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7" firstSheet="0" showHorizontalScroll="true" showSheetTabs="true" showVerticalScroll="true" tabRatio="208" windowHeight="8192" windowWidth="16384" xWindow="0" yWindow="0"/>
  </bookViews>
  <sheets>
    <sheet name="CCI" sheetId="1" state="visible" r:id="rId2"/>
    <sheet name="DPO" sheetId="2" state="visible" r:id="rId3"/>
    <sheet name="EMV" sheetId="3" state="visible" r:id="rId4"/>
    <sheet name="F S" sheetId="4" state="visible" r:id="rId5"/>
    <sheet name="MASS INDEX" sheetId="5" state="visible" r:id="rId6"/>
    <sheet name="MOMENTUM" sheetId="6" state="visible" r:id="rId7"/>
    <sheet name="MFI" sheetId="7" state="visible" r:id="rId8"/>
    <sheet name="Sheet8" sheetId="8" state="visible" r:id="rId9"/>
  </sheets>
  <calcPr iterateCount="100" refMode="A1" iterate="false" iterateDelta="0.001"/>
</workbook>
</file>

<file path=xl/sharedStrings.xml><?xml version="1.0" encoding="utf-8"?>
<sst xmlns="http://schemas.openxmlformats.org/spreadsheetml/2006/main" count="97" uniqueCount="42">
  <si>
    <t>Date</t>
  </si>
  <si>
    <t>Open</t>
  </si>
  <si>
    <t>High</t>
  </si>
  <si>
    <t>Low</t>
  </si>
  <si>
    <t>Close</t>
  </si>
  <si>
    <t>Volume</t>
  </si>
  <si>
    <t>Adj Close</t>
  </si>
  <si>
    <t>TYPICAL PRICE</t>
  </si>
  <si>
    <t>SMA</t>
  </si>
  <si>
    <t>MEAN DEVIATION</t>
  </si>
  <si>
    <t>INCOMPLETE</t>
  </si>
  <si>
    <t>DPO</t>
  </si>
  <si>
    <t>DISTANCE MOVED</t>
  </si>
  <si>
    <t>BOX RATIO</t>
  </si>
  <si>
    <t>EMV</t>
  </si>
  <si>
    <t>PERIOD</t>
  </si>
  <si>
    <t>HIGHEST</t>
  </si>
  <si>
    <t>LOWEST</t>
  </si>
  <si>
    <t>STOCHASTIC OSC.</t>
  </si>
  <si>
    <t>%D</t>
  </si>
  <si>
    <t>H – L</t>
  </si>
  <si>
    <t>EMA</t>
  </si>
  <si>
    <t>EMA -EMA</t>
  </si>
  <si>
    <t>EMA RATIO</t>
  </si>
  <si>
    <t>MASS INDEX</t>
  </si>
  <si>
    <t>E-E</t>
  </si>
  <si>
    <t>MI</t>
  </si>
  <si>
    <t>MOMENTUM</t>
  </si>
  <si>
    <t>UP OR DOWN</t>
  </si>
  <si>
    <t>RAW MONEY VOLUME</t>
  </si>
  <si>
    <t>+VE MF</t>
  </si>
  <si>
    <t>-VE MF</t>
  </si>
  <si>
    <t>+VE MF PERIOD</t>
  </si>
  <si>
    <t>-VE MF PERIOD</t>
  </si>
  <si>
    <t>MF RATIO</t>
  </si>
  <si>
    <t>MFI</t>
  </si>
  <si>
    <t>MF</t>
  </si>
  <si>
    <t>MONEY FLOW</t>
  </si>
  <si>
    <t>PRICE %CH.</t>
  </si>
  <si>
    <t>VOL %CH.</t>
  </si>
  <si>
    <t>NVI VALUE</t>
  </si>
  <si>
    <t>NVI CUM.</t>
  </si>
</sst>
</file>

<file path=xl/styles.xml><?xml version="1.0" encoding="utf-8"?>
<styleSheet xmlns="http://schemas.openxmlformats.org/spreadsheetml/2006/main">
  <numFmts count="4">
    <numFmt formatCode="GENERAL" numFmtId="164"/>
    <numFmt formatCode="DD/MM/YYYY" numFmtId="165"/>
    <numFmt formatCode="0.000" numFmtId="166"/>
    <numFmt formatCode="0.00" numFmtId="167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color rgb="00000000"/>
      <sz val="11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7">
    <xf applyAlignment="false" applyBorder="false" applyFont="false" applyProtection="false" borderId="0" fillId="0" fontId="0" numFmtId="164" xfId="0"/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false" applyFont="true" applyProtection="false" borderId="0" fillId="0" fontId="4" numFmtId="164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5" xfId="0">
      <alignment horizontal="center" indent="0" shrinkToFit="false" textRotation="0" vertical="bottom" wrapText="false"/>
    </xf>
    <xf applyAlignment="false" applyBorder="false" applyFont="false" applyProtection="false" borderId="0" fillId="0" fontId="0" numFmtId="166" xfId="0"/>
    <xf applyAlignment="true" applyBorder="false" applyFont="false" applyProtection="false" borderId="0" fillId="0" fontId="0" numFmtId="166" xfId="0">
      <alignment horizontal="center" indent="0" shrinkToFit="false" textRotation="0" vertical="bottom" wrapText="false"/>
    </xf>
    <xf applyAlignment="false" applyBorder="false" applyFont="false" applyProtection="false" borderId="0" fillId="0" fontId="0" numFmtId="167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G1" activeCellId="1" pane="topLeft" sqref="33:33 G1"/>
    </sheetView>
  </sheetViews>
  <cols>
    <col collapsed="false" hidden="false" max="1" min="1" style="1" width="13.5137254901961"/>
    <col collapsed="false" hidden="false" max="7" min="2" style="1" width="11.1686274509804"/>
    <col collapsed="false" hidden="false" max="8" min="8" style="0" width="13.7019607843137"/>
    <col collapsed="false" hidden="false" max="9" min="9" style="0" width="15.7647058823529"/>
    <col collapsed="false" hidden="false" max="10" min="10" style="0" width="11.6313725490196"/>
    <col collapsed="false" hidden="false" max="11" min="11" style="0" width="17.6352941176471"/>
    <col collapsed="false" hidden="false" max="1025" min="12" style="0" width="11.6313725490196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7</v>
      </c>
      <c r="J1" s="0" t="s">
        <v>8</v>
      </c>
      <c r="K1" s="0" t="s">
        <v>9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4" t="n">
        <f aca="false">(C2 + D2 + E2) / 3</f>
        <v>101.75</v>
      </c>
      <c r="J2" s="0" t="n">
        <v>20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H3" s="0" t="s">
        <v>10</v>
      </c>
      <c r="I3" s="4" t="n">
        <f aca="false">(C3 + D3 + E3) / 3</f>
        <v>99.31</v>
      </c>
      <c r="J3" s="0" t="str">
        <f aca="true">IF(ROW(A3) - 1 &gt;= $J$2, AVERAGE(I3:OFFSET(I3, 1 - $J$2, 0)), "")</f>
        <v/>
      </c>
      <c r="K3" s="0" t="str">
        <f aca="true">IF(J3&lt;&gt;"", STDEV(I3:OFFSET(I3, 1 - $J$2, 0)), "")</f>
        <v/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4" t="n">
        <f aca="false">(C4 + D4 + E4) / 3</f>
        <v>102.603333333333</v>
      </c>
      <c r="J4" s="0" t="str">
        <f aca="true">IF(ROW(A4) - 1 &gt;= $J$2, AVERAGE(I4:OFFSET(I4, 1 - $J$2, 0)), "")</f>
        <v/>
      </c>
      <c r="K4" s="0" t="str">
        <f aca="true">IF(J4&lt;&gt;"", STDEV(I4:OFFSET(I4, 1 - $J$2, 0)), "")</f>
        <v/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4" t="n">
        <f aca="false">(C5 + D5 + E5) / 3</f>
        <v>107.206666666667</v>
      </c>
      <c r="J5" s="0" t="str">
        <f aca="true">IF(ROW(A5) - 1 &gt;= $J$2, AVERAGE(I5:OFFSET(I5, 1 - $J$2, 0)), "")</f>
        <v/>
      </c>
      <c r="K5" s="0" t="str">
        <f aca="true">IF(J5&lt;&gt;"", STDEV(I5:OFFSET(I5, 1 - $J$2, 0)), "")</f>
        <v/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4" t="n">
        <f aca="false">(C6 + D6 + E6) / 3</f>
        <v>111.416666666667</v>
      </c>
      <c r="J6" s="0" t="str">
        <f aca="true">IF(ROW(A6) - 1 &gt;= $J$2, AVERAGE(I6:OFFSET(I6, 1 - $J$2, 0)), "")</f>
        <v/>
      </c>
      <c r="K6" s="0" t="str">
        <f aca="true">IF(J6&lt;&gt;"", STDEV(I6:OFFSET(I6, 1 - $J$2, 0)), "")</f>
        <v/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4" t="n">
        <f aca="false">(C7 + D7 + E7) / 3</f>
        <v>114.08</v>
      </c>
      <c r="J7" s="0" t="str">
        <f aca="true">IF(ROW(A7) - 1 &gt;= $J$2, AVERAGE(I7:OFFSET(I7, 1 - $J$2, 0)), "")</f>
        <v/>
      </c>
      <c r="K7" s="0" t="str">
        <f aca="true">IF(J7&lt;&gt;"", STDEV(I7:OFFSET(I7, 1 - $J$2, 0)), "")</f>
        <v/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4" t="n">
        <f aca="false">(C8 + D8 + E8) / 3</f>
        <v>114.06</v>
      </c>
      <c r="J8" s="0" t="str">
        <f aca="true">IF(ROW(A8) - 1 &gt;= $J$2, AVERAGE(I8:OFFSET(I8, 1 - $J$2, 0)), "")</f>
        <v/>
      </c>
      <c r="K8" s="0" t="str">
        <f aca="true">IF(J8&lt;&gt;"", STDEV(I8:OFFSET(I8, 1 - $J$2, 0)), "")</f>
        <v/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4" t="n">
        <f aca="false">(C9 + D9 + E9) / 3</f>
        <v>112.456666666667</v>
      </c>
      <c r="J9" s="0" t="str">
        <f aca="true">IF(ROW(A9) - 1 &gt;= $J$2, AVERAGE(I9:OFFSET(I9, 1 - $J$2, 0)), "")</f>
        <v/>
      </c>
      <c r="K9" s="0" t="str">
        <f aca="true">IF(J9&lt;&gt;"", STDEV(I9:OFFSET(I9, 1 - $J$2, 0)), "")</f>
        <v/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4" t="n">
        <f aca="false">(C10 + D10 + E10) / 3</f>
        <v>110.373333333333</v>
      </c>
      <c r="J10" s="0" t="str">
        <f aca="true">IF(ROW(A10) - 1 &gt;= $J$2, AVERAGE(I10:OFFSET(I10, 1 - $J$2, 0)), "")</f>
        <v/>
      </c>
      <c r="K10" s="0" t="str">
        <f aca="true">IF(J10&lt;&gt;"", STDEV(I10:OFFSET(I10, 1 - $J$2, 0)), "")</f>
        <v/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4" t="n">
        <f aca="false">(C11 + D11 + E11) / 3</f>
        <v>113.433333333333</v>
      </c>
      <c r="J11" s="0" t="str">
        <f aca="true">IF(ROW(A11) - 1 &gt;= $J$2, AVERAGE(I11:OFFSET(I11, 1 - $J$2, 0)), "")</f>
        <v/>
      </c>
      <c r="K11" s="0" t="str">
        <f aca="true">IF(J11&lt;&gt;"", STDEV(I11:OFFSET(I11, 1 - $J$2, 0)), "")</f>
        <v/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4" t="n">
        <f aca="false">(C12 + D12 + E12) / 3</f>
        <v>118.043333333333</v>
      </c>
      <c r="J12" s="0" t="str">
        <f aca="true">IF(ROW(A12) - 1 &gt;= $J$2, AVERAGE(I12:OFFSET(I12, 1 - $J$2, 0)), "")</f>
        <v/>
      </c>
      <c r="K12" s="0" t="str">
        <f aca="true">IF(J12&lt;&gt;"", STDEV(I12:OFFSET(I12, 1 - $J$2, 0)), "")</f>
        <v/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4" t="n">
        <f aca="false">(C13 + D13 + E13) / 3</f>
        <v>114.786666666667</v>
      </c>
      <c r="J13" s="0" t="str">
        <f aca="true">IF(ROW(A13) - 1 &gt;= $J$2, AVERAGE(I13:OFFSET(I13, 1 - $J$2, 0)), "")</f>
        <v/>
      </c>
      <c r="K13" s="0" t="str">
        <f aca="true">IF(J13&lt;&gt;"", STDEV(I13:OFFSET(I13, 1 - $J$2, 0)), "")</f>
        <v/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4" t="n">
        <f aca="false">(C14 + D14 + E14) / 3</f>
        <v>114.496666666667</v>
      </c>
      <c r="J14" s="0" t="str">
        <f aca="true">IF(ROW(A14) - 1 &gt;= $J$2, AVERAGE(I14:OFFSET(I14, 1 - $J$2, 0)), "")</f>
        <v/>
      </c>
      <c r="K14" s="0" t="str">
        <f aca="true">IF(J14&lt;&gt;"", STDEV(I14:OFFSET(I14, 1 - $J$2, 0)), "")</f>
        <v/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4" t="n">
        <f aca="false">(C15 + D15 + E15) / 3</f>
        <v>112.496666666667</v>
      </c>
      <c r="J15" s="0" t="str">
        <f aca="true">IF(ROW(A15) - 1 &gt;= $J$2, AVERAGE(I15:OFFSET(I15, 1 - $J$2, 0)), "")</f>
        <v/>
      </c>
      <c r="K15" s="0" t="str">
        <f aca="true">IF(J15&lt;&gt;"", STDEV(I15:OFFSET(I15, 1 - $J$2, 0)), "")</f>
        <v/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4" t="n">
        <f aca="false">(C16 + D16 + E16) / 3</f>
        <v>112.48</v>
      </c>
      <c r="J16" s="0" t="str">
        <f aca="true">IF(ROW(A16) - 1 &gt;= $J$2, AVERAGE(I16:OFFSET(I16, 1 - $J$2, 0)), "")</f>
        <v/>
      </c>
      <c r="K16" s="0" t="str">
        <f aca="true">IF(J16&lt;&gt;"", STDEV(I16:OFFSET(I16, 1 - $J$2, 0)), "")</f>
        <v/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4" t="n">
        <f aca="false">(C17 + D17 + E17) / 3</f>
        <v>115.416666666667</v>
      </c>
      <c r="J17" s="0" t="str">
        <f aca="true">IF(ROW(A17) - 1 &gt;= $J$2, AVERAGE(I17:OFFSET(I17, 1 - $J$2, 0)), "")</f>
        <v/>
      </c>
      <c r="K17" s="0" t="str">
        <f aca="true">IF(J17&lt;&gt;"", STDEV(I17:OFFSET(I17, 1 - $J$2, 0)), "")</f>
        <v/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4" t="n">
        <f aca="false">(C18 + D18 + E18) / 3</f>
        <v>115.356666666667</v>
      </c>
      <c r="J18" s="0" t="str">
        <f aca="true">IF(ROW(A18) - 1 &gt;= $J$2, AVERAGE(I18:OFFSET(I18, 1 - $J$2, 0)), "")</f>
        <v/>
      </c>
      <c r="K18" s="0" t="str">
        <f aca="true">IF(J18&lt;&gt;"", STDEV(I18:OFFSET(I18, 1 - $J$2, 0)), "")</f>
        <v/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4" t="n">
        <f aca="false">(C19 + D19 + E19) / 3</f>
        <v>112.496666666667</v>
      </c>
      <c r="J19" s="0" t="str">
        <f aca="true">IF(ROW(A19) - 1 &gt;= $J$2, AVERAGE(I19:OFFSET(I19, 1 - $J$2, 0)), "")</f>
        <v/>
      </c>
      <c r="K19" s="0" t="str">
        <f aca="true">IF(J19&lt;&gt;"", STDEV(I19:OFFSET(I19, 1 - $J$2, 0)), "")</f>
        <v/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4" t="n">
        <f aca="false">(C20 + D20 + E20) / 3</f>
        <v>112.206666666667</v>
      </c>
      <c r="J20" s="0" t="str">
        <f aca="true">IF(ROW(A20) - 1 &gt;= $J$2, AVERAGE(I20:OFFSET(I20, 1 - $J$2, 0)), "")</f>
        <v/>
      </c>
      <c r="K20" s="0" t="str">
        <f aca="true">IF(J20&lt;&gt;"", STDEV(I20:OFFSET(I20, 1 - $J$2, 0)), "")</f>
        <v/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4" t="n">
        <f aca="false">(C21 + D21 + E21) / 3</f>
        <v>114.81</v>
      </c>
      <c r="J21" s="0" t="n">
        <f aca="true">IF(ROW(A21) - 1 &gt;= $J$2, AVERAGE(I21:OFFSET(I21, 1 - $J$2, 0)), "")</f>
        <v>111.464</v>
      </c>
      <c r="K21" s="0" t="n">
        <f aca="true">IF(J21&lt;&gt;"", STDEV(I21:OFFSET(I21, 1 - $J$2, 0)), "")</f>
        <v>4.96073796622949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4" t="n">
        <f aca="false">(C22 + D22 + E22) / 3</f>
        <v>126.956666666667</v>
      </c>
      <c r="J22" s="0" t="n">
        <f aca="true">IF(ROW(A22) - 1 &gt;= $J$2, AVERAGE(I22:OFFSET(I22, 1 - $J$2, 0)), "")</f>
        <v>112.724333333333</v>
      </c>
      <c r="K22" s="0" t="n">
        <f aca="true">IF(J22&lt;&gt;"", STDEV(I22:OFFSET(I22, 1 - $J$2, 0)), "")</f>
        <v>5.53201982930402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4" t="n">
        <f aca="false">(C23 + D23 + E23) / 3</f>
        <v>123.543333333333</v>
      </c>
      <c r="J23" s="0" t="n">
        <f aca="true">IF(ROW(A23) - 1 &gt;= $J$2, AVERAGE(I23:OFFSET(I23, 1 - $J$2, 0)), "")</f>
        <v>113.936</v>
      </c>
      <c r="K23" s="0" t="n">
        <f aca="true">IF(J23&lt;&gt;"", STDEV(I23:OFFSET(I23, 1 - $J$2, 0)), "")</f>
        <v>5.07421409234679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4" t="n">
        <f aca="false">(C24 + D24 + E24) / 3</f>
        <v>125.41</v>
      </c>
      <c r="J24" s="0" t="n">
        <f aca="true">IF(ROW(A24) - 1 &gt;= $J$2, AVERAGE(I24:OFFSET(I24, 1 - $J$2, 0)), "")</f>
        <v>115.076333333333</v>
      </c>
      <c r="K24" s="0" t="n">
        <f aca="true">IF(J24&lt;&gt;"", STDEV(I24:OFFSET(I24, 1 - $J$2, 0)), "")</f>
        <v>4.95464409707246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4" t="n">
        <f aca="false">(C25 + D25 + E25) / 3</f>
        <v>126.606666666667</v>
      </c>
      <c r="J25" s="0" t="n">
        <f aca="true">IF(ROW(A25) - 1 &gt;= $J$2, AVERAGE(I25:OFFSET(I25, 1 - $J$2, 0)), "")</f>
        <v>116.046333333333</v>
      </c>
      <c r="K25" s="0" t="n">
        <f aca="true">IF(J25&lt;&gt;"", STDEV(I25:OFFSET(I25, 1 - $J$2, 0)), "")</f>
        <v>5.22453925330806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4" t="n">
        <f aca="false">(C26 + D26 + E26) / 3</f>
        <v>123.81</v>
      </c>
      <c r="J26" s="0" t="n">
        <f aca="true">IF(ROW(A26) - 1 &gt;= $J$2, AVERAGE(I26:OFFSET(I26, 1 - $J$2, 0)), "")</f>
        <v>116.666</v>
      </c>
      <c r="K26" s="0" t="n">
        <f aca="true">IF(J26&lt;&gt;"", STDEV(I26:OFFSET(I26, 1 - $J$2, 0)), "")</f>
        <v>5.3792064024787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4" t="n">
        <f aca="false">(C27 + D27 + E27) / 3</f>
        <v>121.5</v>
      </c>
      <c r="J27" s="0" t="n">
        <f aca="true">IF(ROW(A27) - 1 &gt;= $J$2, AVERAGE(I27:OFFSET(I27, 1 - $J$2, 0)), "")</f>
        <v>117.037</v>
      </c>
      <c r="K27" s="0" t="n">
        <f aca="true">IF(J27&lt;&gt;"", STDEV(I27:OFFSET(I27, 1 - $J$2, 0)), "")</f>
        <v>5.44691466935225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4" t="n">
        <f aca="false">(C28 + D28 + E28) / 3</f>
        <v>121.833333333333</v>
      </c>
      <c r="J28" s="0" t="n">
        <f aca="true">IF(ROW(A28) - 1 &gt;= $J$2, AVERAGE(I28:OFFSET(I28, 1 - $J$2, 0)), "")</f>
        <v>117.425666666667</v>
      </c>
      <c r="K28" s="0" t="n">
        <f aca="true">IF(J28&lt;&gt;"", STDEV(I28:OFFSET(I28, 1 - $J$2, 0)), "")</f>
        <v>5.50038160292336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4" t="n">
        <f aca="false">(C29 + D29 + E29) / 3</f>
        <v>124.896666666667</v>
      </c>
      <c r="J29" s="0" t="n">
        <f aca="true">IF(ROW(A29) - 1 &gt;= $J$2, AVERAGE(I29:OFFSET(I29, 1 - $J$2, 0)), "")</f>
        <v>118.047666666667</v>
      </c>
      <c r="K29" s="0" t="n">
        <f aca="true">IF(J29&lt;&gt;"", STDEV(I29:OFFSET(I29, 1 - $J$2, 0)), "")</f>
        <v>5.61115879662443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4" t="n">
        <f aca="false">(C30 + D30 + E30) / 3</f>
        <v>122.436666666667</v>
      </c>
      <c r="J30" s="0" t="n">
        <f aca="true">IF(ROW(A30) - 1 &gt;= $J$2, AVERAGE(I30:OFFSET(I30, 1 - $J$2, 0)), "")</f>
        <v>118.650833333333</v>
      </c>
      <c r="K30" s="0" t="n">
        <f aca="true">IF(J30&lt;&gt;"", STDEV(I30:OFFSET(I30, 1 - $J$2, 0)), "")</f>
        <v>5.38667305833823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4" t="n">
        <f aca="false">(C31 + D31 + E31) / 3</f>
        <v>117.5</v>
      </c>
      <c r="J31" s="0" t="n">
        <f aca="true">IF(ROW(A31) - 1 &gt;= $J$2, AVERAGE(I31:OFFSET(I31, 1 - $J$2, 0)), "")</f>
        <v>118.854166666667</v>
      </c>
      <c r="K31" s="0" t="n">
        <f aca="true">IF(J31&lt;&gt;"", STDEV(I31:OFFSET(I31, 1 - $J$2, 0)), "")</f>
        <v>5.25449135368638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4" t="n">
        <f aca="false">(C32 + D32 + E32) / 3</f>
        <v>116.873333333333</v>
      </c>
      <c r="J32" s="0" t="n">
        <f aca="true">IF(ROW(A32) - 1 &gt;= $J$2, AVERAGE(I32:OFFSET(I32, 1 - $J$2, 0)), "")</f>
        <v>118.795666666667</v>
      </c>
      <c r="K32" s="0" t="n">
        <f aca="true">IF(J32&lt;&gt;"", STDEV(I32:OFFSET(I32, 1 - $J$2, 0)), "")</f>
        <v>5.270482417415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4" t="n">
        <f aca="false">(C33 + D33 + E33) / 3</f>
        <v>119.353333333333</v>
      </c>
      <c r="J33" s="0" t="n">
        <f aca="true">IF(ROW(A33) - 1 &gt;= $J$2, AVERAGE(I33:OFFSET(I33, 1 - $J$2, 0)), "")</f>
        <v>119.024</v>
      </c>
      <c r="K33" s="0" t="n">
        <f aca="true">IF(J33&lt;&gt;"", STDEV(I33:OFFSET(I33, 1 - $J$2, 0)), "")</f>
        <v>5.18590144537761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4" t="n">
        <f aca="false">(C34 + D34 + E34) / 3</f>
        <v>123.206666666667</v>
      </c>
      <c r="J34" s="0" t="n">
        <f aca="true">IF(ROW(A34) - 1 &gt;= $J$2, AVERAGE(I34:OFFSET(I34, 1 - $J$2, 0)), "")</f>
        <v>119.4595</v>
      </c>
      <c r="K34" s="0" t="n">
        <f aca="true">IF(J34&lt;&gt;"", STDEV(I34:OFFSET(I34, 1 - $J$2, 0)), "")</f>
        <v>5.1513036191442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4" t="n">
        <f aca="false">(C35 + D35 + E35) / 3</f>
        <v>123.873333333333</v>
      </c>
      <c r="J35" s="0" t="n">
        <f aca="true">IF(ROW(A35) - 1 &gt;= $J$2, AVERAGE(I35:OFFSET(I35, 1 - $J$2, 0)), "")</f>
        <v>120.028333333333</v>
      </c>
      <c r="K35" s="0" t="n">
        <f aca="true">IF(J35&lt;&gt;"", STDEV(I35:OFFSET(I35, 1 - $J$2, 0)), "")</f>
        <v>4.9667955358296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4" t="n">
        <f aca="false">(C36 + D36 + E36) / 3</f>
        <v>131.103333333333</v>
      </c>
      <c r="J36" s="0" t="n">
        <f aca="true">IF(ROW(A36) - 1 &gt;= $J$2, AVERAGE(I36:OFFSET(I36, 1 - $J$2, 0)), "")</f>
        <v>120.9595</v>
      </c>
      <c r="K36" s="0" t="n">
        <f aca="true">IF(J36&lt;&gt;"", STDEV(I36:OFFSET(I36, 1 - $J$2, 0)), "")</f>
        <v>5.21661798923537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4" t="n">
        <f aca="false">(C37 + D37 + E37) / 3</f>
        <v>140.043333333333</v>
      </c>
      <c r="J37" s="0" t="n">
        <f aca="true">IF(ROW(A37) - 1 &gt;= $J$2, AVERAGE(I37:OFFSET(I37, 1 - $J$2, 0)), "")</f>
        <v>122.190833333333</v>
      </c>
      <c r="K37" s="0" t="n">
        <f aca="true">IF(J37&lt;&gt;"", STDEV(I37:OFFSET(I37, 1 - $J$2, 0)), "")</f>
        <v>6.57024801039722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4" t="n">
        <f aca="false">(C38 + D38 + E38) / 3</f>
        <v>143.896666666667</v>
      </c>
      <c r="J38" s="0" t="n">
        <f aca="true">IF(ROW(A38) - 1 &gt;= $J$2, AVERAGE(I38:OFFSET(I38, 1 - $J$2, 0)), "")</f>
        <v>123.617833333333</v>
      </c>
      <c r="K38" s="0" t="n">
        <f aca="true">IF(J38&lt;&gt;"", STDEV(I38:OFFSET(I38, 1 - $J$2, 0)), "")</f>
        <v>7.96011705187381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4" t="n">
        <f aca="false">(C39 + D39 + E39) / 3</f>
        <v>139.376666666667</v>
      </c>
      <c r="J39" s="0" t="n">
        <f aca="true">IF(ROW(A39) - 1 &gt;= $J$2, AVERAGE(I39:OFFSET(I39, 1 - $J$2, 0)), "")</f>
        <v>124.961833333333</v>
      </c>
      <c r="K39" s="0" t="n">
        <f aca="true">IF(J39&lt;&gt;"", STDEV(I39:OFFSET(I39, 1 - $J$2, 0)), "")</f>
        <v>8.24761390090974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4" t="n">
        <f aca="false">(C40 + D40 + E40) / 3</f>
        <v>140.396666666667</v>
      </c>
      <c r="J40" s="0" t="n">
        <f aca="true">IF(ROW(A40) - 1 &gt;= $J$2, AVERAGE(I40:OFFSET(I40, 1 - $J$2, 0)), "")</f>
        <v>126.371333333333</v>
      </c>
      <c r="K40" s="0" t="n">
        <f aca="true">IF(J40&lt;&gt;"", STDEV(I40:OFFSET(I40, 1 - $J$2, 0)), "")</f>
        <v>8.36108015070719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4" t="n">
        <f aca="false">(C41 + D41 + E41) / 3</f>
        <v>139.42</v>
      </c>
      <c r="J41" s="0" t="n">
        <f aca="true">IF(ROW(A41) - 1 &gt;= $J$2, AVERAGE(I41:OFFSET(I41, 1 - $J$2, 0)), "")</f>
        <v>127.601833333333</v>
      </c>
      <c r="K41" s="0" t="n">
        <f aca="true">IF(J41&lt;&gt;"", STDEV(I41:OFFSET(I41, 1 - $J$2, 0)), "")</f>
        <v>8.38095030655448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4" t="n">
        <f aca="false">(C42 + D42 + E42) / 3</f>
        <v>136.403333333333</v>
      </c>
      <c r="J42" s="0" t="n">
        <f aca="true">IF(ROW(A42) - 1 &gt;= $J$2, AVERAGE(I42:OFFSET(I42, 1 - $J$2, 0)), "")</f>
        <v>128.074166666667</v>
      </c>
      <c r="K42" s="0" t="n">
        <f aca="true">IF(J42&lt;&gt;"", STDEV(I42:OFFSET(I42, 1 - $J$2, 0)), "")</f>
        <v>8.60585608281527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4" t="n">
        <f aca="false">(C43 + D43 + E43) / 3</f>
        <v>129.626666666667</v>
      </c>
      <c r="J43" s="0" t="n">
        <f aca="true">IF(ROW(A43) - 1 &gt;= $J$2, AVERAGE(I43:OFFSET(I43, 1 - $J$2, 0)), "")</f>
        <v>128.378333333333</v>
      </c>
      <c r="K43" s="0" t="n">
        <f aca="true">IF(J43&lt;&gt;"", STDEV(I43:OFFSET(I43, 1 - $J$2, 0)), "")</f>
        <v>8.54457623530481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4" t="n">
        <f aca="false">(C44 + D44 + E44) / 3</f>
        <v>133.02</v>
      </c>
      <c r="J44" s="0" t="n">
        <f aca="true">IF(ROW(A44) - 1 &gt;= $J$2, AVERAGE(I44:OFFSET(I44, 1 - $J$2, 0)), "")</f>
        <v>128.758833333333</v>
      </c>
      <c r="K44" s="0" t="n">
        <f aca="true">IF(J44&lt;&gt;"", STDEV(I44:OFFSET(I44, 1 - $J$2, 0)), "")</f>
        <v>8.57482342750365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4" t="n">
        <f aca="false">(C45 + D45 + E45) / 3</f>
        <v>134.083333333333</v>
      </c>
      <c r="J45" s="0" t="n">
        <f aca="true">IF(ROW(A45) - 1 &gt;= $J$2, AVERAGE(I45:OFFSET(I45, 1 - $J$2, 0)), "")</f>
        <v>129.132666666667</v>
      </c>
      <c r="K45" s="0" t="n">
        <f aca="true">IF(J45&lt;&gt;"", STDEV(I45:OFFSET(I45, 1 - $J$2, 0)), "")</f>
        <v>8.6387980130983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4" t="n">
        <f aca="false">(C46 + D46 + E46) / 3</f>
        <v>125.686666666667</v>
      </c>
      <c r="J46" s="0" t="n">
        <f aca="true">IF(ROW(A46) - 1 &gt;= $J$2, AVERAGE(I46:OFFSET(I46, 1 - $J$2, 0)), "")</f>
        <v>129.2265</v>
      </c>
      <c r="K46" s="0" t="n">
        <f aca="true">IF(J46&lt;&gt;"", STDEV(I46:OFFSET(I46, 1 - $J$2, 0)), "")</f>
        <v>8.58798374957946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4" t="n">
        <f aca="false">(C47 + D47 + E47) / 3</f>
        <v>129.086666666667</v>
      </c>
      <c r="J47" s="0" t="n">
        <f aca="true">IF(ROW(A47) - 1 &gt;= $J$2, AVERAGE(I47:OFFSET(I47, 1 - $J$2, 0)), "")</f>
        <v>129.605833333333</v>
      </c>
      <c r="K47" s="0" t="n">
        <f aca="true">IF(J47&lt;&gt;"", STDEV(I47:OFFSET(I47, 1 - $J$2, 0)), "")</f>
        <v>8.39410416001153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4" t="n">
        <f aca="false">(C48 + D48 + E48) / 3</f>
        <v>127.646666666667</v>
      </c>
      <c r="J48" s="0" t="n">
        <f aca="true">IF(ROW(A48) - 1 &gt;= $J$2, AVERAGE(I48:OFFSET(I48, 1 - $J$2, 0)), "")</f>
        <v>129.8965</v>
      </c>
      <c r="K48" s="0" t="n">
        <f aca="true">IF(J48&lt;&gt;"", STDEV(I48:OFFSET(I48, 1 - $J$2, 0)), "")</f>
        <v>8.20941546700747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4" t="n">
        <f aca="false">(C49 + D49 + E49) / 3</f>
        <v>129.71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4" t="n">
        <f aca="false">(C50 + D50 + E50) / 3</f>
        <v>127.5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4" t="n">
        <f aca="false">(C51 + D51 + E51) / 3</f>
        <v>120.79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4" t="n">
        <f aca="false">(C52 + D52 + E52) / 3</f>
        <v>111.04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4" t="n">
        <f aca="false">(C53 + D53 + E53) / 3</f>
        <v>114.103333333333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4" t="n">
        <f aca="false">(C54 + D54 + E54) / 3</f>
        <v>112.956666666667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4" t="n">
        <f aca="false">(C55 + D55 + E55) / 3</f>
        <v>118.956666666667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4" t="n">
        <f aca="false">(C56 + D56 + E56) / 3</f>
        <v>124.37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4" t="n">
        <f aca="false">(C57 + D57 + E57) / 3</f>
        <v>123.706666666667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4" t="n">
        <f aca="false">(C58 + D58 + E58) / 3</f>
        <v>120.226666666667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4" t="n">
        <f aca="false">(C59 + D59 + E59) / 3</f>
        <v>118.583333333333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4" t="n">
        <f aca="false">(C60 + D60 + E60) / 3</f>
        <v>126.373333333333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4" t="n">
        <f aca="false">(C61 + D61 + E61) / 3</f>
        <v>123.103333333333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4" t="n">
        <f aca="false">(C62 + D62 + E62) / 3</f>
        <v>123.443333333333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4" t="n">
        <f aca="false">(C63 + D63 + E63) / 3</f>
        <v>124.29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4" t="n">
        <f aca="false">(C64 + D64 + E64) / 3</f>
        <v>123.766666666667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4" t="n">
        <f aca="false">(C65 + D65 + E65) / 3</f>
        <v>120.54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4" t="n">
        <f aca="false">(C66 + D66 + E66) / 3</f>
        <v>115.976666666667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4" t="n">
        <f aca="false">(C67 + D67 + E67) / 3</f>
        <v>112.166666666667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4" t="n">
        <f aca="false">(C68 + D68 + E68) / 3</f>
        <v>112.863333333333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4" t="n">
        <f aca="false">(C69 + D69 + E69) / 3</f>
        <v>111.27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4" t="n">
        <f aca="false">(C70 + D70 + E70) / 3</f>
        <v>107.186666666667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4" t="n">
        <f aca="false">(C71 + D71 + E71) / 3</f>
        <v>101.02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4" t="n">
        <f aca="false">(C72 + D72 + E72) / 3</f>
        <v>102.02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4" t="n">
        <f aca="false">(C73 + D73 + E73) / 3</f>
        <v>107.63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4" t="n">
        <f aca="false">(C74 + D74 + E74) / 3</f>
        <v>103.06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4" t="n">
        <f aca="false">(C75 + D75 + E75) / 3</f>
        <v>105.833333333333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4" t="n">
        <f aca="false">(C76 + D76 + E76) / 3</f>
        <v>101.81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4" t="n">
        <f aca="false">(C77 + D77 + E77) / 3</f>
        <v>102.103333333333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4" t="n">
        <f aca="false">(C78 + D78 + E78) / 3</f>
        <v>95.54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4" t="n">
        <f aca="false">(C79 + D79 + E79) / 3</f>
        <v>89.8966666666667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4" t="n">
        <f aca="false">(C80 + D80 + E80) / 3</f>
        <v>88.2666666666667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4" t="n">
        <f aca="false">(C81 + D81 + E81) / 3</f>
        <v>86.8133333333333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4" t="n">
        <f aca="false">(C82 + D82 + E82) / 3</f>
        <v>88.6433333333333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4" t="n">
        <f aca="false">(C83 + D83 + E83) / 3</f>
        <v>87.1633333333334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4" t="n">
        <f aca="false">(C84 + D84 + E84) / 3</f>
        <v>85.81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4" t="n">
        <f aca="false">(C85 + D85 + E85) / 3</f>
        <v>86.3533333333333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I23" activeCellId="1" pane="topLeft" sqref="33:33 I23"/>
    </sheetView>
  </sheetViews>
  <cols>
    <col collapsed="false" hidden="false" max="1" min="1" style="1" width="13.5137254901961"/>
    <col collapsed="false" hidden="false" max="7" min="2" style="1" width="11.1686274509804"/>
    <col collapsed="false" hidden="false" max="1025" min="8" style="0" width="11.5764705882353"/>
  </cols>
  <sheetData>
    <row collapsed="false" customFormat="false" customHeight="fals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8</v>
      </c>
      <c r="I1" s="0" t="n">
        <f aca="false">H2</f>
        <v>21</v>
      </c>
      <c r="J1" s="0" t="s">
        <v>11</v>
      </c>
    </row>
    <row collapsed="false" customFormat="false" customHeight="fals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21</v>
      </c>
      <c r="I2" s="0" t="str">
        <f aca="true">IF(ROW(A2) - 1 &gt;= $H$2, AVERAGE(E2: OFFSET(E2, 1 - $H$2, 0)), "")</f>
        <v/>
      </c>
      <c r="J2" s="0" t="str">
        <f aca="true">IF(ROW(A2) - $H$2 &gt; $H$3, E2 - OFFSET(I2, -$H$3, 0), "")</f>
        <v/>
      </c>
    </row>
    <row collapsed="false" customFormat="false" customHeight="fals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H3" s="0" t="n">
        <f aca="false">IF(MOD(H2, 2) &lt;&gt; 1, ROUND(H2 / 2) + 1, ROUND(H2 / 2))</f>
        <v>11</v>
      </c>
      <c r="I3" s="0" t="str">
        <f aca="true">IF(ROW(A3) - 1 &gt;= $H$2, AVERAGE(E3: OFFSET(E3, 1 - $H$2, 0)), "")</f>
        <v/>
      </c>
      <c r="J3" s="0" t="str">
        <f aca="true">IF(ROW(A3) - $H$2 &gt; $H$3, E3 - OFFSET(I3, -$H$3, 0), "")</f>
        <v/>
      </c>
    </row>
    <row collapsed="false" customFormat="false" customHeight="fals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str">
        <f aca="true">IF(ROW(A4) - 1 &gt;= $H$2, AVERAGE(E4: OFFSET(E4, 1 - $H$2, 0)), "")</f>
        <v/>
      </c>
      <c r="J4" s="0" t="str">
        <f aca="true">IF(ROW(A4) - $H$2 &gt; $H$3, E4 - OFFSET(I4, -$H$3, 0), "")</f>
        <v/>
      </c>
    </row>
    <row collapsed="false" customFormat="false" customHeight="fals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str">
        <f aca="true">IF(ROW(A5) - 1 &gt;= $H$2, AVERAGE(E5: OFFSET(E5, 1 - $H$2, 0)), "")</f>
        <v/>
      </c>
      <c r="J5" s="0" t="str">
        <f aca="true">IF(ROW(A5) - $H$2 &gt; $H$3, E5 - OFFSET(I5, -$H$3, 0), "")</f>
        <v/>
      </c>
    </row>
    <row collapsed="false" customFormat="false" customHeight="fals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str">
        <f aca="true">IF(ROW(A6) - 1 &gt;= $H$2, AVERAGE(E6: OFFSET(E6, 1 - $H$2, 0)), "")</f>
        <v/>
      </c>
      <c r="J6" s="0" t="str">
        <f aca="true">IF(ROW(A6) - $H$2 &gt; $H$3, E6 - OFFSET(I6, -$H$3, 0), "")</f>
        <v/>
      </c>
    </row>
    <row collapsed="false" customFormat="false" customHeight="fals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str">
        <f aca="true">IF(ROW(A7) - 1 &gt;= $H$2, AVERAGE(E7: OFFSET(E7, 1 - $H$2, 0)), "")</f>
        <v/>
      </c>
      <c r="J7" s="0" t="str">
        <f aca="true">IF(ROW(A7) - $H$2 &gt; $H$3, E7 - OFFSET(I7, -$H$3, 0), "")</f>
        <v/>
      </c>
    </row>
    <row collapsed="false" customFormat="false" customHeight="fals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str">
        <f aca="true">IF(ROW(A8) - 1 &gt;= $H$2, AVERAGE(E8: OFFSET(E8, 1 - $H$2, 0)), "")</f>
        <v/>
      </c>
      <c r="J8" s="0" t="str">
        <f aca="true">IF(ROW(A8) - $H$2 &gt; $H$3, E8 - OFFSET(I8, -$H$3, 0), "")</f>
        <v/>
      </c>
    </row>
    <row collapsed="false" customFormat="false" customHeight="fals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str">
        <f aca="true">IF(ROW(A9) - 1 &gt;= $H$2, AVERAGE(E9: OFFSET(E9, 1 - $H$2, 0)), "")</f>
        <v/>
      </c>
      <c r="J9" s="0" t="str">
        <f aca="true">IF(ROW(A9) - $H$2 &gt; $H$3, E9 - OFFSET(I9, -$H$3, 0), "")</f>
        <v/>
      </c>
    </row>
    <row collapsed="false" customFormat="false" customHeight="fals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str">
        <f aca="true">IF(ROW(A10) - 1 &gt;= $H$2, AVERAGE(E10: OFFSET(E10, 1 - $H$2, 0)), "")</f>
        <v/>
      </c>
      <c r="J10" s="0" t="str">
        <f aca="true">IF(ROW(A10) - $H$2 &gt; $H$3, E10 - OFFSET(I10, -$H$3, 0), "")</f>
        <v/>
      </c>
    </row>
    <row collapsed="false" customFormat="false" customHeight="fals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str">
        <f aca="true">IF(ROW(A11) - 1 &gt;= $H$2, AVERAGE(E11: OFFSET(E11, 1 - $H$2, 0)), "")</f>
        <v/>
      </c>
      <c r="J11" s="0" t="str">
        <f aca="true">IF(ROW(A11) - $H$2 &gt; $H$3, E11 - OFFSET(I11, -$H$3, 0), "")</f>
        <v/>
      </c>
    </row>
    <row collapsed="false" customFormat="false" customHeight="fals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str">
        <f aca="true">IF(ROW(A12) - 1 &gt;= $H$2, AVERAGE(E12: OFFSET(E12, 1 - $H$2, 0)), "")</f>
        <v/>
      </c>
      <c r="J12" s="0" t="str">
        <f aca="true">IF(ROW(A12) - $H$2 &gt; $H$3, E12 - OFFSET(I12, -$H$3, 0), "")</f>
        <v/>
      </c>
    </row>
    <row collapsed="false" customFormat="false" customHeight="fals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str">
        <f aca="true">IF(ROW(A13) - 1 &gt;= $H$2, AVERAGE(E13: OFFSET(E13, 1 - $H$2, 0)), "")</f>
        <v/>
      </c>
      <c r="J13" s="0" t="str">
        <f aca="true">IF(ROW(A13) - $H$2 &gt; $H$3, E13 - OFFSET(I13, -$H$3, 0), "")</f>
        <v/>
      </c>
    </row>
    <row collapsed="false" customFormat="false" customHeight="fals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str">
        <f aca="true">IF(ROW(A14) - 1 &gt;= $H$2, AVERAGE(E14: OFFSET(E14, 1 - $H$2, 0)), "")</f>
        <v/>
      </c>
      <c r="J14" s="0" t="str">
        <f aca="true">IF(ROW(A14) - $H$2 &gt; $H$3, E14 - OFFSET(I14, -$H$3, 0), "")</f>
        <v/>
      </c>
    </row>
    <row collapsed="false" customFormat="false" customHeight="fals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str">
        <f aca="true">IF(ROW(A15) - 1 &gt;= $H$2, AVERAGE(E15: OFFSET(E15, 1 - $H$2, 0)), "")</f>
        <v/>
      </c>
      <c r="J15" s="0" t="str">
        <f aca="true">IF(ROW(A15) - $H$2 &gt; $H$3, E15 - OFFSET(I15, -$H$3, 0), "")</f>
        <v/>
      </c>
    </row>
    <row collapsed="false" customFormat="false" customHeight="fals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str">
        <f aca="true">IF(ROW(A16) - 1 &gt;= $H$2, AVERAGE(E16: OFFSET(E16, 1 - $H$2, 0)), "")</f>
        <v/>
      </c>
      <c r="J16" s="0" t="str">
        <f aca="true">IF(ROW(A16) - $H$2 &gt; $H$3, E16 - OFFSET(I16, -$H$3, 0), "")</f>
        <v/>
      </c>
    </row>
    <row collapsed="false" customFormat="false" customHeight="fals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str">
        <f aca="true">IF(ROW(A17) - 1 &gt;= $H$2, AVERAGE(E17: OFFSET(E17, 1 - $H$2, 0)), "")</f>
        <v/>
      </c>
      <c r="J17" s="0" t="str">
        <f aca="true">IF(ROW(A17) - $H$2 &gt; $H$3, E17 - OFFSET(I17, -$H$3, 0), "")</f>
        <v/>
      </c>
    </row>
    <row collapsed="false" customFormat="false" customHeight="fals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str">
        <f aca="true">IF(ROW(A18) - 1 &gt;= $H$2, AVERAGE(E18: OFFSET(E18, 1 - $H$2, 0)), "")</f>
        <v/>
      </c>
      <c r="J18" s="0" t="str">
        <f aca="true">IF(ROW(A18) - $H$2 &gt; $H$3, E18 - OFFSET(I18, -$H$3, 0), "")</f>
        <v/>
      </c>
    </row>
    <row collapsed="false" customFormat="false" customHeight="fals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str">
        <f aca="true">IF(ROW(A19) - 1 &gt;= $H$2, AVERAGE(E19: OFFSET(E19, 1 - $H$2, 0)), "")</f>
        <v/>
      </c>
      <c r="J19" s="0" t="str">
        <f aca="true">IF(ROW(A19) - $H$2 &gt; $H$3, E19 - OFFSET(I19, -$H$3, 0), "")</f>
        <v/>
      </c>
    </row>
    <row collapsed="false" customFormat="false" customHeight="fals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str">
        <f aca="true">IF(ROW(A20) - 1 &gt;= $H$2, AVERAGE(E20: OFFSET(E20, 1 - $H$2, 0)), "")</f>
        <v/>
      </c>
      <c r="J20" s="0" t="str">
        <f aca="true">IF(ROW(A20) - $H$2 &gt; $H$3, E20 - OFFSET(I20, -$H$3, 0), "")</f>
        <v/>
      </c>
    </row>
    <row collapsed="false" customFormat="false" customHeight="fals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str">
        <f aca="true">IF(ROW(A21) - 1 &gt;= $H$2, AVERAGE(E21: OFFSET(E21, 1 - $H$2, 0)), "")</f>
        <v/>
      </c>
      <c r="J21" s="0" t="str">
        <f aca="true">IF(ROW(A21) - $H$2 &gt; $H$3, E21 - OFFSET(I21, -$H$3, 0), "")</f>
        <v/>
      </c>
    </row>
    <row collapsed="false" customFormat="false" customHeight="fals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true">IF(ROW(A22) - 1 &gt;= $H$2, AVERAGE(E22: OFFSET(E22, 1 - $H$2, 0)), "")</f>
        <v>112.525238095238</v>
      </c>
      <c r="J22" s="0" t="str">
        <f aca="true">IF(ROW(A22) - $H$2 &gt; $H$3, E22 - OFFSET(I22, -$H$3, 0), "")</f>
        <v/>
      </c>
    </row>
    <row collapsed="false" customFormat="false" customHeight="fals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true">IF(ROW(A23) - 1 &gt;= $H$2, AVERAGE(E23: OFFSET(E23, 1 - $H$2, 0)), "")</f>
        <v>113.560952380952</v>
      </c>
      <c r="J23" s="0" t="str">
        <f aca="true">IF(ROW(A23) - $H$2 &gt; $H$3, E23 - OFFSET(I23, -$H$3, 0), "")</f>
        <v/>
      </c>
    </row>
    <row collapsed="false" customFormat="false" customHeight="fals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true">IF(ROW(A24) - 1 &gt;= $H$2, AVERAGE(E24: OFFSET(E24, 1 - $H$2, 0)), "")</f>
        <v>114.950952380952</v>
      </c>
      <c r="J24" s="0" t="str">
        <f aca="true">IF(ROW(A24) - $H$2 &gt; $H$3, E24 - OFFSET(I24, -$H$3, 0), "")</f>
        <v/>
      </c>
    </row>
    <row collapsed="false" customFormat="false" customHeight="fals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true">IF(ROW(A25) - 1 &gt;= $H$2, AVERAGE(E25: OFFSET(E25, 1 - $H$2, 0)), "")</f>
        <v>116.016666666667</v>
      </c>
      <c r="J25" s="0" t="str">
        <f aca="true">IF(ROW(A25) - $H$2 &gt; $H$3, E25 - OFFSET(I25, -$H$3, 0), "")</f>
        <v/>
      </c>
    </row>
    <row collapsed="false" customFormat="false" customHeight="fals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true">IF(ROW(A26) - 1 &gt;= $H$2, AVERAGE(E26: OFFSET(E26, 1 - $H$2, 0)), "")</f>
        <v>116.724761904762</v>
      </c>
      <c r="J26" s="0" t="str">
        <f aca="true">IF(ROW(A26) - $H$2 &gt; $H$3, E26 - OFFSET(I26, -$H$3, 0), "")</f>
        <v/>
      </c>
    </row>
    <row collapsed="false" customFormat="false" customHeight="fals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true">IF(ROW(A27) - 1 &gt;= $H$2, AVERAGE(E27: OFFSET(E27, 1 - $H$2, 0)), "")</f>
        <v>117.102857142857</v>
      </c>
      <c r="J27" s="0" t="str">
        <f aca="true">IF(ROW(A27) - $H$2 &gt; $H$3, E27 - OFFSET(I27, -$H$3, 0), "")</f>
        <v/>
      </c>
    </row>
    <row collapsed="false" customFormat="false" customHeight="fals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true">IF(ROW(A28) - 1 &gt;= $H$2, AVERAGE(E28: OFFSET(E28, 1 - $H$2, 0)), "")</f>
        <v>117.454285714286</v>
      </c>
      <c r="J28" s="0" t="str">
        <f aca="true">IF(ROW(A28) - $H$2 &gt; $H$3, E28 - OFFSET(I28, -$H$3, 0), "")</f>
        <v/>
      </c>
    </row>
    <row collapsed="false" customFormat="false" customHeight="fals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true">IF(ROW(A29) - 1 &gt;= $H$2, AVERAGE(E29: OFFSET(E29, 1 - $H$2, 0)), "")</f>
        <v>118.079523809524</v>
      </c>
      <c r="J29" s="0" t="str">
        <f aca="true">IF(ROW(A29) - $H$2 &gt; $H$3, E29 - OFFSET(I29, -$H$3, 0), "")</f>
        <v/>
      </c>
    </row>
    <row collapsed="false" customFormat="false" customHeight="fals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true">IF(ROW(A30) - 1 &gt;= $H$2, AVERAGE(E30: OFFSET(E30, 1 - $H$2, 0)), "")</f>
        <v>118.451428571429</v>
      </c>
      <c r="J30" s="0" t="str">
        <f aca="true">IF(ROW(A30) - $H$2 &gt; $H$3, E30 - OFFSET(I30, -$H$3, 0), "")</f>
        <v/>
      </c>
    </row>
    <row collapsed="false" customFormat="false" customHeight="fals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true">IF(ROW(A31) - 1 &gt;= $H$2, AVERAGE(E31: OFFSET(E31, 1 - $H$2, 0)), "")</f>
        <v>118.713333333333</v>
      </c>
      <c r="J31" s="0" t="str">
        <f aca="true">IF(ROW(A31) - $H$2 &gt; $H$3, E31 - OFFSET(I31, -$H$3, 0), "")</f>
        <v/>
      </c>
    </row>
    <row collapsed="false" customFormat="false" customHeight="fals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true">IF(ROW(A32) - 1 &gt;= $H$2, AVERAGE(E32: OFFSET(E32, 1 - $H$2, 0)), "")</f>
        <v>118.734285714286</v>
      </c>
      <c r="J32" s="0" t="str">
        <f aca="true">IF(ROW(A32) - $H$2 &gt; $H$3, E32 - OFFSET(I32, -$H$3, 0), "")</f>
        <v/>
      </c>
    </row>
    <row collapsed="false" customFormat="false" customHeight="fals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true">IF(ROW(A33) - 1 &gt;= $H$2, AVERAGE(E33: OFFSET(E33, 1 - $H$2, 0)), "")</f>
        <v>118.85619047619</v>
      </c>
      <c r="J33" s="0" t="n">
        <f aca="true">IF(ROW(A33) - $H$2 &gt; $H$3, E33 - OFFSET(I33, -$H$3, 0), "")</f>
        <v>9.03476190476192</v>
      </c>
    </row>
    <row collapsed="false" customFormat="false" customHeight="fals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true">IF(ROW(A34) - 1 &gt;= $H$2, AVERAGE(E34: OFFSET(E34, 1 - $H$2, 0)), "")</f>
        <v>119.374285714286</v>
      </c>
      <c r="J34" s="0" t="n">
        <f aca="true">IF(ROW(A34) - $H$2 &gt; $H$3, E34 - OFFSET(I34, -$H$3, 0), "")</f>
        <v>11.4390476190476</v>
      </c>
    </row>
    <row collapsed="false" customFormat="false" customHeight="fals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true">IF(ROW(A35) - 1 &gt;= $H$2, AVERAGE(E35: OFFSET(E35, 1 - $H$2, 0)), "")</f>
        <v>119.761428571429</v>
      </c>
      <c r="J35" s="0" t="n">
        <f aca="true">IF(ROW(A35) - $H$2 &gt; $H$3, E35 - OFFSET(I35, -$H$3, 0), "")</f>
        <v>8.04904761904763</v>
      </c>
    </row>
    <row collapsed="false" customFormat="false" customHeight="fals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true">IF(ROW(A36) - 1 &gt;= $H$2, AVERAGE(E36: OFFSET(E36, 1 - $H$2, 0)), "")</f>
        <v>120.889523809524</v>
      </c>
      <c r="J36" s="0" t="n">
        <f aca="true">IF(ROW(A36) - $H$2 &gt; $H$3, E36 - OFFSET(I36, -$H$3, 0), "")</f>
        <v>18.9233333333333</v>
      </c>
    </row>
    <row collapsed="false" customFormat="false" customHeight="fals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true">IF(ROW(A37) - 1 &gt;= $H$2, AVERAGE(E37: OFFSET(E37, 1 - $H$2, 0)), "")</f>
        <v>122.33619047619</v>
      </c>
      <c r="J37" s="0" t="n">
        <f aca="true">IF(ROW(A37) - $H$2 &gt; $H$3, E37 - OFFSET(I37, -$H$3, 0), "")</f>
        <v>27.4652380952381</v>
      </c>
    </row>
    <row collapsed="false" customFormat="false" customHeight="fals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true">IF(ROW(A38) - 1 &gt;= $H$2, AVERAGE(E38: OFFSET(E38, 1 - $H$2, 0)), "")</f>
        <v>123.529523809524</v>
      </c>
      <c r="J38" s="0" t="n">
        <f aca="true">IF(ROW(A38) - $H$2 &gt; $H$3, E38 - OFFSET(I38, -$H$3, 0), "")</f>
        <v>24.2071428571429</v>
      </c>
    </row>
    <row collapsed="false" customFormat="false" customHeight="fals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true">IF(ROW(A39) - 1 &gt;= $H$2, AVERAGE(E39: OFFSET(E39, 1 - $H$2, 0)), "")</f>
        <v>124.648095238095</v>
      </c>
      <c r="J39" s="0" t="n">
        <f aca="true">IF(ROW(A39) - $H$2 &gt; $H$3, E39 - OFFSET(I39, -$H$3, 0), "")</f>
        <v>21.2357142857143</v>
      </c>
    </row>
    <row collapsed="false" customFormat="false" customHeight="fals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true">IF(ROW(A40) - 1 &gt;= $H$2, AVERAGE(E40: OFFSET(E40, 1 - $H$2, 0)), "")</f>
        <v>126.038095238095</v>
      </c>
      <c r="J40" s="0" t="n">
        <f aca="true">IF(ROW(A40) - $H$2 &gt; $H$3, E40 - OFFSET(I40, -$H$3, 0), "")</f>
        <v>21.4804761904762</v>
      </c>
    </row>
    <row collapsed="false" customFormat="false" customHeight="fals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true">IF(ROW(A41) - 1 &gt;= $H$2, AVERAGE(E41: OFFSET(E41, 1 - $H$2, 0)), "")</f>
        <v>127.270476190476</v>
      </c>
      <c r="J41" s="0" t="n">
        <f aca="true">IF(ROW(A41) - $H$2 &gt; $H$3, E41 - OFFSET(I41, -$H$3, 0), "")</f>
        <v>20.6785714285714</v>
      </c>
    </row>
    <row collapsed="false" customFormat="false" customHeight="fals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true">IF(ROW(A42) - 1 &gt;= $H$2, AVERAGE(E42: OFFSET(E42, 1 - $H$2, 0)), "")</f>
        <v>128.285714285714</v>
      </c>
      <c r="J42" s="0" t="n">
        <f aca="true">IF(ROW(A42) - $H$2 &gt; $H$3, E42 - OFFSET(I42, -$H$3, 0), "")</f>
        <v>17.2266666666667</v>
      </c>
    </row>
    <row collapsed="false" customFormat="false" customHeight="fals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true">IF(ROW(A43) - 1 &gt;= $H$2, AVERAGE(E43: OFFSET(E43, 1 - $H$2, 0)), "")</f>
        <v>128.068571428571</v>
      </c>
      <c r="J43" s="0" t="n">
        <f aca="true">IF(ROW(A43) - $H$2 &gt; $H$3, E43 - OFFSET(I43, -$H$3, 0), "")</f>
        <v>7.01571428571428</v>
      </c>
    </row>
    <row collapsed="false" customFormat="false" customHeight="fals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true">IF(ROW(A44) - 1 &gt;= $H$2, AVERAGE(E44: OFFSET(E44, 1 - $H$2, 0)), "")</f>
        <v>128.72619047619</v>
      </c>
      <c r="J44" s="0" t="n">
        <f aca="true">IF(ROW(A44) - $H$2 &gt; $H$3, E44 - OFFSET(I44, -$H$3, 0), "")</f>
        <v>16.9538095238095</v>
      </c>
    </row>
    <row collapsed="false" customFormat="false" customHeight="fals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true">IF(ROW(A45) - 1 &gt;= $H$2, AVERAGE(E45: OFFSET(E45, 1 - $H$2, 0)), "")</f>
        <v>128.979047619048</v>
      </c>
      <c r="J45" s="0" t="n">
        <f aca="true">IF(ROW(A45) - $H$2 &gt; $H$3, E45 - OFFSET(I45, -$H$3, 0), "")</f>
        <v>13.9357142857143</v>
      </c>
    </row>
    <row collapsed="false" customFormat="false" customHeight="fals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true">IF(ROW(A46) - 1 &gt;= $H$2, AVERAGE(E46: OFFSET(E46, 1 - $H$2, 0)), "")</f>
        <v>129.05619047619</v>
      </c>
      <c r="J46" s="0" t="n">
        <f aca="true">IF(ROW(A46) - $H$2 &gt; $H$3, E46 - OFFSET(I46, -$H$3, 0), "")</f>
        <v>7.54857142857144</v>
      </c>
    </row>
    <row collapsed="false" customFormat="false" customHeight="fals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true">IF(ROW(A47) - 1 &gt;= $H$2, AVERAGE(E47: OFFSET(E47, 1 - $H$2, 0)), "")</f>
        <v>129.41380952381</v>
      </c>
      <c r="J47" s="0" t="n">
        <f aca="true">IF(ROW(A47) - $H$2 &gt; $H$3, E47 - OFFSET(I47, -$H$3, 0), "")</f>
        <v>9.49047619047619</v>
      </c>
    </row>
    <row collapsed="false" customFormat="false" customHeight="fals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true">IF(ROW(A48) - 1 &gt;= $H$2, AVERAGE(E48: OFFSET(E48, 1 - $H$2, 0)), "")</f>
        <v>129.565714285714</v>
      </c>
      <c r="J48" s="0" t="n">
        <f aca="true">IF(ROW(A48) - $H$2 &gt; $H$3, E48 - OFFSET(I48, -$H$3, 0), "")</f>
        <v>2.85380952380953</v>
      </c>
    </row>
    <row collapsed="false" customFormat="false" customHeight="fals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true">IF(ROW(A49) - 1 &gt;= $H$2, AVERAGE(E49: OFFSET(E49, 1 - $H$2, 0)), "")</f>
        <v>130.018095238095</v>
      </c>
      <c r="J49" s="0" t="n">
        <f aca="true">IF(ROW(A49) - $H$2 &gt; $H$3, E49 - OFFSET(I49, -$H$3, 0), "")</f>
        <v>8.22047619047619</v>
      </c>
    </row>
    <row collapsed="false" customFormat="false" customHeight="fals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true">IF(ROW(A50) - 1 &gt;= $H$2, AVERAGE(E50: OFFSET(E50, 1 - $H$2, 0)), "")</f>
        <v>129.982380952381</v>
      </c>
      <c r="J50" s="0" t="n">
        <f aca="true">IF(ROW(A50) - $H$2 &gt; $H$3, E50 - OFFSET(I50, -$H$3, 0), "")</f>
        <v>0.351904761904748</v>
      </c>
    </row>
    <row collapsed="false" customFormat="false" customHeight="fals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true">IF(ROW(A51) - 1 &gt;= $H$2, AVERAGE(E51: OFFSET(E51, 1 - $H$2, 0)), "")</f>
        <v>129.893333333333</v>
      </c>
      <c r="J51" s="0" t="n">
        <f aca="true">IF(ROW(A51) - $H$2 &gt; $H$3, E51 - OFFSET(I51, -$H$3, 0), "")</f>
        <v>-6.59809523809523</v>
      </c>
    </row>
    <row collapsed="false" customFormat="false" customHeight="fals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true">IF(ROW(A52) - 1 &gt;= $H$2, AVERAGE(E52: OFFSET(E52, 1 - $H$2, 0)), "")</f>
        <v>129.655238095238</v>
      </c>
      <c r="J52" s="0" t="n">
        <f aca="true">IF(ROW(A52) - $H$2 &gt; $H$3, E52 - OFFSET(I52, -$H$3, 0), "")</f>
        <v>-18.0204761904762</v>
      </c>
    </row>
    <row collapsed="false" customFormat="false" customHeight="fals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true">IF(ROW(A53) - 1 &gt;= $H$2, AVERAGE(E53: OFFSET(E53, 1 - $H$2, 0)), "")</f>
        <v>129.539047619048</v>
      </c>
      <c r="J53" s="0" t="n">
        <f aca="true">IF(ROW(A53) - $H$2 &gt; $H$3, E53 - OFFSET(I53, -$H$3, 0), "")</f>
        <v>-14.4757142857143</v>
      </c>
    </row>
    <row collapsed="false" customFormat="false" customHeight="fals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true">IF(ROW(A54) - 1 &gt;= $H$2, AVERAGE(E54: OFFSET(E54, 1 - $H$2, 0)), "")</f>
        <v>129.077619047619</v>
      </c>
      <c r="J54" s="0" t="n">
        <f aca="true">IF(ROW(A54) - $H$2 &gt; $H$3, E54 - OFFSET(I54, -$H$3, 0), "")</f>
        <v>-16.1985714285714</v>
      </c>
    </row>
    <row collapsed="false" customFormat="false" customHeight="fals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true">IF(ROW(A55) - 1 &gt;= $H$2, AVERAGE(E55: OFFSET(E55, 1 - $H$2, 0)), "")</f>
        <v>129.02380952381</v>
      </c>
      <c r="J55" s="0" t="n">
        <f aca="true">IF(ROW(A55) - $H$2 &gt; $H$3, E55 - OFFSET(I55, -$H$3, 0), "")</f>
        <v>-4.85619047619048</v>
      </c>
    </row>
    <row collapsed="false" customFormat="false" customHeight="fals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true">IF(ROW(A56) - 1 &gt;= $H$2, AVERAGE(E56: OFFSET(E56, 1 - $H$2, 0)), "")</f>
        <v>129.208095238095</v>
      </c>
      <c r="J56" s="0" t="n">
        <f aca="true">IF(ROW(A56) - $H$2 &gt; $H$3, E56 - OFFSET(I56, -$H$3, 0), "")</f>
        <v>-2.1090476190476</v>
      </c>
    </row>
    <row collapsed="false" customFormat="false" customHeight="fals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true">IF(ROW(A57) - 1 &gt;= $H$2, AVERAGE(E57: OFFSET(E57, 1 - $H$2, 0)), "")</f>
        <v>128.55</v>
      </c>
      <c r="J57" s="0" t="n">
        <f aca="true">IF(ROW(A57) - $H$2 &gt; $H$3, E57 - OFFSET(I57, -$H$3, 0), "")</f>
        <v>-7.93619047619046</v>
      </c>
    </row>
    <row collapsed="false" customFormat="false" customHeight="fals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true">IF(ROW(A58) - 1 &gt;= $H$2, AVERAGE(E58: OFFSET(E58, 1 - $H$2, 0)), "")</f>
        <v>127.344285714286</v>
      </c>
      <c r="J58" s="0" t="n">
        <f aca="true">IF(ROW(A58) - $H$2 &gt; $H$3, E58 - OFFSET(I58, -$H$3, 0), "")</f>
        <v>-10.5438095238095</v>
      </c>
    </row>
    <row collapsed="false" customFormat="false" customHeight="fals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true">IF(ROW(A59) - 1 &gt;= $H$2, AVERAGE(E59: OFFSET(E59, 1 - $H$2, 0)), "")</f>
        <v>126.353333333333</v>
      </c>
      <c r="J59" s="0" t="n">
        <f aca="true">IF(ROW(A59) - $H$2 &gt; $H$3, E59 - OFFSET(I59, -$H$3, 0), "")</f>
        <v>-9.06571428571428</v>
      </c>
    </row>
    <row collapsed="false" customFormat="false" customHeight="fals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true">IF(ROW(A60) - 1 &gt;= $H$2, AVERAGE(E60: OFFSET(E60, 1 - $H$2, 0)), "")</f>
        <v>125.859047619048</v>
      </c>
      <c r="J60" s="0" t="n">
        <f aca="true">IF(ROW(A60) - $H$2 &gt; $H$3, E60 - OFFSET(I60, -$H$3, 0), "")</f>
        <v>-1.70809523809524</v>
      </c>
    </row>
    <row collapsed="false" customFormat="false" customHeight="fals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true">IF(ROW(A61) - 1 &gt;= $H$2, AVERAGE(E61: OFFSET(E61, 1 - $H$2, 0)), "")</f>
        <v>124.99</v>
      </c>
      <c r="J61" s="0" t="n">
        <f aca="true">IF(ROW(A61) - $H$2 &gt; $H$3, E61 - OFFSET(I61, -$H$3, 0), "")</f>
        <v>-8.67238095238096</v>
      </c>
    </row>
    <row collapsed="false" customFormat="false" customHeight="fals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true">IF(ROW(A62) - 1 &gt;= $H$2, AVERAGE(E62: OFFSET(E62, 1 - $H$2, 0)), "")</f>
        <v>124.400476190476</v>
      </c>
      <c r="J62" s="0" t="n">
        <f aca="true">IF(ROW(A62) - $H$2 &gt; $H$3, E62 - OFFSET(I62, -$H$3, 0), "")</f>
        <v>-3.14333333333334</v>
      </c>
    </row>
    <row collapsed="false" customFormat="false" customHeight="fals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true">IF(ROW(A63) - 1 &gt;= $H$2, AVERAGE(E63: OFFSET(E63, 1 - $H$2, 0)), "")</f>
        <v>123.834761904762</v>
      </c>
      <c r="J63" s="0" t="n">
        <f aca="true">IF(ROW(A63) - $H$2 &gt; $H$3, E63 - OFFSET(I63, -$H$3, 0), "")</f>
        <v>-5.5952380952381</v>
      </c>
    </row>
    <row collapsed="false" customFormat="false" customHeight="fals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collapsed="false" customFormat="false" customHeight="fals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collapsed="false" customFormat="false" customHeight="fals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collapsed="false" customFormat="false" customHeight="fals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collapsed="false" customFormat="false" customHeight="fals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collapsed="false" customFormat="false" customHeight="fals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collapsed="false" customFormat="false" customHeight="fals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collapsed="false" customFormat="false" customHeight="fals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fals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fals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fals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fals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fals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fals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fals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fals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fals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fals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fals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fals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fals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fals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fals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fals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fals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fals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fals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fals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fals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fals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fals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fals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fals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fals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fals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fals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fals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fals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fals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fals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fals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fals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fals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fals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fals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fals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fals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fals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fals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fals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fals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fals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fals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fals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fals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fals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fals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fals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fals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fals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fals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fals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fals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fals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fals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fals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fals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fals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fals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fals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fals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fals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fals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fals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fals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fals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fals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fals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fals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fals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fals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fals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fals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fals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fals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fals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fals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fals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fals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fals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fals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fals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fals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fals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fals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fals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fals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fals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fals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fals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fals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fals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fals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fals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fals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fals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fals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fals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fals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fals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fals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fals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fals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fals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fals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fals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fals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fals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fals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fals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fals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fals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fals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fals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fals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fals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fals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fals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fals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fals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fals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fals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fals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fals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fals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fals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fals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fals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fals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fals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fals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fals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fals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fals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fals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fals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fals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fals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fals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fals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fals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fals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fals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fals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fals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fals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fals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fals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fals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fals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fals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fals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fals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fals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fals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fals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fals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fals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fals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fals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fals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fals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fals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fals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fals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fals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fals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fals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fals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fals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fals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fals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fals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fals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fals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fals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fals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fals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fals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fals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fals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fals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fals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fals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fals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fals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fals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fals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fals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fals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fals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fals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fals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fals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fals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fals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fals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fals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fals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fals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fals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fals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fals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fals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fals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fals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fals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fals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fals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fals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fals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fals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fals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fals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fals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fals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fals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fals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fals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fals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fals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fals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fals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fals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fals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fals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fals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fals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fals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fals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fals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fals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fals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fals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fals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fals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fals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fals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fals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fals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fals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fals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fals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fals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fals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fals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fals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fals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fals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fals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fals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fals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fals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fals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fals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fals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fals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fals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fals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fals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fals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fals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fals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fals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fals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fals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fals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fals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fals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fals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fals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fals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fals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fals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fals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fals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fals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fals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fals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fals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fals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fals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fals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fals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fals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fals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fals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fals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fals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fals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fals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fals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fals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fals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fals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fals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fals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fals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fals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fals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fals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fals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fals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fals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fals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fals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fals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fals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fals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fals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fals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fals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fals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fals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fals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fals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fals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fals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fals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fals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fals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fals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fals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fals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fals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fals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fals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fals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fals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fals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fals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fals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fals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fals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fals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fals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fals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fals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fals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fals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fals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fals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fals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fals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fals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fals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fals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fals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fals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fals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fals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fals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fals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fals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fals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fals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fals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fals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fals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fals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fals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fals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fals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fals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fals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fals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fals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fals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fals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fals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fals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fals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fals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fals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fals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fals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fals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fals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fals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fals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fals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fals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fals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fals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fals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fals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fals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fals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fals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fals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fals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fals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fals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fals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fals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fals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fals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fals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fals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fals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fals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fals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fals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fals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fals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fals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fals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fals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fals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fals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fals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fals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fals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fals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fals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fals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fals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fals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fals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fals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fals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fals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fals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fals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fals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fals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fals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fals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fals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fals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fals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fals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fals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fals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fals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fals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fals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fals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fals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fals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fals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fals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fals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fals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fals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fals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fals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fals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fals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fals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fals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fals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fals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fals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fals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fals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fals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fals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fals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fals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fals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fals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fals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fals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fals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fals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fals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fals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fals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fals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fals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fals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fals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fals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fals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fals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fals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fals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fals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fals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fals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fals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fals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fals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fals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fals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fals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fals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fals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fals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fals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fals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fals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fals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fals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fals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fals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fals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fals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fals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fals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fals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fals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fals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fals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fals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fals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fals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fals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fals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fals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fals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fals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fals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fals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fals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fals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fals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fals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fals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fals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fals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fals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fals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fals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fals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fals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fals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fals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fals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fals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fals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fals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fals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fals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fals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fals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fals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fals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fals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fals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fals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fals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fals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fals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fals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fals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fals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fals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fals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fals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fals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fals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fals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fals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fals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fals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fals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fals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fals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fals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fals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fals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fals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fals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fals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fals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fals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fals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fals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fals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fals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fals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fals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fals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fals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fals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fals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fals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fals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fals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fals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fals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fals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fals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fals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fals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fals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fals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fals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fals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fals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fals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fals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fals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fals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fals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fals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fals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fals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fals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fals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fals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fals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fals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fals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fals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fals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fals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fals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fals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fals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fals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fals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fals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fals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fals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fals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fals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fals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fals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fals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fals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fals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fals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fals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fals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fals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fals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fals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fals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fals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fals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fals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fals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fals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fals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fals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fals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fals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fals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fals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fals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fals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fals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fals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fals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fals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fals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fals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fals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fals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fals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fals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fals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fals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fals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fals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fals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fals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fals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fals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fals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fals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fals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fals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fals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fals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fals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fals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fals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fals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fals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fals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fals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fals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fals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fals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fals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fals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fals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fals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fals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fals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fals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fals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fals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fals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fals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fals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fals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fals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fals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fals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fals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fals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fals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fals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fals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fals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fals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fals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fals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fals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fals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fals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fals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fals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fals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fals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fals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fals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fals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fals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fals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fals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fals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fals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fals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fals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fals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fals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fals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fals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fals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fals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fals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fals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fals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fals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fals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fals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fals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fals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fals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fals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fals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fals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fals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fals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fals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fals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fals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fals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fals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fals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fals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fals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fals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fals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fals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fals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fals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fals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fals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fals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fals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fals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fals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fals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fals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fals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fals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fals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fals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fals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fals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fals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fals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fals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fals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fals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fals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fals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fals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fals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fals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fals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fals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fals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fals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fals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fals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fals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fals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fals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fals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fals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fals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fals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fals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fals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fals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fals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fals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fals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fals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fals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fals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fals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fals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fals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fals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fals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fals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fals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fals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fals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fals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fals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fals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fals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fals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fals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fals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fals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fals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fals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fals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fals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fals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fals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fals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fals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fals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fals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fals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fals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fals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fals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fals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fals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fals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fals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fals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fals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fals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fals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fals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fals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fals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fals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fals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fals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fals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fals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fals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fals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fals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fals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fals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fals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fals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fals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fals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fals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fals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fals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fals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fals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fals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fals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fals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fals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fals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fals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fals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fals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fals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fals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fals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fals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fals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fals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fals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fals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fals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fals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fals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fals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fals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fals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fals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fals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fals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fals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fals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fals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fals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fals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fals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fals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fals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fals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fals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fals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fals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fals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fals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fals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fals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fals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fals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fals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fals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fals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fals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fals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fals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fals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fals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fals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fals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fals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fals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fals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fals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fals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fals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fals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fals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fals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fals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fals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fals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fals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fals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fals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fals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fals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fals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fals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fals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fals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fals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fals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fals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fals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fals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fals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fals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fals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fals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fals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fals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fals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fals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fals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fals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fals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fals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fals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fals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fals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fals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fals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fals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fals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fals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fals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fals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fals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fals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fals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fals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fals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fals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fals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fals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fals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fals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fals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fals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fals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fals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fals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fals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fals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fals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fals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fals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fals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fals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fals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fals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fals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fals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fals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fals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fals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fals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fals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fals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fals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fals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fals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fals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fals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fals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fals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fals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fals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fals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fals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fals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fals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fals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fals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fals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fals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fals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fals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fals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fals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fals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fals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fals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fals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fals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fals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fals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fals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fals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fals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fals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fals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fals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fals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fals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fals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fals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fals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fals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fals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fals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fals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fals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fals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fals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fals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fals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fals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fals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fals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fals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fals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fals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fals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fals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fals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fals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fals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fals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fals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fals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fals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fals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fals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fals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fals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fals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fals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fals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fals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fals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fals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fals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fals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fals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fals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fals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fals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fals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fals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fals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fals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fals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fals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fals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fals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fals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fals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fals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fals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fals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fals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fals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fals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fals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fals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fals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fals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fals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fals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fals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fals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fals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fals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fals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fals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fals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fals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fals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fals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fals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fals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fals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fals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fals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fals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fals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fals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fals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fals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fals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fals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fals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fals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fals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fals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fals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fals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fals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fals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fals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fals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fals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fals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fals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fals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fals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fals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fals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fals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fals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fals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fals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fals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fals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fals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fals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fals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fals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fals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fals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fals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fals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fals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fals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fals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fals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fals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fals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fals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fals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fals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fals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fals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fals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fals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fals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fals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fals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fals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fals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fals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fals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fals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fals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fals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fals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fals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fals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fals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fals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fals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fals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fals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fals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fals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fals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fals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fals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fals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fals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fals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fals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fals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fals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fals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fals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fals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fals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fals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fals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fals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fals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fals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fals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fals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fals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fals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fals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fals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fals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fals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fals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fals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fals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fals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fals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fals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fals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fals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fals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fals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fals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fals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fals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fals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fals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fals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fals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fals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fals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fals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fals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fals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fals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fals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fals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fals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fals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fals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fals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fals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fals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fals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fals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fals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fals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fals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fals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fals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fals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fals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fals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fals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fals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fals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fals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fals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fals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fals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fals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fals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fals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fals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fals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fals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fals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fals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fals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fals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fals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fals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fals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fals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fals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fals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fals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fals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fals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fals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fals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fals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fals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fals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fals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fals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fals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fals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fals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fals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fals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fals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fals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fals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fals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fals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fals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fals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fals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fals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fals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fals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fals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fals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fals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fals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fals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fals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fals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fals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fals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fals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fals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fals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fals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fals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fals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fals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fals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fals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fals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fals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fals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fals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fals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fals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fals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fals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fals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fals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fals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fals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fals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fals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fals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fals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fals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fals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fals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fals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fals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fals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fals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fals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fals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fals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fals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fals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fals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fals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fals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fals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fals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fals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fals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fals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fals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fals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fals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fals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fals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fals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fals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fals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fals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fals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fals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fals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fals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fals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fals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fals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fals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fals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fals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fals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fals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fals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fals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fals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fals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fals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fals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fals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fals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fals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fals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fals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fals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fals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fals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fals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fals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fals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fals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fals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fals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fals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fals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fals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fals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fals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fals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fals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fals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fals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fals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fals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fals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fals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fals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fals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fals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fals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fals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fals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fals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fals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fals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fals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fals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fals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fals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fals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fals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fals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fals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fals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fals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fals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fals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fals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fals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fals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fals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fals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fals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fals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fals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fals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fals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fals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fals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fals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fals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fals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fals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fals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fals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fals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fals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fals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fals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fals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fals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fals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fals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fals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fals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fals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fals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fals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fals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fals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fals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fals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fals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fals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fals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fals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fals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fals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fals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fals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fals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fals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fals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fals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fals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fals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fals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fals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fals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fals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fals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fals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fals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fals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fals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fals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fals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fals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fals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fals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fals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fals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fals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fals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fals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fals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fals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fals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fals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fals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fals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fals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fals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fals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fals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fals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fals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fals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fals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fals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fals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fals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fals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fals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fals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fals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fals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fals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fals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fals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fals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fals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fals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fals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fals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fals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fals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fals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fals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fals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fals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fals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fals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fals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fals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fals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fals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fals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fals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fals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fals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fals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fals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fals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fals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fals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fals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fals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fals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fals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fals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fals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fals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fals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fals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fals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fals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fals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fals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fals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fals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fals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fals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fals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fals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fals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fals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fals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fals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fals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fals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fals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fals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fals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fals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fals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fals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fals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fals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fals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fals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fals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fals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fals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fals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fals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fals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fals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fals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fals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fals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fals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fals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fals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fals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fals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fals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fals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fals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fals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fals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fals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fals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fals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fals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fals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fals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fals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fals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fals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fals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fals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fals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fals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fals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fals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fals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fals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fals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fals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fals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fals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fals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fals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fals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fals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fals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fals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fals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fals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fals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fals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fals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fals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fals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fals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fals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fals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fals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fals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fals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fals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fals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fals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fals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fals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fals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fals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fals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fals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fals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fals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fals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fals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fals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fals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fals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fals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fals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fals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fals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fals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fals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fals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fals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fals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fals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fals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fals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fals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fals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fals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fals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fals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fals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fals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fals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fals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fals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fals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fals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fals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fals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fals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fals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fals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fals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fals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fals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fals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fals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fals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fals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fals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fals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fals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fals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fals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fals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fals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fals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fals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fals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fals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fals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fals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fals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fals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fals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fals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fals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fals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fals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fals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fals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fals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fals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fals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fals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fals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fals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fals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fals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fals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fals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fals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fals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fals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fals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fals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fals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fals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fals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fals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fals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fals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fals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fals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fals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fals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fals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fals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fals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fals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fals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fals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fals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fals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fals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fals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fals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fals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fals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fals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fals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fals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fals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fals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fals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fals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fals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fals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fals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fals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fals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fals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fals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fals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fals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fals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fals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fals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fals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fals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fals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fals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fals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fals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fals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fals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fals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fals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fals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fals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fals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fals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fals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fals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fals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fals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fals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fals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fals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fals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fals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fals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fals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fals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fals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fals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fals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fals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fals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fals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fals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fals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fals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fals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fals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fals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fals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fals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fals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fals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fals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fals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fals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fals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fals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fals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fals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fals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fals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fals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fals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fals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fals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fals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fals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fals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fals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fals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fals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fals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fals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fals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fals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fals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fals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fals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fals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fals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fals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fals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fals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fals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fals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fals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fals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fals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fals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fals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fals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fals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fals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fals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fals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fals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fals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fals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fals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fals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fals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fals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fals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fals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fals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fals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fals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fals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fals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fals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fals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fals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fals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fals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fals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fals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fals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fals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fals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fals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fals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fals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fals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fals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fals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fals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fals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fals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fals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fals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fals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fals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fals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fals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fals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fals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fals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fals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fals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fals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fals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fals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fals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fals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fals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fals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fals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fals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fals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fals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fals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fals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fals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fals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fals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fals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fals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fals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fals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fals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fals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fals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fals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fals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fals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fals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fals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fals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fals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fals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fals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fals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fals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fals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fals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fals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fals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fals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fals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fals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fals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fals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fals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fals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fals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fals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fals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fals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fals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fals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fals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fals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fals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fals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fals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fals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fals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fals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fals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fals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fals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fals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fals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fals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fals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fals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fals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fals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fals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fals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fals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fals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fals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fals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fals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fals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fals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fals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fals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fals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fals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fals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fals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fals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fals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fals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fals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fals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fals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fals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fals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fals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fals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fals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fals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fals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fals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fals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fals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fals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fals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fals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fals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fals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fals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fals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fals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fals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fals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fals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fals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fals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fals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fals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fals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fals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fals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fals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fals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fals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fals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fals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fals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fals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fals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fals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fals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fals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fals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fals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fals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fals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fals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fals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fals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fals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fals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fals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fals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fals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fals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fals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fals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fals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fals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fals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fals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fals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fals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fals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fals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fals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fals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fals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fals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fals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fals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fals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fals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fals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fals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fals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fals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fals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fals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fals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fals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fals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fals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fals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fals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fals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fals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fals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fals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fals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fals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fals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fals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fals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fals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fals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fals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fals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fals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fals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fals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fals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fals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fals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fals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fals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fals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fals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fals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fals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fals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fals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fals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fals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fals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fals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fals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fals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fals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fals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fals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fals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fals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fals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fals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fals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fals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fals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fals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fals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fals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fals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fals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fals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fals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fals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fals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fals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fals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fals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fals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fals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fals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fals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fals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fals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fals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fals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fals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fals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fals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fals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fals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fals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fals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fals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fals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fals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fals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fals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fals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fals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fals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fals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fals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fals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fals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fals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fals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fals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fals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fals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fals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fals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fals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fals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fals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fals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fals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fals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fals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fals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fals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fals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fals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fals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fals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fals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fals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fals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fals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fals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fals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fals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fals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fals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fals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fals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fals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fals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fals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fals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fals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fals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fals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fals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fals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fals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fals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fals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fals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fals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fals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fals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fals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fals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fals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fals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fals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fals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fals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fals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fals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fals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fals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fals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fals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fals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fals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fals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fals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fals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fals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fals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fals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fals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fals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fals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fals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fals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fals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fals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fals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fals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fals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fals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fals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fals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fals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fals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fals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fals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fals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fals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fals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fals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fals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fals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fals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fals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fals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fals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fals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fals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fals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fals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fals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fals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fals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fals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fals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fals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fals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fals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fals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fals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fals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fals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fals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fals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fals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fals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fals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fals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fals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fals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fals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fals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fals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fals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fals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fals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fals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fals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fals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fals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fals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fals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fals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fals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fals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fals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fals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fals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fals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fals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fals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fals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fals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fals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fals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fals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fals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fals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fals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fals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fals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fals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fals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fals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fals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fals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fals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fals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fals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fals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fals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fals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fals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fals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fals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fals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fals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fals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fals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fals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fals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fals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fals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fals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fals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fals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fals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fals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fals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fals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fals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fals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fals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fals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fals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fals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fals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fals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fals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fals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fals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fals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fals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fals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fals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fals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fals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fals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fals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fals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fals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fals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fals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fals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fals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fals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fals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fals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fals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fals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fals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fals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fals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fals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fals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fals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fals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fals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fals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fals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fals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fals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fals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fals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fals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fals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fals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fals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fals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fals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fals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fals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fals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fals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fals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fals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fals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fals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fals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fals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fals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fals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fals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fals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fals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fals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fals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fals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fals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fals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fals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fals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fals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fals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fals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fals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fals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fals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fals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fals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fals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fals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fals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fals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fals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fals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fals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fals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fals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fals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fals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fals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fals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fals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fals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fals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fals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fals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fals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fals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fals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fals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fals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fals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fals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fals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fals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fals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fals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fals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fals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fals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fals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fals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fals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fals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fals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fals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fals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fals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fals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fals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fals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fals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fals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fals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fals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fals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fals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fals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fals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fals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fals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fals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fals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fals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fals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fals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fals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fals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fals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fals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fals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fals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fals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fals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fals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fals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fals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fals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fals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fals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fals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fals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fals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fals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fals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fals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fals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fals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fals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fals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fals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fals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fals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fals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fals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fals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fals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fals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fals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fals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fals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fals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fals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fals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fals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fals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fals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fals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fals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fals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fals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fals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fals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fals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fals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fals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fals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fals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fals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fals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fals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fals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fals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fals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fals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fals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fals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fals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fals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fals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fals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fals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fals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fals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fals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fals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fals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fals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fals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fals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fals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fals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fals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fals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fals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fals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fals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fals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fals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fals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fals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fals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fals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fals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fals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fals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fals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fals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fals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fals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fals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fals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fals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fals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fals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fals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fals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fals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fals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fals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fals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fals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fals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fals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fals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fals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fals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fals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fals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fals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fals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fals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fals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fals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fals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fals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fals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fals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fals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fals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fals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fals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fals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fals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fals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fals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fals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fals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fals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fals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fals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fals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fals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fals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fals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fals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fals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fals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fals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fals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fals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fals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fals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fals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fals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fals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fals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fals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fals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fals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fals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fals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fals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fals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fals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fals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fals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fals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fals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fals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fals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fals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fals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fals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fals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fals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fals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fals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fals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fals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fals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fals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fals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fals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fals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fals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fals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fals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fals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fals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fals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fals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fals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fals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fals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fals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fals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fals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fals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fals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fals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fals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fals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fals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fals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fals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fals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fals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fals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fals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fals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fals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fals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fals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fals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fals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fals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fals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fals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fals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fals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fals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fals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fals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fals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fals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fals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fals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fals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fals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fals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fals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fals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fals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fals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fals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fals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fals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fals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fals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fals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fals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fals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fals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fals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fals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fals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fals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fals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fals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fals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fals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fals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fals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fals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fals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fals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fals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fals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fals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fals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fals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fals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fals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fals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fals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fals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fals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fals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fals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fals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fals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fals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fals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fals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fals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fals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fals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fals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fals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fals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fals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fals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fals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fals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fals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fals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fals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fals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fals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fals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fals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fals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fals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fals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fals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fals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fals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fals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fals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fals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fals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fals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fals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fals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fals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fals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fals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fals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fals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fals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fals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fals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fals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fals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fals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fals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fals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fals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fals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fals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fals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fals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fals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fals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fals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fals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fals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fals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fals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fals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fals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fals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fals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fals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fals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fals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fals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fals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fals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fals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fals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fals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fals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fals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fals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fals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fals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fals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fals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fals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fals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fals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fals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fals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fals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fals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fals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fals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fals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fals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fals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fals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fals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fals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fals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fals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fals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fals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fals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fals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fals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fals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fals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fals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fals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fals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fals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fals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fals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fals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fals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fals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fals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fals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fals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fals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fals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fals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fals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fals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fals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fals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fals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fals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fals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fals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fals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fals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fals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fals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fals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fals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fals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fals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fals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fals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fals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fals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fals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fals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fals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fals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fals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fals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fals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fals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fals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fals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fals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fals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fals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fals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fals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fals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fals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fals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fals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fals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fals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fals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fals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fals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fals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fals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fals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fals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fals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fals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fals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fals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fals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fals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fals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fals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fals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fals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fals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fals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fals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fals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fals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fals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fals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fals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fals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fals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fals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fals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fals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fals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fals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fals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fals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fals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fals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fals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fals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fals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fals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fals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fals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fals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fals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fals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fals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fals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fals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fals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fals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fals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fals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fals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fals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fals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fals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fals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fals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fals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fals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fals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fals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fals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fals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fals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fals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fals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fals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fals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fals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fals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fals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fals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fals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fals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fals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fals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fals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fals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fals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fals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fals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fals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fals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fals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fals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fals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fals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fals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fals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fals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fals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fals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fals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fals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fals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fals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fals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fals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fals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fals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fals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fals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fals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fals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fals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fals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fals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fals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fals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fals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fals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fals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fals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fals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fals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fals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fals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fals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fals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fals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fals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fals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fals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fals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fals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fals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fals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fals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fals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fals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fals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fals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fals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fals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fals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fals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fals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fals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fals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fals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fals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fals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fals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fals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fals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fals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fals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fals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fals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fals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fals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fals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fals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fals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fals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fals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fals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fals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fals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fals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fals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fals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fals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fals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fals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fals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fals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fals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fals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fals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fals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fals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fals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fals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fals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fals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fals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fals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fals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fals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fals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fals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fals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fals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fals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fals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fals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fals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fals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fals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fals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fals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fals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fals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fals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fals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fals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fals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fals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fals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fals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fals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fals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fals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fals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fals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fals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fals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B30" activeCellId="1" pane="topLeft" sqref="33:33 B30"/>
    </sheetView>
  </sheetViews>
  <cols>
    <col collapsed="false" hidden="false" max="1" min="1" style="1" width="13.5137254901961"/>
    <col collapsed="false" hidden="false" max="7" min="2" style="1" width="11.1686274509804"/>
    <col collapsed="false" hidden="false" max="8" min="8" style="0" width="11.5764705882353"/>
    <col collapsed="false" hidden="false" max="9" min="9" style="5" width="18.7960784313725"/>
    <col collapsed="false" hidden="false" max="10" min="10" style="5" width="11.5764705882353"/>
    <col collapsed="false" hidden="false" max="12" min="11" style="4" width="11.5764705882353"/>
    <col collapsed="false" hidden="false" max="1025" min="13" style="0" width="11.5764705882353"/>
  </cols>
  <sheetData>
    <row collapsed="false" customFormat="false" customHeight="fals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5" t="s">
        <v>12</v>
      </c>
      <c r="J1" s="5" t="s">
        <v>13</v>
      </c>
      <c r="K1" s="4" t="s">
        <v>14</v>
      </c>
      <c r="L1" s="4" t="n">
        <v>10</v>
      </c>
    </row>
    <row collapsed="false" customFormat="false" customHeight="fals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</row>
    <row collapsed="false" customFormat="false" customHeight="fals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5" t="n">
        <f aca="false">((C3 + D3) - (C2 + D2)) / 2</f>
        <v>-2.94</v>
      </c>
      <c r="J3" s="5" t="n">
        <f aca="false">(F3 / 10^6) / (C3 - D3)</f>
        <v>3.24</v>
      </c>
      <c r="K3" s="4" t="n">
        <f aca="false">I3 / J3</f>
        <v>-0.907407407407407</v>
      </c>
      <c r="L3" s="4" t="str">
        <f aca="true">IF(ROW(K3) - 1 &gt; $L$1, AVERAGE(K3:OFFSET(K3, 1 - $L$1, 0)), "")</f>
        <v/>
      </c>
    </row>
    <row collapsed="false" customFormat="false" customHeight="fals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5" t="n">
        <f aca="false">((C4 + D4) - (C3 + D3)) / 2</f>
        <v>2.69</v>
      </c>
      <c r="J4" s="5" t="n">
        <f aca="false">(F4 / 10^6) / (C4 - D4)</f>
        <v>4.2444</v>
      </c>
      <c r="K4" s="4" t="n">
        <f aca="false">I4 / J4</f>
        <v>0.633776269908585</v>
      </c>
      <c r="L4" s="4" t="str">
        <f aca="true">IF(ROW(K4) - 1 &gt; $L$1, AVERAGE(K4:OFFSET(K4, 1 - $L$1, 0)), "")</f>
        <v/>
      </c>
    </row>
    <row collapsed="false" customFormat="false" customHeight="fals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5" t="n">
        <f aca="false">((C5 + D5) - (C4 + D4)) / 2</f>
        <v>4.56</v>
      </c>
      <c r="J5" s="5" t="n">
        <f aca="false">(F5 / 10^6) / (C5 - D5)</f>
        <v>2.38351097178684</v>
      </c>
      <c r="K5" s="4" t="n">
        <f aca="false">I5 / J5</f>
        <v>1.91314411973591</v>
      </c>
      <c r="L5" s="4" t="str">
        <f aca="true">IF(ROW(K5) - 1 &gt; $L$1, AVERAGE(K5:OFFSET(K5, 1 - $L$1, 0)), "")</f>
        <v/>
      </c>
    </row>
    <row collapsed="false" customFormat="false" customHeight="fals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5" t="n">
        <f aca="false">((C6 + D6) - (C5 + D5)) / 2</f>
        <v>3.285</v>
      </c>
      <c r="J6" s="5" t="n">
        <f aca="false">(F6 / 10^6) / (C6 - D6)</f>
        <v>1.89780986762936</v>
      </c>
      <c r="K6" s="4" t="n">
        <f aca="false">I6 / J6</f>
        <v>1.73094262814822</v>
      </c>
      <c r="L6" s="4" t="str">
        <f aca="true">IF(ROW(K6) - 1 &gt; $L$1, AVERAGE(K6:OFFSET(K6, 1 - $L$1, 0)), "")</f>
        <v/>
      </c>
    </row>
    <row collapsed="false" customFormat="false" customHeight="fals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5" t="n">
        <f aca="false">((C7 + D7) - (C6 + D6)) / 2</f>
        <v>3.59</v>
      </c>
      <c r="J7" s="5" t="n">
        <f aca="false">(F7 / 10^6) / (C7 - D7)</f>
        <v>3.00073921971252</v>
      </c>
      <c r="K7" s="4" t="n">
        <f aca="false">I7 / J7</f>
        <v>1.19637187277605</v>
      </c>
      <c r="L7" s="4" t="str">
        <f aca="true">IF(ROW(K7) - 1 &gt; $L$1, AVERAGE(K7:OFFSET(K7, 1 - $L$1, 0)), "")</f>
        <v/>
      </c>
    </row>
    <row collapsed="false" customFormat="false" customHeight="fals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5" t="n">
        <f aca="false">((C8 + D8) - (C7 + D7)) / 2</f>
        <v>1.095</v>
      </c>
      <c r="J8" s="5" t="n">
        <f aca="false">(F8 / 10^6) / (C8 - D8)</f>
        <v>2.28589743589743</v>
      </c>
      <c r="K8" s="4" t="n">
        <f aca="false">I8 / J8</f>
        <v>0.479024116657319</v>
      </c>
      <c r="L8" s="4" t="str">
        <f aca="true">IF(ROW(K8) - 1 &gt; $L$1, AVERAGE(K8:OFFSET(K8, 1 - $L$1, 0)), "")</f>
        <v/>
      </c>
    </row>
    <row collapsed="false" customFormat="false" customHeight="fals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5" t="n">
        <f aca="false">((C9 + D9) - (C8 + D8)) / 2</f>
        <v>-2.845</v>
      </c>
      <c r="J9" s="5" t="n">
        <f aca="false">(F9 / 10^6) / (C9 - D9)</f>
        <v>2.79906976744186</v>
      </c>
      <c r="K9" s="4" t="n">
        <f aca="false">I9 / J9</f>
        <v>-1.01640910601529</v>
      </c>
      <c r="L9" s="4" t="str">
        <f aca="true">IF(ROW(K9) - 1 &gt; $L$1, AVERAGE(K9:OFFSET(K9, 1 - $L$1, 0)), "")</f>
        <v/>
      </c>
    </row>
    <row collapsed="false" customFormat="false" customHeight="fals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5" t="n">
        <f aca="false">((C10 + D10) - (C9 + D9)) / 2</f>
        <v>-0.75</v>
      </c>
      <c r="J10" s="5" t="n">
        <f aca="false">(F10 / 10^6) / (C10 - D10)</f>
        <v>1.29335604770017</v>
      </c>
      <c r="K10" s="4" t="n">
        <f aca="false">I10 / J10</f>
        <v>-0.579886722866175</v>
      </c>
      <c r="L10" s="4" t="str">
        <f aca="true">IF(ROW(K10) - 1 &gt; $L$1, AVERAGE(K10:OFFSET(K10, 1 - $L$1, 0)), "")</f>
        <v/>
      </c>
    </row>
    <row collapsed="false" customFormat="false" customHeight="fals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5" t="n">
        <f aca="false">((C11 + D11) - (C10 + D10)) / 2</f>
        <v>1.06</v>
      </c>
      <c r="J11" s="5" t="n">
        <f aca="false">(F11 / 10^6) / (C11 - D11)</f>
        <v>1.81103448275862</v>
      </c>
      <c r="K11" s="4" t="n">
        <f aca="false">I11 / J11</f>
        <v>0.585300837776087</v>
      </c>
      <c r="L11" s="4" t="str">
        <f aca="true">IF(ROW(K11) - 1 &gt; $L$1, AVERAGE(K11:OFFSET(K11, 1 - $L$1, 0)), "")</f>
        <v/>
      </c>
    </row>
    <row collapsed="false" customFormat="false" customHeight="fals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5" t="n">
        <f aca="false">((C12 + D12) - (C11 + D11)) / 2</f>
        <v>5.31999999999999</v>
      </c>
      <c r="J12" s="5" t="n">
        <f aca="false">(F12 / 10^6) / (C12 - D12)</f>
        <v>3.65549473684211</v>
      </c>
      <c r="K12" s="4" t="n">
        <f aca="false">I12 / J12</f>
        <v>1.45534336197563</v>
      </c>
      <c r="L12" s="4" t="n">
        <f aca="true">IF(ROW(K12) - 1 &gt; $L$1, AVERAGE(K12:OFFSET(K12, 1 - $L$1, 0)), "")</f>
        <v>0.549019997068892</v>
      </c>
    </row>
    <row collapsed="false" customFormat="false" customHeight="fals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5" t="n">
        <f aca="false">((C13 + D13) - (C12 + D12)) / 2</f>
        <v>-2.44499999999999</v>
      </c>
      <c r="J13" s="5" t="n">
        <f aca="false">(F13 / 10^6) / (C13 - D13)</f>
        <v>2.2542</v>
      </c>
      <c r="K13" s="4" t="n">
        <f aca="false">I13 / J13</f>
        <v>-1.08464200159702</v>
      </c>
      <c r="L13" s="4" t="n">
        <f aca="true">IF(ROW(K13) - 1 &gt; $L$1, AVERAGE(K13:OFFSET(K13, 1 - $L$1, 0)), "")</f>
        <v>0.531296537649931</v>
      </c>
    </row>
    <row collapsed="false" customFormat="false" customHeight="fals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5" t="n">
        <f aca="false">((C14 + D14) - (C13 + D13)) / 2</f>
        <v>-0.810000000000002</v>
      </c>
      <c r="J14" s="5" t="n">
        <f aca="false">(F14 / 10^6) / (C14 - D14)</f>
        <v>4.34873949579833</v>
      </c>
      <c r="K14" s="4" t="n">
        <f aca="false">I14 / J14</f>
        <v>-0.186260869565218</v>
      </c>
      <c r="L14" s="4" t="n">
        <f aca="true">IF(ROW(K14) - 1 &gt; $L$1, AVERAGE(K14:OFFSET(K14, 1 - $L$1, 0)), "")</f>
        <v>0.449292823702551</v>
      </c>
    </row>
    <row collapsed="false" customFormat="false" customHeight="fals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5" t="n">
        <f aca="false">((C15 + D15) - (C14 + D14)) / 2</f>
        <v>-1.19</v>
      </c>
      <c r="J15" s="5" t="n">
        <f aca="false">(F15 / 10^6) / (C15 - D15)</f>
        <v>1.85484444444444</v>
      </c>
      <c r="K15" s="4" t="n">
        <f aca="false">I15 / J15</f>
        <v>-0.641563233814155</v>
      </c>
      <c r="L15" s="4" t="n">
        <f aca="true">IF(ROW(K15) - 1 &gt; $L$1, AVERAGE(K15:OFFSET(K15, 1 - $L$1, 0)), "")</f>
        <v>0.193822088347545</v>
      </c>
    </row>
    <row collapsed="false" customFormat="false" customHeight="fals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5" t="n">
        <f aca="false">((C16 + D16) - (C15 + D15)) / 2</f>
        <v>-1.30500000000001</v>
      </c>
      <c r="J16" s="5" t="n">
        <f aca="false">(F16 / 10^6) / (C16 - D16)</f>
        <v>1.47153170731707</v>
      </c>
      <c r="K16" s="4" t="n">
        <f aca="false">I16 / J16</f>
        <v>-0.886831043810337</v>
      </c>
      <c r="L16" s="4" t="n">
        <f aca="true">IF(ROW(K16) - 1 &gt; $L$1, AVERAGE(K16:OFFSET(K16, 1 - $L$1, 0)), "")</f>
        <v>-0.0679552788483111</v>
      </c>
    </row>
    <row collapsed="false" customFormat="false" customHeight="fals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5" t="n">
        <f aca="false">((C17 + D17) - (C16 + D16)) / 2</f>
        <v>3.185</v>
      </c>
      <c r="J17" s="5" t="n">
        <f aca="false">(F17 / 10^6) / (C17 - D17)</f>
        <v>2.1132</v>
      </c>
      <c r="K17" s="4" t="n">
        <f aca="false">I17 / J17</f>
        <v>1.50719288283173</v>
      </c>
      <c r="L17" s="4" t="n">
        <f aca="true">IF(ROW(K17) - 1 &gt; $L$1, AVERAGE(K17:OFFSET(K17, 1 - $L$1, 0)), "")</f>
        <v>-0.0368731778427432</v>
      </c>
    </row>
    <row collapsed="false" customFormat="false" customHeight="fals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5" t="n">
        <f aca="false">((C18 + D18) - (C17 + D17)) / 2</f>
        <v>0.435000000000002</v>
      </c>
      <c r="J18" s="5" t="n">
        <f aca="false">(F18 / 10^6) / (C18 - D18)</f>
        <v>1.8244776119403</v>
      </c>
      <c r="K18" s="4" t="n">
        <f aca="false">I18 / J18</f>
        <v>0.238424410994766</v>
      </c>
      <c r="L18" s="4" t="n">
        <f aca="true">IF(ROW(K18) - 1 &gt; $L$1, AVERAGE(K18:OFFSET(K18, 1 - $L$1, 0)), "")</f>
        <v>-0.0609331484089986</v>
      </c>
    </row>
    <row collapsed="false" customFormat="false" customHeight="fals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5" t="n">
        <f aca="false">((C19 + D19) - (C18 + D18)) / 2</f>
        <v>-1.875</v>
      </c>
      <c r="J19" s="5" t="n">
        <f aca="false">(F19 / 10^6) / (C19 - D19)</f>
        <v>1.29476744186047</v>
      </c>
      <c r="K19" s="4" t="n">
        <f aca="false">I19 / J19</f>
        <v>-1.448136506511</v>
      </c>
      <c r="L19" s="4" t="n">
        <f aca="true">IF(ROW(K19) - 1 &gt; $L$1, AVERAGE(K19:OFFSET(K19, 1 - $L$1, 0)), "")</f>
        <v>-0.10410588845857</v>
      </c>
    </row>
    <row collapsed="false" customFormat="false" customHeight="fals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5" t="n">
        <f aca="false">((C20 + D20) - (C19 + D19)) / 2</f>
        <v>-1.875</v>
      </c>
      <c r="J20" s="5" t="n">
        <f aca="false">(F20 / 10^6) / (C20 - D20)</f>
        <v>1.7691101055807</v>
      </c>
      <c r="K20" s="4" t="n">
        <f aca="false">I20 / J20</f>
        <v>-1.05985489206425</v>
      </c>
      <c r="L20" s="4" t="n">
        <f aca="true">IF(ROW(K20) - 1 &gt; $L$1, AVERAGE(K20:OFFSET(K20, 1 - $L$1, 0)), "")</f>
        <v>-0.152102705378377</v>
      </c>
    </row>
    <row collapsed="false" customFormat="false" customHeight="fals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5" t="n">
        <f aca="false">((C21 + D21) - (C20 + D20)) / 2</f>
        <v>3.22</v>
      </c>
      <c r="J21" s="5" t="n">
        <f aca="false">(F21 / 10^6) / (C21 - D21)</f>
        <v>2.81168443496802</v>
      </c>
      <c r="K21" s="4" t="n">
        <f aca="false">I21 / J21</f>
        <v>1.14522097855431</v>
      </c>
      <c r="L21" s="4" t="n">
        <f aca="true">IF(ROW(K21) - 1 &gt; $L$1, AVERAGE(K21:OFFSET(K21, 1 - $L$1, 0)), "")</f>
        <v>-0.0961106913005547</v>
      </c>
    </row>
    <row collapsed="false" customFormat="false" customHeight="fals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5" t="n">
        <f aca="false">((C22 + D22) - (C21 + D21)) / 2</f>
        <v>10.375</v>
      </c>
      <c r="J22" s="5" t="n">
        <f aca="false">(F22 / 10^6) / (C22 - D22)</f>
        <v>2.83761061946903</v>
      </c>
      <c r="K22" s="4" t="n">
        <f aca="false">I22 / J22</f>
        <v>3.65624512708561</v>
      </c>
      <c r="L22" s="4" t="n">
        <f aca="true">IF(ROW(K22) - 1 &gt; $L$1, AVERAGE(K22:OFFSET(K22, 1 - $L$1, 0)), "")</f>
        <v>0.123979485210444</v>
      </c>
    </row>
    <row collapsed="false" customFormat="false" customHeight="fals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5" t="n">
        <f aca="false">((C23 + D23) - (C22 + D22)) / 2</f>
        <v>-0.965000000000003</v>
      </c>
      <c r="J23" s="5" t="n">
        <f aca="false">(F23 / 10^6) / (C23 - D23)</f>
        <v>1.53611034482759</v>
      </c>
      <c r="K23" s="4" t="n">
        <f aca="false">I23 / J23</f>
        <v>-0.628210078298975</v>
      </c>
      <c r="L23" s="4" t="n">
        <f aca="true">IF(ROW(K23) - 1 &gt; $L$1, AVERAGE(K23:OFFSET(K23, 1 - $L$1, 0)), "")</f>
        <v>0.169622677540248</v>
      </c>
    </row>
    <row collapsed="false" customFormat="false" customHeight="fals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5" t="n">
        <f aca="false">((C24 + D24) - (C23 + D23)) / 2</f>
        <v>-0.200000000000003</v>
      </c>
      <c r="J24" s="5" t="n">
        <f aca="false">(F24 / 10^6) / (C24 - D24)</f>
        <v>1.40524908869988</v>
      </c>
      <c r="K24" s="4" t="n">
        <f aca="false">I24 / J24</f>
        <v>-0.142323522291013</v>
      </c>
      <c r="L24" s="4" t="n">
        <f aca="true">IF(ROW(K24) - 1 &gt; $L$1, AVERAGE(K24:OFFSET(K24, 1 - $L$1, 0)), "")</f>
        <v>0.174016412267668</v>
      </c>
    </row>
    <row collapsed="false" customFormat="false" customHeight="fals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5" t="n">
        <f aca="false">((C25 + D25) - (C24 + D24)) / 2</f>
        <v>2.95</v>
      </c>
      <c r="J25" s="5" t="n">
        <f aca="false">(F25 / 10^6) / (C25 - D25)</f>
        <v>1.82082324455206</v>
      </c>
      <c r="K25" s="4" t="n">
        <f aca="false">I25 / J25</f>
        <v>1.62014627659574</v>
      </c>
      <c r="L25" s="4" t="n">
        <f aca="true">IF(ROW(K25) - 1 &gt; $L$1, AVERAGE(K25:OFFSET(K25, 1 - $L$1, 0)), "")</f>
        <v>0.400187363308658</v>
      </c>
    </row>
    <row collapsed="false" customFormat="false" customHeight="fals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5" t="n">
        <f aca="false">((C26 + D26) - (C25 + D25)) / 2</f>
        <v>-2.785</v>
      </c>
      <c r="J26" s="5" t="n">
        <f aca="false">(F26 / 10^6) / (C26 - D26)</f>
        <v>1.54550632911393</v>
      </c>
      <c r="K26" s="4" t="n">
        <f aca="false">I26 / J26</f>
        <v>-1.80199844383471</v>
      </c>
      <c r="L26" s="4" t="n">
        <f aca="true">IF(ROW(K26) - 1 &gt; $L$1, AVERAGE(K26:OFFSET(K26, 1 - $L$1, 0)), "")</f>
        <v>0.30867062330622</v>
      </c>
    </row>
    <row collapsed="false" customFormat="false" customHeight="fals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5" t="n">
        <f aca="false">((C27 + D27) - (C26 + D26)) / 2</f>
        <v>-3.03</v>
      </c>
      <c r="J27" s="5" t="n">
        <f aca="false">(F27 / 10^6) / (C27 - D27)</f>
        <v>1.80126394052045</v>
      </c>
      <c r="K27" s="4" t="n">
        <f aca="false">I27 / J27</f>
        <v>-1.68215214430181</v>
      </c>
      <c r="L27" s="4" t="n">
        <f aca="true">IF(ROW(K27) - 1 &gt; $L$1, AVERAGE(K27:OFFSET(K27, 1 - $L$1, 0)), "")</f>
        <v>-0.0102638794071335</v>
      </c>
    </row>
    <row collapsed="false" customFormat="false" customHeight="fals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5" t="n">
        <f aca="false">((C28 + D28) - (C27 + D27)) / 2</f>
        <v>0.375</v>
      </c>
      <c r="J28" s="5" t="n">
        <f aca="false">(F28 / 10^6) / (C28 - D28)</f>
        <v>1.46435555555556</v>
      </c>
      <c r="K28" s="4" t="n">
        <f aca="false">I28 / J28</f>
        <v>0.256085346606774</v>
      </c>
      <c r="L28" s="4" t="n">
        <f aca="true">IF(ROW(K28) - 1 &gt; $L$1, AVERAGE(K28:OFFSET(K28, 1 - $L$1, 0)), "")</f>
        <v>-0.00849778584593257</v>
      </c>
    </row>
    <row collapsed="false" customFormat="false" customHeight="fals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5" t="n">
        <f aca="false">((C29 + D29) - (C28 + D28)) / 2</f>
        <v>2.845</v>
      </c>
      <c r="J29" s="5" t="n">
        <f aca="false">(F29 / 10^6) / (C29 - D29)</f>
        <v>1.28253602305476</v>
      </c>
      <c r="K29" s="4" t="n">
        <f aca="false">I29 / J29</f>
        <v>2.21826127988495</v>
      </c>
      <c r="L29" s="4" t="n">
        <f aca="true">IF(ROW(K29) - 1 &gt; $L$1, AVERAGE(K29:OFFSET(K29, 1 - $L$1, 0)), "")</f>
        <v>0.358141992793663</v>
      </c>
    </row>
    <row collapsed="false" customFormat="false" customHeight="fals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5" t="n">
        <f aca="false">((C30 + D30) - (C29 + D29)) / 2</f>
        <v>-1.47</v>
      </c>
      <c r="J30" s="5" t="n">
        <f aca="false">(F30 / 10^6) / (C30 - D30)</f>
        <v>1.55205714285714</v>
      </c>
      <c r="K30" s="4" t="n">
        <f aca="false">I30 / J30</f>
        <v>-0.947130076212215</v>
      </c>
      <c r="L30" s="4" t="n">
        <f aca="true">IF(ROW(K30) - 1 &gt; $L$1, AVERAGE(K30:OFFSET(K30, 1 - $L$1, 0)), "")</f>
        <v>0.369414474378866</v>
      </c>
    </row>
    <row collapsed="false" customFormat="false" customHeight="fals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5" t="n">
        <f aca="false">((C31 + D31) - (C30 + D30)) / 2</f>
        <v>-3.875</v>
      </c>
      <c r="J31" s="5" t="n">
        <f aca="false">(F31 / 10^6) / (C31 - D31)</f>
        <v>1.4947512195122</v>
      </c>
      <c r="K31" s="4" t="n">
        <f aca="false">I31 / J31</f>
        <v>-2.59240464193405</v>
      </c>
      <c r="L31" s="4" t="n">
        <f aca="true">IF(ROW(K31) - 1 &gt; $L$1, AVERAGE(K31:OFFSET(K31, 1 - $L$1, 0)), "")</f>
        <v>-0.00434808766997015</v>
      </c>
    </row>
    <row collapsed="false" customFormat="false" customHeight="fals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5" t="n">
        <f aca="false">((C32 + D32) - (C31 + D31)) / 2</f>
        <v>-1.94</v>
      </c>
      <c r="J32" s="5" t="n">
        <f aca="false">(F32 / 10^6) / (C32 - D32)</f>
        <v>2.58486133768353</v>
      </c>
      <c r="K32" s="4" t="n">
        <f aca="false">I32 / J32</f>
        <v>-0.750523817938554</v>
      </c>
      <c r="L32" s="4" t="n">
        <f aca="true">IF(ROW(K32) - 1 &gt; $L$1, AVERAGE(K32:OFFSET(K32, 1 - $L$1, 0)), "")</f>
        <v>-0.445024982172386</v>
      </c>
    </row>
    <row collapsed="false" customFormat="false" customHeight="fals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5" t="n">
        <f aca="false">((C33 + D33) - (C32 + D32)) / 2</f>
        <v>1.065</v>
      </c>
      <c r="J33" s="5" t="n">
        <f aca="false">(F33 / 10^6) / (C33 - D33)</f>
        <v>1.80224</v>
      </c>
      <c r="K33" s="4" t="n">
        <f aca="false">I33 / J33</f>
        <v>0.590931285511362</v>
      </c>
      <c r="L33" s="4" t="n">
        <f aca="true">IF(ROW(K33) - 1 &gt; $L$1, AVERAGE(K33:OFFSET(K33, 1 - $L$1, 0)), "")</f>
        <v>-0.323110845791353</v>
      </c>
    </row>
    <row collapsed="false" customFormat="false" customHeight="fals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5" t="n">
        <f aca="false">((C34 + D34) - (C33 + D33)) / 2</f>
        <v>4.06</v>
      </c>
      <c r="J34" s="5" t="n">
        <f aca="false">(F34 / 10^6) / (C34 - D34)</f>
        <v>2.02646840148699</v>
      </c>
      <c r="K34" s="4" t="n">
        <f aca="false">I34 / J34</f>
        <v>2.00348547108893</v>
      </c>
      <c r="L34" s="4" t="n">
        <f aca="true">IF(ROW(K34) - 1 &gt; $L$1, AVERAGE(K34:OFFSET(K34, 1 - $L$1, 0)), "")</f>
        <v>-0.108529946453358</v>
      </c>
    </row>
    <row collapsed="false" customFormat="false" customHeight="fals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5" t="n">
        <f aca="false">((C35 + D35) - (C34 + D34)) / 2</f>
        <v>2</v>
      </c>
      <c r="J35" s="5" t="n">
        <f aca="false">(F35 / 10^6) / (C35 - D35)</f>
        <v>1.88567010309279</v>
      </c>
      <c r="K35" s="4" t="n">
        <f aca="false">I35 / J35</f>
        <v>1.06063091137718</v>
      </c>
      <c r="L35" s="4" t="n">
        <f aca="true">IF(ROW(K35) - 1 &gt; $L$1, AVERAGE(K35:OFFSET(K35, 1 - $L$1, 0)), "")</f>
        <v>-0.164481482975215</v>
      </c>
    </row>
    <row collapsed="false" customFormat="false" customHeight="fals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5" t="n">
        <f aca="false">((C36 + D36) - (C35 + D35)) / 2</f>
        <v>4.875</v>
      </c>
      <c r="J36" s="5" t="n">
        <f aca="false">(F36 / 10^6) / (C36 - D36)</f>
        <v>1.23788499669531</v>
      </c>
      <c r="K36" s="4" t="n">
        <f aca="false">I36 / J36</f>
        <v>3.93816874185763</v>
      </c>
      <c r="L36" s="4" t="n">
        <f aca="true">IF(ROW(K36) - 1 &gt; $L$1, AVERAGE(K36:OFFSET(K36, 1 - $L$1, 0)), "")</f>
        <v>0.40953523559402</v>
      </c>
    </row>
    <row collapsed="false" customFormat="false" customHeight="fals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5" t="n">
        <f aca="false">((C37 + D37) - (C36 + D36)) / 2</f>
        <v>8.785</v>
      </c>
      <c r="J37" s="5" t="n">
        <f aca="false">(F37 / 10^6) / (C37 - D37)</f>
        <v>1.58258970358814</v>
      </c>
      <c r="K37" s="4" t="n">
        <f aca="false">I37 / J37</f>
        <v>5.55102815346398</v>
      </c>
      <c r="L37" s="4" t="n">
        <f aca="true">IF(ROW(K37) - 1 &gt; $L$1, AVERAGE(K37:OFFSET(K37, 1 - $L$1, 0)), "")</f>
        <v>1.1328532653706</v>
      </c>
    </row>
    <row collapsed="false" customFormat="false" customHeight="fals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5" t="n">
        <f aca="false">((C38 + D38) - (C37 + D37)) / 2</f>
        <v>7.22</v>
      </c>
      <c r="J38" s="5" t="n">
        <f aca="false">(F38 / 10^6) / (C38 - D38)</f>
        <v>1.93622350674374</v>
      </c>
      <c r="K38" s="4" t="n">
        <f aca="false">I38 / J38</f>
        <v>3.72890834908946</v>
      </c>
      <c r="L38" s="4" t="n">
        <f aca="true">IF(ROW(K38) - 1 &gt; $L$1, AVERAGE(K38:OFFSET(K38, 1 - $L$1, 0)), "")</f>
        <v>1.48013556561887</v>
      </c>
    </row>
    <row collapsed="false" customFormat="false" customHeight="fals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5" t="n">
        <f aca="false">((C39 + D39) - (C38 + D38)) / 2</f>
        <v>-5.47</v>
      </c>
      <c r="J39" s="5" t="n">
        <f aca="false">(F39 / 10^6) / (C39 - D39)</f>
        <v>1.89123222748815</v>
      </c>
      <c r="K39" s="4" t="n">
        <f aca="false">I39 / J39</f>
        <v>-2.89229419872196</v>
      </c>
      <c r="L39" s="4" t="n">
        <f aca="true">IF(ROW(K39) - 1 &gt; $L$1, AVERAGE(K39:OFFSET(K39, 1 - $L$1, 0)), "")</f>
        <v>0.969080017758176</v>
      </c>
    </row>
    <row collapsed="false" customFormat="false" customHeight="fals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5" t="n">
        <f aca="false">((C40 + D40) - (C39 + D39)) / 2</f>
        <v>1.095</v>
      </c>
      <c r="J40" s="5" t="n">
        <f aca="false">(F40 / 10^6) / (C40 - D40)</f>
        <v>1.2677001270648</v>
      </c>
      <c r="K40" s="4" t="n">
        <f aca="false">I40 / J40</f>
        <v>0.863768943949963</v>
      </c>
      <c r="L40" s="4" t="n">
        <f aca="true">IF(ROW(K40) - 1 &gt; $L$1, AVERAGE(K40:OFFSET(K40, 1 - $L$1, 0)), "")</f>
        <v>1.15016991977439</v>
      </c>
    </row>
    <row collapsed="false" customFormat="false" customHeight="fals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5" t="n">
        <f aca="false">((C41 + D41) - (C40 + D40)) / 2</f>
        <v>-1.25</v>
      </c>
      <c r="J41" s="5" t="n">
        <f aca="false">(F41 / 10^6) / (C41 - D41)</f>
        <v>1.4894455852156</v>
      </c>
      <c r="K41" s="4" t="n">
        <f aca="false">I41 / J41</f>
        <v>-0.839238447115916</v>
      </c>
      <c r="L41" s="4" t="n">
        <f aca="true">IF(ROW(K41) - 1 &gt; $L$1, AVERAGE(K41:OFFSET(K41, 1 - $L$1, 0)), "")</f>
        <v>1.32548653925621</v>
      </c>
    </row>
    <row collapsed="false" customFormat="false" customHeight="fals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5" t="n">
        <f aca="false">((C42 + D42) - (C41 + D41)) / 2</f>
        <v>-2.93000000000001</v>
      </c>
      <c r="J42" s="5" t="n">
        <f aca="false">(F42 / 10^6) / (C42 - D42)</f>
        <v>1.52741532976827</v>
      </c>
      <c r="K42" s="4" t="n">
        <f aca="false">I42 / J42</f>
        <v>-1.91827327046961</v>
      </c>
      <c r="L42" s="4" t="n">
        <f aca="true">IF(ROW(K42) - 1 &gt; $L$1, AVERAGE(K42:OFFSET(K42, 1 - $L$1, 0)), "")</f>
        <v>1.2087115940031</v>
      </c>
    </row>
    <row collapsed="false" customFormat="false" customHeight="fals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5" t="n">
        <f aca="false">((C43 + D43) - (C42 + D42)) / 2</f>
        <v>-5.06999999999999</v>
      </c>
      <c r="J43" s="5" t="n">
        <f aca="false">(F43 / 10^6) / (C43 - D43)</f>
        <v>1.20816326530612</v>
      </c>
      <c r="K43" s="4" t="n">
        <f aca="false">I43 / J43</f>
        <v>-4.1964527027027</v>
      </c>
      <c r="L43" s="4" t="n">
        <f aca="true">IF(ROW(K43) - 1 &gt; $L$1, AVERAGE(K43:OFFSET(K43, 1 - $L$1, 0)), "")</f>
        <v>0.729973195181696</v>
      </c>
    </row>
    <row collapsed="false" customFormat="false" customHeight="fals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5" t="n">
        <f aca="false">((C44 + D44) - (C43 + D43)) / 2</f>
        <v>0.0600000000000023</v>
      </c>
      <c r="J44" s="5" t="n">
        <f aca="false">(F44 / 10^6) / (C44 - D44)</f>
        <v>1.28512</v>
      </c>
      <c r="K44" s="4" t="n">
        <f aca="false">I44 / J44</f>
        <v>0.046688247011954</v>
      </c>
      <c r="L44" s="4" t="n">
        <f aca="true">IF(ROW(K44) - 1 &gt; $L$1, AVERAGE(K44:OFFSET(K44, 1 - $L$1, 0)), "")</f>
        <v>0.534293472773998</v>
      </c>
    </row>
    <row collapsed="false" customFormat="false" customHeight="fals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5" t="n">
        <f aca="false">((C45 + D45) - (C44 + D44)) / 2</f>
        <v>2.845</v>
      </c>
      <c r="J45" s="5" t="n">
        <f aca="false">(F45 / 10^6) / (C45 - D45)</f>
        <v>1.1672365805169</v>
      </c>
      <c r="K45" s="4" t="n">
        <f aca="false">I45 / J45</f>
        <v>2.4373807739474</v>
      </c>
      <c r="L45" s="4" t="n">
        <f aca="true">IF(ROW(K45) - 1 &gt; $L$1, AVERAGE(K45:OFFSET(K45, 1 - $L$1, 0)), "")</f>
        <v>0.67196845903102</v>
      </c>
    </row>
    <row collapsed="false" customFormat="false" customHeight="fals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5" t="n">
        <f aca="false">((C46 + D46) - (C45 + D45)) / 2</f>
        <v>-9.595</v>
      </c>
      <c r="J46" s="5" t="n">
        <f aca="false">(F46 / 10^6) / (C46 - D46)</f>
        <v>1.45208615384615</v>
      </c>
      <c r="K46" s="4" t="n">
        <f aca="false">I46 / J46</f>
        <v>-6.60773465443881</v>
      </c>
      <c r="L46" s="4" t="n">
        <f aca="true">IF(ROW(K46) - 1 &gt; $L$1, AVERAGE(K46:OFFSET(K46, 1 - $L$1, 0)), "")</f>
        <v>-0.382621880598624</v>
      </c>
    </row>
    <row collapsed="false" customFormat="false" customHeight="fals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5" t="n">
        <f aca="false">((C47 + D47) - (C46 + D46)) / 2</f>
        <v>3.565</v>
      </c>
      <c r="J47" s="5" t="n">
        <f aca="false">(F47 / 10^6) / (C47 - D47)</f>
        <v>1.84225225225225</v>
      </c>
      <c r="K47" s="4" t="n">
        <f aca="false">I47 / J47</f>
        <v>1.93513130226417</v>
      </c>
      <c r="L47" s="4" t="n">
        <f aca="true">IF(ROW(K47) - 1 &gt; $L$1, AVERAGE(K47:OFFSET(K47, 1 - $L$1, 0)), "")</f>
        <v>-0.744211565718605</v>
      </c>
    </row>
    <row collapsed="false" customFormat="false" customHeight="fals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5" t="n">
        <f aca="false">((C48 + D48) - (C47 + D47)) / 2</f>
        <v>0.435000000000002</v>
      </c>
      <c r="J48" s="5" t="n">
        <f aca="false">(F48 / 10^6) / (C48 - D48)</f>
        <v>0.825848888888889</v>
      </c>
      <c r="K48" s="4" t="n">
        <f aca="false">I48 / J48</f>
        <v>0.526730744392305</v>
      </c>
      <c r="L48" s="4" t="n">
        <f aca="true">IF(ROW(K48) - 1 &gt; $L$1, AVERAGE(K48:OFFSET(K48, 1 - $L$1, 0)), "")</f>
        <v>-1.06442932618832</v>
      </c>
    </row>
    <row collapsed="false" customFormat="false" customHeight="fals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5" t="n">
        <f aca="false">((C49 + D49) - (C48 + D48)) / 2</f>
        <v>-0.185000000000002</v>
      </c>
      <c r="J49" s="5" t="n">
        <f aca="false">(F49 / 10^6) / (C49 - D49)</f>
        <v>1.3587460815047</v>
      </c>
      <c r="K49" s="4" t="n">
        <f aca="false">I49 / J49</f>
        <v>-0.136154946474716</v>
      </c>
      <c r="L49" s="4" t="n">
        <f aca="true">IF(ROW(K49) - 1 &gt; $L$1, AVERAGE(K49:OFFSET(K49, 1 - $L$1, 0)), "")</f>
        <v>-0.788815400963596</v>
      </c>
    </row>
    <row collapsed="false" customFormat="false" customHeight="fals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5" t="n">
        <f aca="false">((C50 + D50) - (C49 + D49)) / 2</f>
        <v>0.0600000000000023</v>
      </c>
      <c r="J50" s="5" t="n">
        <f aca="false">(F50 / 10^6) / (C50 - D50)</f>
        <v>0.94905</v>
      </c>
      <c r="K50" s="4" t="n">
        <f aca="false">I50 / J50</f>
        <v>0.0632211158526972</v>
      </c>
      <c r="L50" s="4" t="n">
        <f aca="true">IF(ROW(K50) - 1 &gt; $L$1, AVERAGE(K50:OFFSET(K50, 1 - $L$1, 0)), "")</f>
        <v>-0.868870183773322</v>
      </c>
    </row>
    <row collapsed="false" customFormat="false" customHeight="fals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5" t="n">
        <f aca="false">((C51 + D51) - (C50 + D50)) / 2</f>
        <v>-7.285</v>
      </c>
      <c r="J51" s="5" t="n">
        <f aca="false">(F51 / 10^6) / (C51 - D51)</f>
        <v>2.84405286343612</v>
      </c>
      <c r="K51" s="4" t="n">
        <f aca="false">I51 / J51</f>
        <v>-2.56148543990087</v>
      </c>
      <c r="L51" s="4" t="n">
        <f aca="true">IF(ROW(K51) - 1 &gt; $L$1, AVERAGE(K51:OFFSET(K51, 1 - $L$1, 0)), "")</f>
        <v>-1.04109488305182</v>
      </c>
    </row>
    <row collapsed="false" customFormat="false" customHeight="fals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5" t="n">
        <f aca="false">((C52 + D52) - (C51 + D51)) / 2</f>
        <v>-9.53</v>
      </c>
      <c r="J52" s="5" t="n">
        <f aca="false">(F52 / 10^6) / (C52 - D52)</f>
        <v>2.37924982307148</v>
      </c>
      <c r="K52" s="4" t="n">
        <f aca="false">I52 / J52</f>
        <v>-4.00546420455221</v>
      </c>
      <c r="L52" s="4" t="n">
        <f aca="true">IF(ROW(K52) - 1 &gt; $L$1, AVERAGE(K52:OFFSET(K52, 1 - $L$1, 0)), "")</f>
        <v>-1.24981397646008</v>
      </c>
    </row>
    <row collapsed="false" customFormat="false" customHeight="fals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5" t="n">
        <f aca="false">((C53 + D53) - (C52 + D52)) / 2</f>
        <v>2.315</v>
      </c>
      <c r="J53" s="5" t="n">
        <f aca="false">(F53 / 10^6) / (C53 - D53)</f>
        <v>1.64553043478261</v>
      </c>
      <c r="K53" s="4" t="n">
        <f aca="false">I53 / J53</f>
        <v>1.40684119300767</v>
      </c>
      <c r="L53" s="4" t="n">
        <f aca="true">IF(ROW(K53) - 1 &gt; $L$1, AVERAGE(K53:OFFSET(K53, 1 - $L$1, 0)), "")</f>
        <v>-0.689484586889041</v>
      </c>
    </row>
    <row collapsed="false" customFormat="false" customHeight="fals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</row>
    <row collapsed="false" customFormat="false" customHeight="fals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</row>
    <row collapsed="false" customFormat="false" customHeight="fals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</row>
    <row collapsed="false" customFormat="false" customHeight="fals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</row>
    <row collapsed="false" customFormat="false" customHeight="fals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</row>
    <row collapsed="false" customFormat="false" customHeight="fals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</row>
    <row collapsed="false" customFormat="false" customHeight="fals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</row>
    <row collapsed="false" customFormat="false" customHeight="fals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</row>
    <row collapsed="false" customFormat="false" customHeight="fals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</row>
    <row collapsed="false" customFormat="false" customHeight="fals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</row>
    <row collapsed="false" customFormat="false" customHeight="fals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collapsed="false" customFormat="false" customHeight="fals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collapsed="false" customFormat="false" customHeight="fals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collapsed="false" customFormat="false" customHeight="fals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collapsed="false" customFormat="false" customHeight="fals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collapsed="false" customFormat="false" customHeight="fals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collapsed="false" customFormat="false" customHeight="fals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collapsed="false" customFormat="false" customHeight="fals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fals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fals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fals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fals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fals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fals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fals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fals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fals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fals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fals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fals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fals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fals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fals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fals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fals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fals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fals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fals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fals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fals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fals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fals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fals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fals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fals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fals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fals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fals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fals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fals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fals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fals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fals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fals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fals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fals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fals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fals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fals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fals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fals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fals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fals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fals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fals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fals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fals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fals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fals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fals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fals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fals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fals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fals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fals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fals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fals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fals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fals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fals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fals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fals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fals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fals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fals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fals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fals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fals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fals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fals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fals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fals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fals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fals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fals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fals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fals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fals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fals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fals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fals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fals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fals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fals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fals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fals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fals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fals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fals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fals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fals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fals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fals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fals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fals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fals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fals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fals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fals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fals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fals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fals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fals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fals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fals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fals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fals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fals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fals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fals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fals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fals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fals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fals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fals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fals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fals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fals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fals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fals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fals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fals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fals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fals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fals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fals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fals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fals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fals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fals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fals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fals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fals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fals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fals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fals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fals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fals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fals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fals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fals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fals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fals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fals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fals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fals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fals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fals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fals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fals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fals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fals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fals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fals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fals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fals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fals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fals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fals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fals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fals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fals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fals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fals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fals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fals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fals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fals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fals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fals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fals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fals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fals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fals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fals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fals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fals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fals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fals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fals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fals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fals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fals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fals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fals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fals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fals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fals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fals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fals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fals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fals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fals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fals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fals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fals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fals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fals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fals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fals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fals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fals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fals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fals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fals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fals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fals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fals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fals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fals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fals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fals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fals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fals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fals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fals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fals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fals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fals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fals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fals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fals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fals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fals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fals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fals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fals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fals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fals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fals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fals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fals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fals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fals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fals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fals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fals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fals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fals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fals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fals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fals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fals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fals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fals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fals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fals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fals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fals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fals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fals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fals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fals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fals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fals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fals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fals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fals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fals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fals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fals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fals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fals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fals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fals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fals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fals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fals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fals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fals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fals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fals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fals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fals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fals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fals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fals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fals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fals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fals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fals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fals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fals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fals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fals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fals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fals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fals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fals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fals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fals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fals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fals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fals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fals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fals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fals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fals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fals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fals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fals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fals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fals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fals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fals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fals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fals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fals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fals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fals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fals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fals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fals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fals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fals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fals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fals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fals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fals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fals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fals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fals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fals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fals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fals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fals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fals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fals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fals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fals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fals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fals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fals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fals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fals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fals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fals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fals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fals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fals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fals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fals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fals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fals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fals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fals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fals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fals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fals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fals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fals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fals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fals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fals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fals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fals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fals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fals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fals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fals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fals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fals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fals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fals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fals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fals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fals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fals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fals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fals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fals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fals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fals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fals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fals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fals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fals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fals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fals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fals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fals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fals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fals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fals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fals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fals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fals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fals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fals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fals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fals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fals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fals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fals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fals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fals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fals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fals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fals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fals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fals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fals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fals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fals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fals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fals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fals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fals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fals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fals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fals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fals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fals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fals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fals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fals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fals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fals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fals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fals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fals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fals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fals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fals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fals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fals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fals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fals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fals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fals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fals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fals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fals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fals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fals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fals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fals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fals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fals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fals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fals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fals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fals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fals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fals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fals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fals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fals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fals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fals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fals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fals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fals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fals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fals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fals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fals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fals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fals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fals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fals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fals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fals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fals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fals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fals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fals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fals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fals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fals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fals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fals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fals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fals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fals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fals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fals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fals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fals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fals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fals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fals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fals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fals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fals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fals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fals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fals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fals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fals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fals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fals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fals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fals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fals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fals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fals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fals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fals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fals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fals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fals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fals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fals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fals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fals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fals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fals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fals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fals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fals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fals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fals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fals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fals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fals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fals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fals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fals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fals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fals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fals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fals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fals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fals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fals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fals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fals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fals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fals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fals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fals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fals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fals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fals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fals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fals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fals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fals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fals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fals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fals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fals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fals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fals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fals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fals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fals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fals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fals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fals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fals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fals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fals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fals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fals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fals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fals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fals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fals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fals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fals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fals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fals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fals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fals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fals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fals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fals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fals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fals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fals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fals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fals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fals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fals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fals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fals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fals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fals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fals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fals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fals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fals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fals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fals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fals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fals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fals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fals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fals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fals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fals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fals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fals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fals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fals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fals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fals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fals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fals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fals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fals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fals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fals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fals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fals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fals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fals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fals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fals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fals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fals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fals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fals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fals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fals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fals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fals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fals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fals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fals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fals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fals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fals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fals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fals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fals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fals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fals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fals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fals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fals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fals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fals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fals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fals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fals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fals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fals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fals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fals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fals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fals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fals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fals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fals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fals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fals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fals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fals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fals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fals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fals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fals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fals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fals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fals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fals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fals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fals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fals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fals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fals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fals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fals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fals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fals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fals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fals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fals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fals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fals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fals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fals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fals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fals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fals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fals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fals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fals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fals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fals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fals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fals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fals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fals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fals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fals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fals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fals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fals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fals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fals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fals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fals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fals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fals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fals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fals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fals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fals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fals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fals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fals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fals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fals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fals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fals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fals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fals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fals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fals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fals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fals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fals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fals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fals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fals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fals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fals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fals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fals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fals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fals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fals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fals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fals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fals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fals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fals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fals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fals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fals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fals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fals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fals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fals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fals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fals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fals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fals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fals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fals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fals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fals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fals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fals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fals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fals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fals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fals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fals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fals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fals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fals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fals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fals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fals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fals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fals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fals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fals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fals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fals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fals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fals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fals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fals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fals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fals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fals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fals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fals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fals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fals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fals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fals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fals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fals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fals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fals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fals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fals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fals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fals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fals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fals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fals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fals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fals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fals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fals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fals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fals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fals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fals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fals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fals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fals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fals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fals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fals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fals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fals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fals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fals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fals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fals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fals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fals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fals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fals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fals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fals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fals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fals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fals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fals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fals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fals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fals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fals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fals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fals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fals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fals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fals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fals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fals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fals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fals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fals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fals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fals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fals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fals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fals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fals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fals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fals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fals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fals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fals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fals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fals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fals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fals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fals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fals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fals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fals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fals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fals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fals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fals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fals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fals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fals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fals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fals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fals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fals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fals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fals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fals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fals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fals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fals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fals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fals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fals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fals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fals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fals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fals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fals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fals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fals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fals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fals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fals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fals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fals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fals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fals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fals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fals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fals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fals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fals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fals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fals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fals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fals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fals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fals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fals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fals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fals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fals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fals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fals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fals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fals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fals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fals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fals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fals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fals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fals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fals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fals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fals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fals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fals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fals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fals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fals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fals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fals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fals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fals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fals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fals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fals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fals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fals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fals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fals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fals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fals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fals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fals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fals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fals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fals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fals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fals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fals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fals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fals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fals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fals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fals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fals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fals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fals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fals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fals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fals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fals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fals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fals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fals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fals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fals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fals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fals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fals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fals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fals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fals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fals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fals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fals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fals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fals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fals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fals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fals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fals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fals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fals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fals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fals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fals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fals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fals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fals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fals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fals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fals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fals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fals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fals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fals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fals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fals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fals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fals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fals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fals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fals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fals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fals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fals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fals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fals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fals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fals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fals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fals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fals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fals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fals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fals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fals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fals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fals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fals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fals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fals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fals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fals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fals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fals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fals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fals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fals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fals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fals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fals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fals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fals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fals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fals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fals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fals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fals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fals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fals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fals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fals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fals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fals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fals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fals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fals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fals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fals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fals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fals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fals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fals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fals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fals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fals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fals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fals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fals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fals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fals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fals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fals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fals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fals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fals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fals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fals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fals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fals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fals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fals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fals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fals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fals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fals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fals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fals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fals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fals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fals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fals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fals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fals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fals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fals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fals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fals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fals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fals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fals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fals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fals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fals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fals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fals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fals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fals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fals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fals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fals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fals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fals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fals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fals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fals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fals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fals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fals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fals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fals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fals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fals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fals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fals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fals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fals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fals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fals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fals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fals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fals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fals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fals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fals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fals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fals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fals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fals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fals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fals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fals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fals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fals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fals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fals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fals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fals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fals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fals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fals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fals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fals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fals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fals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fals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fals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fals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fals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fals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fals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fals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fals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fals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fals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fals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fals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fals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fals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fals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fals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fals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fals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fals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fals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fals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fals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fals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fals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fals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fals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fals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fals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fals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fals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fals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fals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fals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fals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fals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fals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fals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fals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fals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fals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fals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fals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fals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fals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fals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fals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fals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fals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fals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fals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fals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fals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fals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fals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fals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fals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fals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fals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fals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fals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fals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fals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fals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fals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fals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fals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fals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fals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fals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fals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fals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fals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fals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fals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fals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fals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fals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fals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fals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fals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fals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fals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fals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fals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fals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fals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fals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fals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fals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fals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fals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fals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fals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fals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fals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fals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fals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fals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fals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fals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fals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fals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fals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fals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fals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fals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fals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fals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fals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fals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fals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fals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fals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fals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fals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fals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fals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fals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fals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fals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fals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fals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fals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fals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fals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fals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fals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fals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fals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fals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fals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fals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fals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fals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fals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fals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fals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fals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fals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fals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fals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fals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fals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fals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fals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fals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fals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fals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fals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fals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fals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fals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fals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fals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fals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fals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fals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fals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fals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fals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fals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fals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fals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fals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fals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fals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fals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fals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fals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fals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fals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fals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fals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fals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fals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fals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fals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fals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fals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fals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fals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fals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fals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fals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fals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fals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fals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fals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fals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fals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fals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fals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fals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fals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fals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fals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fals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fals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fals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fals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fals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fals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fals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fals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fals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fals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fals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fals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fals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fals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fals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fals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fals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fals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fals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fals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fals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fals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fals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fals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fals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fals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fals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fals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fals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fals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fals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fals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fals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fals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fals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fals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fals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fals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fals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fals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fals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fals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fals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fals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fals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fals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fals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fals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fals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fals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fals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fals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fals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fals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fals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fals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fals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fals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fals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fals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fals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fals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fals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fals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fals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fals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fals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fals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fals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fals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fals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fals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fals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fals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fals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fals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fals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fals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fals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fals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fals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fals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fals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fals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fals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fals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fals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fals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fals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fals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fals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fals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fals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fals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fals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fals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fals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fals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fals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fals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fals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fals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fals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fals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fals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fals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fals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fals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fals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fals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fals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fals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fals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fals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fals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fals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fals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fals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fals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fals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fals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fals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fals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fals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fals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fals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fals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fals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fals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fals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fals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fals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fals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fals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fals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fals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fals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fals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fals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fals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fals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fals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fals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fals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fals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fals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fals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fals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fals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fals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fals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fals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fals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fals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fals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fals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fals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fals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fals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fals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fals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fals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fals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fals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fals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fals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fals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fals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fals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fals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fals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fals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fals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fals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fals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fals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fals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fals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fals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fals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fals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fals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fals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fals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fals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fals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fals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fals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fals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fals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fals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fals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fals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fals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fals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fals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fals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fals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fals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fals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fals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fals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fals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fals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fals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fals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fals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fals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fals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fals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fals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fals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fals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fals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fals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fals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fals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fals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fals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fals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fals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fals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fals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fals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fals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fals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fals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fals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fals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fals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fals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fals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fals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fals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fals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fals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fals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fals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fals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fals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fals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fals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fals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fals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fals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fals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fals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fals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fals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fals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fals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fals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fals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fals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fals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fals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fals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fals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fals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fals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fals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fals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fals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fals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fals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fals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fals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fals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fals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fals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fals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fals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fals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fals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fals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fals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fals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fals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fals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fals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fals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fals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fals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fals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fals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fals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fals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fals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fals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fals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fals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fals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fals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fals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fals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fals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fals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fals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fals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fals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fals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fals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fals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fals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fals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fals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fals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fals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fals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fals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fals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fals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fals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fals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fals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fals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fals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fals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fals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fals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fals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fals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fals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fals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fals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fals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fals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fals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fals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fals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fals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fals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fals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fals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fals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fals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fals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fals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fals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fals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fals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fals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fals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fals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fals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fals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fals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fals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fals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fals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fals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fals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fals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fals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fals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fals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fals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fals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fals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fals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fals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fals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fals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fals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fals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fals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fals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fals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fals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fals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fals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fals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fals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fals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fals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fals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fals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fals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fals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fals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fals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fals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fals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fals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fals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fals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fals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fals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fals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fals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fals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fals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fals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fals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fals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fals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fals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fals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fals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fals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fals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fals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fals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fals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fals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fals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fals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fals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fals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fals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fals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fals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fals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fals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fals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fals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fals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fals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fals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fals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fals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fals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fals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fals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fals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fals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fals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fals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fals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fals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fals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fals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fals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fals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fals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fals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fals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fals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fals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fals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fals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fals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fals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fals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fals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fals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fals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fals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fals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fals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fals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fals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fals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fals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fals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fals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fals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fals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fals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fals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fals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fals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fals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fals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fals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fals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fals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fals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fals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fals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fals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fals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fals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fals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fals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fals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fals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fals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fals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fals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fals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fals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fals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fals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fals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fals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fals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fals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fals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fals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fals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fals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fals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fals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fals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fals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fals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fals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fals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fals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fals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fals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fals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fals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fals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fals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fals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fals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fals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fals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fals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fals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fals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fals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fals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fals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fals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fals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fals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fals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fals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fals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fals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fals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fals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fals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fals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fals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fals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fals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fals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fals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fals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fals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fals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fals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fals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fals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fals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fals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fals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fals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fals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fals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fals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fals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fals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fals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fals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fals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fals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fals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fals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fals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fals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fals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fals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fals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fals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fals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fals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fals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fals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fals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fals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fals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fals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fals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fals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fals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fals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fals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fals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fals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fals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fals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fals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fals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fals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fals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fals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fals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fals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fals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fals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fals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fals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fals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fals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fals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fals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fals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fals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fals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fals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fals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fals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fals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fals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fals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fals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fals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fals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fals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fals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fals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fals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fals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fals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fals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fals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fals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fals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fals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fals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fals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fals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fals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fals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fals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fals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fals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fals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fals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fals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fals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fals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fals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fals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fals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fals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fals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fals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fals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fals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fals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fals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fals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fals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fals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fals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fals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fals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fals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fals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fals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fals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fals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fals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fals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fals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fals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fals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fals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fals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fals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fals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fals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fals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fals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fals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fals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fals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fals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fals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fals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fals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fals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fals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fals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fals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fals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fals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fals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fals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fals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fals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fals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fals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fals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fals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fals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fals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fals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fals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fals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fals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fals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fals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fals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fals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fals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fals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fals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fals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fals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fals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fals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fals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fals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fals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fals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fals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fals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fals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fals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fals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fals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fals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fals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fals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fals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fals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fals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fals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fals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fals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fals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fals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fals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fals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fals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fals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fals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fals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fals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fals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fals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fals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fals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fals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fals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fals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fals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fals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fals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fals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fals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fals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fals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fals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fals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fals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fals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fals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fals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fals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fals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fals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fals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fals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fals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fals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fals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fals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fals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fals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fals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fals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fals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fals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fals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fals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fals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fals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fals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fals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fals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fals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fals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fals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fals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fals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fals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fals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fals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fals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fals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fals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fals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fals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fals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fals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fals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fals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fals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fals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fals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fals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fals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fals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fals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fals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fals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fals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fals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fals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fals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fals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fals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fals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fals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fals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fals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fals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fals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fals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fals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fals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fals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fals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fals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fals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fals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fals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fals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fals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fals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fals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fals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fals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fals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fals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fals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fals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fals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fals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fals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fals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fals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fals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fals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fals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fals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fals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fals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fals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fals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fals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fals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fals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fals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fals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fals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fals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fals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fals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fals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fals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fals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fals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fals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fals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fals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fals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fals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fals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fals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fals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fals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fals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fals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fals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fals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fals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fals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fals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fals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fals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fals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fals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fals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fals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fals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fals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fals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fals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fals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fals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fals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fals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fals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fals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fals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fals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fals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fals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fals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fals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fals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fals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fals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fals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fals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fals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fals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fals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fals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fals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fals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fals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fals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fals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fals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fals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fals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fals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fals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fals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fals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fals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fals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fals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fals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fals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fals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fals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fals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fals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fals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fals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fals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fals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fals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fals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fals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fals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fals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fals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fals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fals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fals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fals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fals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fals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fals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fals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fals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fals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fals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fals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fals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fals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fals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fals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fals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fals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fals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fals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fals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fals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fals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fals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fals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fals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fals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fals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fals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fals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fals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fals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fals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fals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fals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fals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fals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fals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fals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fals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fals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fals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fals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fals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fals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fals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fals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fals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fals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fals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fals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fals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fals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fals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fals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fals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fals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fals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fals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fals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fals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fals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fals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fals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fals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fals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fals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fals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fals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fals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fals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fals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fals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fals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fals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fals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fals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fals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fals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fals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fals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fals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fals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fals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fals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fals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fals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fals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fals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fals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fals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fals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fals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fals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fals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fals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fals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fals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fals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fals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fals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fals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fals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fals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fals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fals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fals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fals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fals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fals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fals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fals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fals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fals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fals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fals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fals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fals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fals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fals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fals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fals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fals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fals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fals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fals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fals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fals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fals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fals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fals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fals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fals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fals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fals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fals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fals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fals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fals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fals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fals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fals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fals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fals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fals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fals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fals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fals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fals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fals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fals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fals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fals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fals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fals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fals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fals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fals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fals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fals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fals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fals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fals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fals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fals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fals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fals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fals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fals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fals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fals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fals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fals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fals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fals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fals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fals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fals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fals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fals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fals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fals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fals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fals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fals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fals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fals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fals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fals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fals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fals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fals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fals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fals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fals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fals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fals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fals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fals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fals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fals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fals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fals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fals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fals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fals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fals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fals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fals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fals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fals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fals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fals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fals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fals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fals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fals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fals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fals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fals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fals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fals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fals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fals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fals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fals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fals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fals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fals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fals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fals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fals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fals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fals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fals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fals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fals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fals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fals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fals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fals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fals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fals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fals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fals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fals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fals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fals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fals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fals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fals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fals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fals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fals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fals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fals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fals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fals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fals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fals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fals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fals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fals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fals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fals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fals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fals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fals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fals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fals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fals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fals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fals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fals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fals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fals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fals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fals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fals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fals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fals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fals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fals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fals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fals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fals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fals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fals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fals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fals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fals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fals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fals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fals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fals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fals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fals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fals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fals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fals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fals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fals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fals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fals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fals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fals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fals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fals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fals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fals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fals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fals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fals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fals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fals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fals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fals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fals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fals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fals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fals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fals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fals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fals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fals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fals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fals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fals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fals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fals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fals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fals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fals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fals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fals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fals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fals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fals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fals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fals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fals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fals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fals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fals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fals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fals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fals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fals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fals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fals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fals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fals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fals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fals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fals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fals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fals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fals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fals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fals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fals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fals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fals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fals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fals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fals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fals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fals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fals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fals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fals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fals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fals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fals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fals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fals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fals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fals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fals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fals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fals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fals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fals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fals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fals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fals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fals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fals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fals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fals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fals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fals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fals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fals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fals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fals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fals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fals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fals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fals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fals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fals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fals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fals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fals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fals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fals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fals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fals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fals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fals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fals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fals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fals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fals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fals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fals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fals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fals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fals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fals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fals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fals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fals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fals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fals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fals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fals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fals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fals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fals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fals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fals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fals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fals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fals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fals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fals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fals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fals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fals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fals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fals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fals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fals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fals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fals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fals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fals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fals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fals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fals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fals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fals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fals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fals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fals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fals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fals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fals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fals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fals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fals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fals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fals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fals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fals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fals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fals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fals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fals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fals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fals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fals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fals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fals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fals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fals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fals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fals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fals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fals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fals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fals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fals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fals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fals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fals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fals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fals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fals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fals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fals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fals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fals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fals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fals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fals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fals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fals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fals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fals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fals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fals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fals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fals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fals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fals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fals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fals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fals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fals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fals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fals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fals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fals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fals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fals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fals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fals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fals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fals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fals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fals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fals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fals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fals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fals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fals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fals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fals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fals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fals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fals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fals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fals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fals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fals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fals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fals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fals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fals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fals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fals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fals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fals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fals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fals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fals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fals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fals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fals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fals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fals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fals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fals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fals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fals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fals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fals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fals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fals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fals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fals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fals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fals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fals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fals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fals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fals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fals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fals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fals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fals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fals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fals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fals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fals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fals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fals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fals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fals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fals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fals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fals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fals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fals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fals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fals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fals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fals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fals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fals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fals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fals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fals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fals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fals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fals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fals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fals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fals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fals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fals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fals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fals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fals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fals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fals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fals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fals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fals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fals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fals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fals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fals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fals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fals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fals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fals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fals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fals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fals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fals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fals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fals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fals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fals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fals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fals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fals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fals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fals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fals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fals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fals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fals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fals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fals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fals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fals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fals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fals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fals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fals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fals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fals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fals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fals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fals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fals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fals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fals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fals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fals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fals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fals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fals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fals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fals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fals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fals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fals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fals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fals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fals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fals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fals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fals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fals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fals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fals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fals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fals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fals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fals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fals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fals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fals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fals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fals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fals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fals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fals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fals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fals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fals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fals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fals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fals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fals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fals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fals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fals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fals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fals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fals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fals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fals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fals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fals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fals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fals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fals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fals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fals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fals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fals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fals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fals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fals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fals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fals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fals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fals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fals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fals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fals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fals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fals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fals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fals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fals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fals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fals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fals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fals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fals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fals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fals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fals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fals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fals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fals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fals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fals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fals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fals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fals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fals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fals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fals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fals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fals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fals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fals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fals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fals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fals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fals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fals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fals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fals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fals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fals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fals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fals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fals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fals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fals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fals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fals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fals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fals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fals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fals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fals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fals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fals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fals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fals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fals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fals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fals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fals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fals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fals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fals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fals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fals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fals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fals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fals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fals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fals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fals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fals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fals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fals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fals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fals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fals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fals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fals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fals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fals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fals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fals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fals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fals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fals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fals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fals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fals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fals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fals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fals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fals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fals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fals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fals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fals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fals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fals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fals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fals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fals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fals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fals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fals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fals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fals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fals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fals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fals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fals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fals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fals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fals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fals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fals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fals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fals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fals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fals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fals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fals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fals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fals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fals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fals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G18" activeCellId="1" pane="topLeft" sqref="33:33 G18"/>
    </sheetView>
  </sheetViews>
  <cols>
    <col collapsed="false" hidden="false" max="1" min="1" style="1" width="13.5137254901961"/>
    <col collapsed="false" hidden="false" max="7" min="2" style="1" width="11.1686274509804"/>
    <col collapsed="false" hidden="false" max="10" min="8" style="0" width="11.5764705882353"/>
    <col collapsed="false" hidden="false" max="11" min="11" style="0" width="19.0470588235294"/>
    <col collapsed="false" hidden="false" max="1025" min="12" style="0" width="11.5764705882353"/>
  </cols>
  <sheetData>
    <row collapsed="false" customFormat="false" customHeight="fals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15</v>
      </c>
      <c r="I1" s="0" t="s">
        <v>16</v>
      </c>
      <c r="J1" s="0" t="s">
        <v>17</v>
      </c>
      <c r="K1" s="0" t="s">
        <v>18</v>
      </c>
      <c r="L1" s="0" t="s">
        <v>19</v>
      </c>
    </row>
    <row collapsed="false" customFormat="false" customHeight="fals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  <c r="I2" s="0" t="str">
        <f aca="true">IF(ROW(A2) - 1 &gt;= $H$2, MAX(C2:OFFSET(C2, 1 - $H$2, 0)), "")</f>
        <v/>
      </c>
      <c r="J2" s="0" t="str">
        <f aca="true">IF(ROW(A2) - 1 &gt;= $H$2, MIN(D2:OFFSET(D2, 1 - $H$2, 0)), "")</f>
        <v/>
      </c>
      <c r="K2" s="0" t="str">
        <f aca="false">IF(J2&lt;&gt;"", (E2 - J2) / (I2 - J2) * 100, "")</f>
        <v/>
      </c>
      <c r="L2" s="0" t="str">
        <f aca="true">IF(ROW(A2) - $H$4 &gt;= $H$2, AVERAGE(K2:OFFSET(K2, 1 - $H$4, 0)), "")</f>
        <v/>
      </c>
    </row>
    <row collapsed="false" customFormat="false" customHeight="fals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H3" s="0" t="s">
        <v>19</v>
      </c>
      <c r="I3" s="0" t="str">
        <f aca="true">IF(ROW(A3) - 1 &gt;= $H$2, MAX(C3:OFFSET(C3, 1 - $H$2, 0)), "")</f>
        <v/>
      </c>
      <c r="J3" s="0" t="str">
        <f aca="true">IF(ROW(A3) - 1 &gt;= $H$2, MIN(D3:OFFSET(D3, 1 - $H$2, 0)), "")</f>
        <v/>
      </c>
      <c r="K3" s="0" t="str">
        <f aca="false">IF(J3&lt;&gt;"", (E3 - J3) / (I3 - J3) * 100, "")</f>
        <v/>
      </c>
      <c r="L3" s="0" t="str">
        <f aca="true">IF(ROW(A3) - $H$4 &gt;= $H$2, AVERAGE(K3:OFFSET(K3, 1 - $H$4, 0)), "")</f>
        <v/>
      </c>
    </row>
    <row collapsed="false" customFormat="false" customHeight="fals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H4" s="0" t="n">
        <v>15</v>
      </c>
      <c r="I4" s="0" t="str">
        <f aca="true">IF(ROW(A4) - 1 &gt;= $H$2, MAX(C4:OFFSET(C4, 1 - $H$2, 0)), "")</f>
        <v/>
      </c>
      <c r="J4" s="0" t="str">
        <f aca="true">IF(ROW(A4) - 1 &gt;= $H$2, MIN(D4:OFFSET(D4, 1 - $H$2, 0)), "")</f>
        <v/>
      </c>
      <c r="K4" s="0" t="str">
        <f aca="false">IF(J4&lt;&gt;"", (E4 - J4) / (I4 - J4) * 100, "")</f>
        <v/>
      </c>
      <c r="L4" s="0" t="str">
        <f aca="true">IF(ROW(A4) - $H$4 &gt;= $H$2, AVERAGE(K4:OFFSET(K4, 1 - $H$4, 0)), "")</f>
        <v/>
      </c>
    </row>
    <row collapsed="false" customFormat="false" customHeight="fals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str">
        <f aca="true">IF(ROW(A5) - 1 &gt;= $H$2, MAX(C5:OFFSET(C5, 1 - $H$2, 0)), "")</f>
        <v/>
      </c>
      <c r="J5" s="0" t="str">
        <f aca="true">IF(ROW(A5) - 1 &gt;= $H$2, MIN(D5:OFFSET(D5, 1 - $H$2, 0)), "")</f>
        <v/>
      </c>
      <c r="K5" s="0" t="str">
        <f aca="false">IF(J5&lt;&gt;"", (E5 - J5) / (I5 - J5) * 100, "")</f>
        <v/>
      </c>
      <c r="L5" s="0" t="str">
        <f aca="true">IF(ROW(A5) - $H$4 &gt;= $H$2, AVERAGE(K5:OFFSET(K5, 1 - $H$4, 0)), "")</f>
        <v/>
      </c>
    </row>
    <row collapsed="false" customFormat="false" customHeight="fals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str">
        <f aca="true">IF(ROW(A6) - 1 &gt;= $H$2, MAX(C6:OFFSET(C6, 1 - $H$2, 0)), "")</f>
        <v/>
      </c>
      <c r="J6" s="0" t="str">
        <f aca="true">IF(ROW(A6) - 1 &gt;= $H$2, MIN(D6:OFFSET(D6, 1 - $H$2, 0)), "")</f>
        <v/>
      </c>
      <c r="K6" s="0" t="str">
        <f aca="false">IF(J6&lt;&gt;"", (E6 - J6) / (I6 - J6) * 100, "")</f>
        <v/>
      </c>
      <c r="L6" s="0" t="str">
        <f aca="true">IF(ROW(A6) - $H$4 &gt;= $H$2, AVERAGE(K6:OFFSET(K6, 1 - $H$4, 0)), "")</f>
        <v/>
      </c>
    </row>
    <row collapsed="false" customFormat="false" customHeight="fals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str">
        <f aca="true">IF(ROW(A7) - 1 &gt;= $H$2, MAX(C7:OFFSET(C7, 1 - $H$2, 0)), "")</f>
        <v/>
      </c>
      <c r="J7" s="0" t="str">
        <f aca="true">IF(ROW(A7) - 1 &gt;= $H$2, MIN(D7:OFFSET(D7, 1 - $H$2, 0)), "")</f>
        <v/>
      </c>
      <c r="K7" s="0" t="str">
        <f aca="false">IF(J7&lt;&gt;"", (E7 - J7) / (I7 - J7) * 100, "")</f>
        <v/>
      </c>
      <c r="L7" s="0" t="str">
        <f aca="true">IF(ROW(A7) - $H$4 &gt;= $H$2, AVERAGE(K7:OFFSET(K7, 1 - $H$4, 0)), "")</f>
        <v/>
      </c>
    </row>
    <row collapsed="false" customFormat="false" customHeight="fals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str">
        <f aca="true">IF(ROW(A8) - 1 &gt;= $H$2, MAX(C8:OFFSET(C8, 1 - $H$2, 0)), "")</f>
        <v/>
      </c>
      <c r="J8" s="0" t="str">
        <f aca="true">IF(ROW(A8) - 1 &gt;= $H$2, MIN(D8:OFFSET(D8, 1 - $H$2, 0)), "")</f>
        <v/>
      </c>
      <c r="K8" s="0" t="str">
        <f aca="false">IF(J8&lt;&gt;"", (E8 - J8) / (I8 - J8) * 100, "")</f>
        <v/>
      </c>
      <c r="L8" s="0" t="str">
        <f aca="true">IF(ROW(A8) - $H$4 &gt;= $H$2, AVERAGE(K8:OFFSET(K8, 1 - $H$4, 0)), "")</f>
        <v/>
      </c>
    </row>
    <row collapsed="false" customFormat="false" customHeight="fals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str">
        <f aca="true">IF(ROW(A9) - 1 &gt;= $H$2, MAX(C9:OFFSET(C9, 1 - $H$2, 0)), "")</f>
        <v/>
      </c>
      <c r="J9" s="0" t="str">
        <f aca="true">IF(ROW(A9) - 1 &gt;= $H$2, MIN(D9:OFFSET(D9, 1 - $H$2, 0)), "")</f>
        <v/>
      </c>
      <c r="K9" s="0" t="str">
        <f aca="false">IF(J9&lt;&gt;"", (E9 - J9) / (I9 - J9) * 100, "")</f>
        <v/>
      </c>
      <c r="L9" s="0" t="str">
        <f aca="true">IF(ROW(A9) - $H$4 &gt;= $H$2, AVERAGE(K9:OFFSET(K9, 1 - $H$4, 0)), "")</f>
        <v/>
      </c>
    </row>
    <row collapsed="false" customFormat="false" customHeight="fals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str">
        <f aca="true">IF(ROW(A10) - 1 &gt;= $H$2, MAX(C10:OFFSET(C10, 1 - $H$2, 0)), "")</f>
        <v/>
      </c>
      <c r="J10" s="0" t="str">
        <f aca="true">IF(ROW(A10) - 1 &gt;= $H$2, MIN(D10:OFFSET(D10, 1 - $H$2, 0)), "")</f>
        <v/>
      </c>
      <c r="K10" s="0" t="str">
        <f aca="false">IF(J10&lt;&gt;"", (E10 - J10) / (I10 - J10) * 100, "")</f>
        <v/>
      </c>
      <c r="L10" s="0" t="str">
        <f aca="true">IF(ROW(A10) - $H$4 &gt;= $H$2, AVERAGE(K10:OFFSET(K10, 1 - $H$4, 0)), "")</f>
        <v/>
      </c>
    </row>
    <row collapsed="false" customFormat="false" customHeight="fals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true">IF(ROW(A11) - 1 &gt;= $H$2, MAX(C11:OFFSET(C11, 1 - $H$2, 0)), "")</f>
        <v>117.12</v>
      </c>
      <c r="J11" s="0" t="n">
        <f aca="true">IF(ROW(A11) - 1 &gt;= $H$2, MIN(D11:OFFSET(D11, 1 - $H$2, 0)), "")</f>
        <v>97</v>
      </c>
      <c r="K11" s="0" t="n">
        <f aca="false">IF(J11&lt;&gt;"", (E11 - J11) / (I11 - J11) * 100, "")</f>
        <v>93.4890656063618</v>
      </c>
      <c r="L11" s="0" t="str">
        <f aca="true">IF(ROW(A11) - $H$4 &gt;= $H$2, AVERAGE(K11:OFFSET(K11, 1 - $H$4, 0)), "")</f>
        <v/>
      </c>
    </row>
    <row collapsed="false" customFormat="false" customHeight="fals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true">IF(ROW(A12) - 1 &gt;= $H$2, MAX(C12:OFFSET(C12, 1 - $H$2, 0)), "")</f>
        <v>119.94</v>
      </c>
      <c r="J12" s="0" t="n">
        <f aca="true">IF(ROW(A12) - 1 &gt;= $H$2, MIN(D12:OFFSET(D12, 1 - $H$2, 0)), "")</f>
        <v>97</v>
      </c>
      <c r="K12" s="0" t="n">
        <f aca="false">IF(J12&lt;&gt;"", (E12 - J12) / (I12 - J12) * 100, "")</f>
        <v>95.9023539668701</v>
      </c>
      <c r="L12" s="0" t="str">
        <f aca="true">IF(ROW(A12) - $H$4 &gt;= $H$2, AVERAGE(K12:OFFSET(K12, 1 - $H$4, 0)), "")</f>
        <v/>
      </c>
    </row>
    <row collapsed="false" customFormat="false" customHeight="fals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true">IF(ROW(A13) - 1 &gt;= $H$2, MAX(C13:OFFSET(C13, 1 - $H$2, 0)), "")</f>
        <v>119.94</v>
      </c>
      <c r="J13" s="0" t="n">
        <f aca="true">IF(ROW(A13) - 1 &gt;= $H$2, MIN(D13:OFFSET(D13, 1 - $H$2, 0)), "")</f>
        <v>100.25</v>
      </c>
      <c r="K13" s="0" t="n">
        <f aca="false">IF(J13&lt;&gt;"", (E13 - J13) / (I13 - J13) * 100, "")</f>
        <v>70.4418486541392</v>
      </c>
      <c r="L13" s="0" t="str">
        <f aca="true">IF(ROW(A13) - $H$4 &gt;= $H$2, AVERAGE(K13:OFFSET(K13, 1 - $H$4, 0)), "")</f>
        <v/>
      </c>
    </row>
    <row collapsed="false" customFormat="false" customHeight="fals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true">IF(ROW(A14) - 1 &gt;= $H$2, MAX(C14:OFFSET(C14, 1 - $H$2, 0)), "")</f>
        <v>119.94</v>
      </c>
      <c r="J14" s="0" t="n">
        <f aca="true">IF(ROW(A14) - 1 &gt;= $H$2, MIN(D14:OFFSET(D14, 1 - $H$2, 0)), "")</f>
        <v>103.62</v>
      </c>
      <c r="K14" s="0" t="n">
        <f aca="false">IF(J14&lt;&gt;"", (E14 - J14) / (I14 - J14) * 100, "")</f>
        <v>68.9338235294118</v>
      </c>
      <c r="L14" s="0" t="str">
        <f aca="true">IF(ROW(A14) - $H$4 &gt;= $H$2, AVERAGE(K14:OFFSET(K14, 1 - $H$4, 0)), "")</f>
        <v/>
      </c>
    </row>
    <row collapsed="false" customFormat="false" customHeight="fals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true">IF(ROW(A15) - 1 &gt;= $H$2, MAX(C15:OFFSET(C15, 1 - $H$2, 0)), "")</f>
        <v>119.94</v>
      </c>
      <c r="J15" s="0" t="n">
        <f aca="true">IF(ROW(A15) - 1 &gt;= $H$2, MIN(D15:OFFSET(D15, 1 - $H$2, 0)), "")</f>
        <v>105.94</v>
      </c>
      <c r="K15" s="0" t="n">
        <f aca="false">IF(J15&lt;&gt;"", (E15 - J15) / (I15 - J15) * 100, "")</f>
        <v>37.9285714285714</v>
      </c>
      <c r="L15" s="0" t="str">
        <f aca="true">IF(ROW(A15) - $H$4 &gt;= $H$2, AVERAGE(K15:OFFSET(K15, 1 - $H$4, 0)), "")</f>
        <v/>
      </c>
    </row>
    <row collapsed="false" customFormat="false" customHeight="fals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true">IF(ROW(A16) - 1 &gt;= $H$2, MAX(C16:OFFSET(C16, 1 - $H$2, 0)), "")</f>
        <v>119.94</v>
      </c>
      <c r="J16" s="0" t="n">
        <f aca="true">IF(ROW(A16) - 1 &gt;= $H$2, MIN(D16:OFFSET(D16, 1 - $H$2, 0)), "")</f>
        <v>106.69</v>
      </c>
      <c r="K16" s="0" t="n">
        <f aca="false">IF(J16&lt;&gt;"", (E16 - J16) / (I16 - J16) * 100, "")</f>
        <v>53.7358490566038</v>
      </c>
      <c r="L16" s="0" t="str">
        <f aca="true">IF(ROW(A16) - $H$4 &gt;= $H$2, AVERAGE(K16:OFFSET(K16, 1 - $H$4, 0)), "")</f>
        <v/>
      </c>
    </row>
    <row collapsed="false" customFormat="false" customHeight="fals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true">IF(ROW(A17) - 1 &gt;= $H$2, MAX(C17:OFFSET(C17, 1 - $H$2, 0)), "")</f>
        <v>119.94</v>
      </c>
      <c r="J17" s="0" t="n">
        <f aca="true">IF(ROW(A17) - 1 &gt;= $H$2, MIN(D17:OFFSET(D17, 1 - $H$2, 0)), "")</f>
        <v>106.69</v>
      </c>
      <c r="K17" s="0" t="n">
        <f aca="false">IF(J17&lt;&gt;"", (E17 - J17) / (I17 - J17) * 100, "")</f>
        <v>72.1509433962264</v>
      </c>
      <c r="L17" s="0" t="str">
        <f aca="true">IF(ROW(A17) - $H$4 &gt;= $H$2, AVERAGE(K17:OFFSET(K17, 1 - $H$4, 0)), "")</f>
        <v/>
      </c>
    </row>
    <row collapsed="false" customFormat="false" customHeight="fals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true">IF(ROW(A18) - 1 &gt;= $H$2, MAX(C18:OFFSET(C18, 1 - $H$2, 0)), "")</f>
        <v>119.94</v>
      </c>
      <c r="J18" s="0" t="n">
        <f aca="true">IF(ROW(A18) - 1 &gt;= $H$2, MIN(D18:OFFSET(D18, 1 - $H$2, 0)), "")</f>
        <v>106.69</v>
      </c>
      <c r="K18" s="0" t="n">
        <f aca="false">IF(J18&lt;&gt;"", (E18 - J18) / (I18 - J18) * 100, "")</f>
        <v>64.2264150943397</v>
      </c>
      <c r="L18" s="0" t="str">
        <f aca="true">IF(ROW(A18) - $H$4 &gt;= $H$2, AVERAGE(K18:OFFSET(K18, 1 - $H$4, 0)), "")</f>
        <v/>
      </c>
    </row>
    <row collapsed="false" customFormat="false" customHeight="fals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true">IF(ROW(A19) - 1 &gt;= $H$2, MAX(C19:OFFSET(C19, 1 - $H$2, 0)), "")</f>
        <v>119.94</v>
      </c>
      <c r="J19" s="0" t="n">
        <f aca="true">IF(ROW(A19) - 1 &gt;= $H$2, MIN(D19:OFFSET(D19, 1 - $H$2, 0)), "")</f>
        <v>106.69</v>
      </c>
      <c r="K19" s="0" t="n">
        <f aca="false">IF(J19&lt;&gt;"", (E19 - J19) / (I19 - J19) * 100, "")</f>
        <v>27.7735849056604</v>
      </c>
      <c r="L19" s="0" t="str">
        <f aca="true">IF(ROW(A19) - $H$4 &gt;= $H$2, AVERAGE(K19:OFFSET(K19, 1 - $H$4, 0)), "")</f>
        <v/>
      </c>
    </row>
    <row collapsed="false" customFormat="false" customHeight="fals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true">IF(ROW(A20) - 1 &gt;= $H$2, MAX(C20:OFFSET(C20, 1 - $H$2, 0)), "")</f>
        <v>119.94</v>
      </c>
      <c r="J20" s="0" t="n">
        <f aca="true">IF(ROW(A20) - 1 &gt;= $H$2, MIN(D20:OFFSET(D20, 1 - $H$2, 0)), "")</f>
        <v>106.69</v>
      </c>
      <c r="K20" s="0" t="n">
        <f aca="false">IF(J20&lt;&gt;"", (E20 - J20) / (I20 - J20) * 100, "")</f>
        <v>49.5094339622642</v>
      </c>
      <c r="L20" s="0" t="str">
        <f aca="true">IF(ROW(A20) - $H$4 &gt;= $H$2, AVERAGE(K20:OFFSET(K20, 1 - $H$4, 0)), "")</f>
        <v/>
      </c>
    </row>
    <row collapsed="false" customFormat="false" customHeight="fals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true">IF(ROW(A21) - 1 &gt;= $H$2, MAX(C21:OFFSET(C21, 1 - $H$2, 0)), "")</f>
        <v>119.94</v>
      </c>
      <c r="J21" s="0" t="n">
        <f aca="true">IF(ROW(A21) - 1 &gt;= $H$2, MIN(D21:OFFSET(D21, 1 - $H$2, 0)), "")</f>
        <v>106.69</v>
      </c>
      <c r="K21" s="0" t="n">
        <f aca="false">IF(J21&lt;&gt;"", (E21 - J21) / (I21 - J21) * 100, "")</f>
        <v>59.8490566037736</v>
      </c>
      <c r="L21" s="0" t="str">
        <f aca="true">IF(ROW(A21) - $H$4 &gt;= $H$2, AVERAGE(K21:OFFSET(K21, 1 - $H$4, 0)), "")</f>
        <v/>
      </c>
    </row>
    <row collapsed="false" customFormat="false" customHeight="fals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true">IF(ROW(A22) - 1 &gt;= $H$2, MAX(C22:OFFSET(C22, 1 - $H$2, 0)), "")</f>
        <v>132.06</v>
      </c>
      <c r="J22" s="0" t="n">
        <f aca="true">IF(ROW(A22) - 1 &gt;= $H$2, MIN(D22:OFFSET(D22, 1 - $H$2, 0)), "")</f>
        <v>106.69</v>
      </c>
      <c r="K22" s="0" t="n">
        <f aca="false">IF(J22&lt;&gt;"", (E22 - J22) / (I22 - J22) * 100, "")</f>
        <v>93.1020890815924</v>
      </c>
      <c r="L22" s="0" t="str">
        <f aca="true">IF(ROW(A22) - $H$4 &gt;= $H$2, AVERAGE(K22:OFFSET(K22, 1 - $H$4, 0)), "")</f>
        <v/>
      </c>
    </row>
    <row collapsed="false" customFormat="false" customHeight="fals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true">IF(ROW(A23) - 1 &gt;= $H$2, MAX(C23:OFFSET(C23, 1 - $H$2, 0)), "")</f>
        <v>132.06</v>
      </c>
      <c r="J23" s="0" t="n">
        <f aca="true">IF(ROW(A23) - 1 &gt;= $H$2, MIN(D23:OFFSET(D23, 1 - $H$2, 0)), "")</f>
        <v>106.69</v>
      </c>
      <c r="K23" s="0" t="n">
        <f aca="false">IF(J23&lt;&gt;"", (E23 - J23) / (I23 - J23) * 100, "")</f>
        <v>60.3468663776114</v>
      </c>
      <c r="L23" s="0" t="str">
        <f aca="true">IF(ROW(A23) - $H$4 &gt;= $H$2, AVERAGE(K23:OFFSET(K23, 1 - $H$4, 0)), "")</f>
        <v/>
      </c>
    </row>
    <row collapsed="false" customFormat="false" customHeight="fals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true">IF(ROW(A24) - 1 &gt;= $H$2, MAX(C24:OFFSET(C24, 1 - $H$2, 0)), "")</f>
        <v>132.06</v>
      </c>
      <c r="J24" s="0" t="n">
        <f aca="true">IF(ROW(A24) - 1 &gt;= $H$2, MIN(D24:OFFSET(D24, 1 - $H$2, 0)), "")</f>
        <v>106.69</v>
      </c>
      <c r="K24" s="0" t="n">
        <f aca="false">IF(J24&lt;&gt;"", (E24 - J24) / (I24 - J24) * 100, "")</f>
        <v>83.9968466692944</v>
      </c>
      <c r="L24" s="0" t="str">
        <f aca="true">IF(ROW(A24) - $H$4 &gt;= $H$2, AVERAGE(K24:OFFSET(K24, 1 - $H$4, 0)), "")</f>
        <v/>
      </c>
    </row>
    <row collapsed="false" customFormat="false" customHeight="fals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true">IF(ROW(A25) - 1 &gt;= $H$2, MAX(C25:OFFSET(C25, 1 - $H$2, 0)), "")</f>
        <v>132.06</v>
      </c>
      <c r="J25" s="0" t="n">
        <f aca="true">IF(ROW(A25) - 1 &gt;= $H$2, MIN(D25:OFFSET(D25, 1 - $H$2, 0)), "")</f>
        <v>106.69</v>
      </c>
      <c r="K25" s="0" t="n">
        <f aca="false">IF(J25&lt;&gt;"", (E25 - J25) / (I25 - J25) * 100, "")</f>
        <v>74.8916042569964</v>
      </c>
      <c r="L25" s="0" t="n">
        <f aca="true">IF(ROW(A25) - $H$4 &gt;= $H$2, AVERAGE(K25:OFFSET(K25, 1 - $H$4, 0)), "")</f>
        <v>67.0852235059811</v>
      </c>
    </row>
    <row collapsed="false" customFormat="false" customHeight="fals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true">IF(ROW(A26) - 1 &gt;= $H$2, MAX(C26:OFFSET(C26, 1 - $H$2, 0)), "")</f>
        <v>132.06</v>
      </c>
      <c r="J26" s="0" t="n">
        <f aca="true">IF(ROW(A26) - 1 &gt;= $H$2, MIN(D26:OFFSET(D26, 1 - $H$2, 0)), "")</f>
        <v>108.37</v>
      </c>
      <c r="K26" s="0" t="n">
        <f aca="false">IF(J26&lt;&gt;"", (E26 - J26) / (I26 - J26) * 100, "")</f>
        <v>61.2072604474462</v>
      </c>
      <c r="L26" s="0" t="n">
        <f aca="true">IF(ROW(A26) - $H$4 &gt;= $H$2, AVERAGE(K26:OFFSET(K26, 1 - $H$4, 0)), "")</f>
        <v>64.9331031620534</v>
      </c>
    </row>
    <row collapsed="false" customFormat="false" customHeight="fals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true">IF(ROW(A27) - 1 &gt;= $H$2, MAX(C27:OFFSET(C27, 1 - $H$2, 0)), "")</f>
        <v>132.06</v>
      </c>
      <c r="J27" s="0" t="n">
        <f aca="true">IF(ROW(A27) - 1 &gt;= $H$2, MIN(D27:OFFSET(D27, 1 - $H$2, 0)), "")</f>
        <v>108.37</v>
      </c>
      <c r="K27" s="0" t="n">
        <f aca="false">IF(J27&lt;&gt;"", (E27 - J27) / (I27 - J27) * 100, "")</f>
        <v>57.5348248205994</v>
      </c>
      <c r="L27" s="0" t="n">
        <f aca="true">IF(ROW(A27) - $H$4 &gt;= $H$2, AVERAGE(K27:OFFSET(K27, 1 - $H$4, 0)), "")</f>
        <v>62.3752678856354</v>
      </c>
    </row>
    <row collapsed="false" customFormat="false" customHeight="fals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true">IF(ROW(A28) - 1 &gt;= $H$2, MAX(C28:OFFSET(C28, 1 - $H$2, 0)), "")</f>
        <v>132.06</v>
      </c>
      <c r="J28" s="0" t="n">
        <f aca="true">IF(ROW(A28) - 1 &gt;= $H$2, MIN(D28:OFFSET(D28, 1 - $H$2, 0)), "")</f>
        <v>108.37</v>
      </c>
      <c r="K28" s="0" t="n">
        <f aca="false">IF(J28&lt;&gt;"", (E28 - J28) / (I28 - J28) * 100, "")</f>
        <v>58.5901224145209</v>
      </c>
      <c r="L28" s="0" t="n">
        <f aca="true">IF(ROW(A28) - $H$4 &gt;= $H$2, AVERAGE(K28:OFFSET(K28, 1 - $H$4, 0)), "")</f>
        <v>61.5851528029942</v>
      </c>
    </row>
    <row collapsed="false" customFormat="false" customHeight="fals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true">IF(ROW(A29) - 1 &gt;= $H$2, MAX(C29:OFFSET(C29, 1 - $H$2, 0)), "")</f>
        <v>132.06</v>
      </c>
      <c r="J29" s="0" t="n">
        <f aca="true">IF(ROW(A29) - 1 &gt;= $H$2, MIN(D29:OFFSET(D29, 1 - $H$2, 0)), "")</f>
        <v>108.37</v>
      </c>
      <c r="K29" s="0" t="n">
        <f aca="false">IF(J29&lt;&gt;"", (E29 - J29) / (I29 - J29) * 100, "")</f>
        <v>73.3642887294217</v>
      </c>
      <c r="L29" s="0" t="n">
        <f aca="true">IF(ROW(A29) - $H$4 &gt;= $H$2, AVERAGE(K29:OFFSET(K29, 1 - $H$4, 0)), "")</f>
        <v>61.8805171496615</v>
      </c>
    </row>
    <row collapsed="false" customFormat="false" customHeight="fals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true">IF(ROW(A30) - 1 &gt;= $H$2, MAX(C30:OFFSET(C30, 1 - $H$2, 0)), "")</f>
        <v>132.06</v>
      </c>
      <c r="J30" s="0" t="n">
        <f aca="true">IF(ROW(A30) - 1 &gt;= $H$2, MIN(D30:OFFSET(D30, 1 - $H$2, 0)), "")</f>
        <v>112.56</v>
      </c>
      <c r="K30" s="0" t="n">
        <f aca="false">IF(J30&lt;&gt;"", (E30 - J30) / (I30 - J30) * 100, "")</f>
        <v>44.8717948717949</v>
      </c>
      <c r="L30" s="0" t="n">
        <f aca="true">IF(ROW(A30) - $H$4 &gt;= $H$2, AVERAGE(K30:OFFSET(K30, 1 - $H$4, 0)), "")</f>
        <v>62.3433987125431</v>
      </c>
    </row>
    <row collapsed="false" customFormat="false" customHeight="fals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true">IF(ROW(A31) - 1 &gt;= $H$2, MAX(C31:OFFSET(C31, 1 - $H$2, 0)), "")</f>
        <v>132.06</v>
      </c>
      <c r="J31" s="0" t="n">
        <f aca="true">IF(ROW(A31) - 1 &gt;= $H$2, MIN(D31:OFFSET(D31, 1 - $H$2, 0)), "")</f>
        <v>114</v>
      </c>
      <c r="K31" s="0" t="n">
        <f aca="false">IF(J31&lt;&gt;"", (E31 - J31) / (I31 - J31) * 100, "")</f>
        <v>1.38427464008859</v>
      </c>
      <c r="L31" s="0" t="n">
        <f aca="true">IF(ROW(A31) - $H$4 &gt;= $H$2, AVERAGE(K31:OFFSET(K31, 1 - $H$4, 0)), "")</f>
        <v>58.853293751442</v>
      </c>
    </row>
    <row collapsed="false" customFormat="false" customHeight="fals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true">IF(ROW(A32) - 1 &gt;= $H$2, MAX(C32:OFFSET(C32, 1 - $H$2, 0)), "")</f>
        <v>129.13</v>
      </c>
      <c r="J32" s="0" t="n">
        <f aca="true">IF(ROW(A32) - 1 &gt;= $H$2, MIN(D32:OFFSET(D32, 1 - $H$2, 0)), "")</f>
        <v>114</v>
      </c>
      <c r="K32" s="0" t="n">
        <f aca="false">IF(J32&lt;&gt;"", (E32 - J32) / (I32 - J32) * 100, "")</f>
        <v>14.8711169861203</v>
      </c>
      <c r="L32" s="0" t="n">
        <f aca="true">IF(ROW(A32) - $H$4 &gt;= $H$2, AVERAGE(K32:OFFSET(K32, 1 - $H$4, 0)), "")</f>
        <v>55.034638657435</v>
      </c>
    </row>
    <row collapsed="false" customFormat="false" customHeight="fals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true">IF(ROW(A33) - 1 &gt;= $H$2, MAX(C33:OFFSET(C33, 1 - $H$2, 0)), "")</f>
        <v>129.13</v>
      </c>
      <c r="J33" s="0" t="n">
        <f aca="true">IF(ROW(A33) - 1 &gt;= $H$2, MIN(D33:OFFSET(D33, 1 - $H$2, 0)), "")</f>
        <v>114</v>
      </c>
      <c r="K33" s="0" t="n">
        <f aca="false">IF(J33&lt;&gt;"", (E33 - J33) / (I33 - J33) * 100, "")</f>
        <v>49.9669530733642</v>
      </c>
      <c r="L33" s="0" t="n">
        <f aca="true">IF(ROW(A33) - $H$4 &gt;= $H$2, AVERAGE(K33:OFFSET(K33, 1 - $H$4, 0)), "")</f>
        <v>54.0840078560366</v>
      </c>
    </row>
    <row collapsed="false" customFormat="false" customHeight="fals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true">IF(ROW(A34) - 1 &gt;= $H$2, MAX(C34:OFFSET(C34, 1 - $H$2, 0)), "")</f>
        <v>129.13</v>
      </c>
      <c r="J34" s="0" t="n">
        <f aca="true">IF(ROW(A34) - 1 &gt;= $H$2, MIN(D34:OFFSET(D34, 1 - $H$2, 0)), "")</f>
        <v>114</v>
      </c>
      <c r="K34" s="0" t="n">
        <f aca="false">IF(J34&lt;&gt;"", (E34 - J34) / (I34 - J34) * 100, "")</f>
        <v>72.7032385988103</v>
      </c>
      <c r="L34" s="0" t="n">
        <f aca="true">IF(ROW(A34) - $H$4 &gt;= $H$2, AVERAGE(K34:OFFSET(K34, 1 - $H$4, 0)), "")</f>
        <v>57.0793181022466</v>
      </c>
    </row>
    <row collapsed="false" customFormat="false" customHeight="fals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true">IF(ROW(A35) - 1 &gt;= $H$2, MAX(C35:OFFSET(C35, 1 - $H$2, 0)), "")</f>
        <v>127.94</v>
      </c>
      <c r="J35" s="0" t="n">
        <f aca="true">IF(ROW(A35) - 1 &gt;= $H$2, MIN(D35:OFFSET(D35, 1 - $H$2, 0)), "")</f>
        <v>114</v>
      </c>
      <c r="K35" s="0" t="n">
        <f aca="false">IF(J35&lt;&gt;"", (E35 - J35) / (I35 - J35) * 100, "")</f>
        <v>64.5624103299857</v>
      </c>
      <c r="L35" s="0" t="n">
        <f aca="true">IF(ROW(A35) - $H$4 &gt;= $H$2, AVERAGE(K35:OFFSET(K35, 1 - $H$4, 0)), "")</f>
        <v>58.0828498600947</v>
      </c>
    </row>
    <row collapsed="false" customFormat="false" customHeight="fals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true">IF(ROW(A36) - 1 &gt;= $H$2, MAX(C36:OFFSET(C36, 1 - $H$2, 0)), "")</f>
        <v>136.75</v>
      </c>
      <c r="J36" s="0" t="n">
        <f aca="true">IF(ROW(A36) - 1 &gt;= $H$2, MIN(D36:OFFSET(D36, 1 - $H$2, 0)), "")</f>
        <v>114</v>
      </c>
      <c r="K36" s="0" t="n">
        <f aca="false">IF(J36&lt;&gt;"", (E36 - J36) / (I36 - J36) * 100, "")</f>
        <v>92.043956043956</v>
      </c>
      <c r="L36" s="0" t="n">
        <f aca="true">IF(ROW(A36) - $H$4 &gt;= $H$2, AVERAGE(K36:OFFSET(K36, 1 - $H$4, 0)), "")</f>
        <v>60.2291764894402</v>
      </c>
    </row>
    <row collapsed="false" customFormat="false" customHeight="fals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true">IF(ROW(A37) - 1 &gt;= $H$2, MAX(C37:OFFSET(C37, 1 - $H$2, 0)), "")</f>
        <v>144.38</v>
      </c>
      <c r="J37" s="0" t="n">
        <f aca="true">IF(ROW(A37) - 1 &gt;= $H$2, MIN(D37:OFFSET(D37, 1 - $H$2, 0)), "")</f>
        <v>114</v>
      </c>
      <c r="K37" s="0" t="n">
        <f aca="false">IF(J37&lt;&gt;"", (E37 - J37) / (I37 - J37) * 100, "")</f>
        <v>99.3745885450955</v>
      </c>
      <c r="L37" s="0" t="n">
        <f aca="true">IF(ROW(A37) - $H$4 &gt;= $H$2, AVERAGE(K37:OFFSET(K37, 1 - $H$4, 0)), "")</f>
        <v>60.6473431203404</v>
      </c>
    </row>
    <row collapsed="false" customFormat="false" customHeight="fals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true">IF(ROW(A38) - 1 &gt;= $H$2, MAX(C38:OFFSET(C38, 1 - $H$2, 0)), "")</f>
        <v>150.38</v>
      </c>
      <c r="J38" s="0" t="n">
        <f aca="true">IF(ROW(A38) - 1 &gt;= $H$2, MIN(D38:OFFSET(D38, 1 - $H$2, 0)), "")</f>
        <v>114</v>
      </c>
      <c r="K38" s="0" t="n">
        <f aca="false">IF(J38&lt;&gt;"", (E38 - J38) / (I38 - J38) * 100, "")</f>
        <v>75.0687190764156</v>
      </c>
      <c r="L38" s="0" t="n">
        <f aca="true">IF(ROW(A38) - $H$4 &gt;= $H$2, AVERAGE(K38:OFFSET(K38, 1 - $H$4, 0)), "")</f>
        <v>61.6287999669273</v>
      </c>
    </row>
    <row collapsed="false" customFormat="false" customHeight="fals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true">IF(ROW(A39) - 1 &gt;= $H$2, MAX(C39:OFFSET(C39, 1 - $H$2, 0)), "")</f>
        <v>150.38</v>
      </c>
      <c r="J39" s="0" t="n">
        <f aca="true">IF(ROW(A39) - 1 &gt;= $H$2, MIN(D39:OFFSET(D39, 1 - $H$2, 0)), "")</f>
        <v>114</v>
      </c>
      <c r="K39" s="0" t="n">
        <f aca="false">IF(J39&lt;&gt;"", (E39 - J39) / (I39 - J39) * 100, "")</f>
        <v>67.8669598680594</v>
      </c>
      <c r="L39" s="0" t="n">
        <f aca="true">IF(ROW(A39) - $H$4 &gt;= $H$2, AVERAGE(K39:OFFSET(K39, 1 - $H$4, 0)), "")</f>
        <v>60.5534741801783</v>
      </c>
    </row>
    <row collapsed="false" customFormat="false" customHeight="fals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true">IF(ROW(A40) - 1 &gt;= $H$2, MAX(C40:OFFSET(C40, 1 - $H$2, 0)), "")</f>
        <v>150.38</v>
      </c>
      <c r="J40" s="0" t="n">
        <f aca="true">IF(ROW(A40) - 1 &gt;= $H$2, MIN(D40:OFFSET(D40, 1 - $H$2, 0)), "")</f>
        <v>114</v>
      </c>
      <c r="K40" s="0" t="n">
        <f aca="false">IF(J40&lt;&gt;"", (E40 - J40) / (I40 - J40) * 100, "")</f>
        <v>70.2583837273227</v>
      </c>
      <c r="L40" s="0" t="n">
        <f aca="true">IF(ROW(A40) - $H$4 &gt;= $H$2, AVERAGE(K40:OFFSET(K40, 1 - $H$4, 0)), "")</f>
        <v>60.2445928115334</v>
      </c>
    </row>
    <row collapsed="false" customFormat="false" customHeight="fals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true">IF(ROW(A41) - 1 &gt;= $H$2, MAX(C41:OFFSET(C41, 1 - $H$2, 0)), "")</f>
        <v>150.38</v>
      </c>
      <c r="J41" s="0" t="n">
        <f aca="true">IF(ROW(A41) - 1 &gt;= $H$2, MIN(D41:OFFSET(D41, 1 - $H$2, 0)), "")</f>
        <v>114.12</v>
      </c>
      <c r="K41" s="0" t="n">
        <f aca="false">IF(J41&lt;&gt;"", (E41 - J41) / (I41 - J41) * 100, "")</f>
        <v>68.9740761169333</v>
      </c>
      <c r="L41" s="0" t="n">
        <f aca="true">IF(ROW(A41) - $H$4 &gt;= $H$2, AVERAGE(K41:OFFSET(K41, 1 - $H$4, 0)), "")</f>
        <v>60.7623805228326</v>
      </c>
    </row>
    <row collapsed="false" customFormat="false" customHeight="fals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true">IF(ROW(A42) - 1 &gt;= $H$2, MAX(C42:OFFSET(C42, 1 - $H$2, 0)), "")</f>
        <v>150.38</v>
      </c>
      <c r="J42" s="0" t="n">
        <f aca="true">IF(ROW(A42) - 1 &gt;= $H$2, MIN(D42:OFFSET(D42, 1 - $H$2, 0)), "")</f>
        <v>114.5</v>
      </c>
      <c r="K42" s="0" t="n">
        <f aca="false">IF(J42&lt;&gt;"", (E42 - J42) / (I42 - J42) * 100, "")</f>
        <v>59.7547380156076</v>
      </c>
      <c r="L42" s="0" t="n">
        <f aca="true">IF(ROW(A42) - $H$4 &gt;= $H$2, AVERAGE(K42:OFFSET(K42, 1 - $H$4, 0)), "")</f>
        <v>60.9103747358331</v>
      </c>
    </row>
    <row collapsed="false" customFormat="false" customHeight="fals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true">IF(ROW(A43) - 1 &gt;= $H$2, MAX(C43:OFFSET(C43, 1 - $H$2, 0)), "")</f>
        <v>150.38</v>
      </c>
      <c r="J43" s="0" t="n">
        <f aca="true">IF(ROW(A43) - 1 &gt;= $H$2, MIN(D43:OFFSET(D43, 1 - $H$2, 0)), "")</f>
        <v>119.62</v>
      </c>
      <c r="K43" s="0" t="n">
        <f aca="false">IF(J43&lt;&gt;"", (E43 - J43) / (I43 - J43) * 100, "")</f>
        <v>19.9284785435631</v>
      </c>
      <c r="L43" s="0" t="n">
        <f aca="true">IF(ROW(A43) - $H$4 &gt;= $H$2, AVERAGE(K43:OFFSET(K43, 1 - $H$4, 0)), "")</f>
        <v>58.3329318111026</v>
      </c>
    </row>
    <row collapsed="false" customFormat="false" customHeight="fals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true">IF(ROW(A44) - 1 &gt;= $H$2, MAX(C44:OFFSET(C44, 1 - $H$2, 0)), "")</f>
        <v>150.38</v>
      </c>
      <c r="J44" s="0" t="n">
        <f aca="true">IF(ROW(A44) - 1 &gt;= $H$2, MIN(D44:OFFSET(D44, 1 - $H$2, 0)), "")</f>
        <v>121.62</v>
      </c>
      <c r="K44" s="0" t="n">
        <f aca="false">IF(J44&lt;&gt;"", (E44 - J44) / (I44 - J44) * 100, "")</f>
        <v>49.3393602225313</v>
      </c>
      <c r="L44" s="0" t="n">
        <f aca="true">IF(ROW(A44) - $H$4 &gt;= $H$2, AVERAGE(K44:OFFSET(K44, 1 - $H$4, 0)), "")</f>
        <v>56.7312699106432</v>
      </c>
    </row>
    <row collapsed="false" customFormat="false" customHeight="fals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true">IF(ROW(A45) - 1 &gt;= $H$2, MAX(C45:OFFSET(C45, 1 - $H$2, 0)), "")</f>
        <v>150.38</v>
      </c>
      <c r="J45" s="0" t="n">
        <f aca="true">IF(ROW(A45) - 1 &gt;= $H$2, MIN(D45:OFFSET(D45, 1 - $H$2, 0)), "")</f>
        <v>121.62</v>
      </c>
      <c r="K45" s="0" t="n">
        <f aca="false">IF(J45&lt;&gt;"", (E45 - J45) / (I45 - J45) * 100, "")</f>
        <v>40.6467315716273</v>
      </c>
      <c r="L45" s="0" t="n">
        <f aca="true">IF(ROW(A45) - $H$4 &gt;= $H$2, AVERAGE(K45:OFFSET(K45, 1 - $H$4, 0)), "")</f>
        <v>56.4495990239654</v>
      </c>
    </row>
    <row collapsed="false" customFormat="false" customHeight="fals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</row>
    <row collapsed="false" customFormat="false" customHeight="fals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</row>
    <row collapsed="false" customFormat="false" customHeight="fals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</row>
    <row collapsed="false" customFormat="false" customHeight="fals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</row>
    <row collapsed="false" customFormat="false" customHeight="fals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</row>
    <row collapsed="false" customFormat="false" customHeight="fals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</row>
    <row collapsed="false" customFormat="false" customHeight="fals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</row>
    <row collapsed="false" customFormat="false" customHeight="fals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</row>
    <row collapsed="false" customFormat="false" customHeight="fals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</row>
    <row collapsed="false" customFormat="false" customHeight="fals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</row>
    <row collapsed="false" customFormat="false" customHeight="fals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</row>
    <row collapsed="false" customFormat="false" customHeight="fals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</row>
    <row collapsed="false" customFormat="false" customHeight="fals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</row>
    <row collapsed="false" customFormat="false" customHeight="fals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</row>
    <row collapsed="false" customFormat="false" customHeight="fals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</row>
    <row collapsed="false" customFormat="false" customHeight="fals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</row>
    <row collapsed="false" customFormat="false" customHeight="fals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</row>
    <row collapsed="false" customFormat="false" customHeight="fals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</row>
    <row collapsed="false" customFormat="false" customHeight="fals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collapsed="false" customFormat="false" customHeight="fals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collapsed="false" customFormat="false" customHeight="fals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collapsed="false" customFormat="false" customHeight="fals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collapsed="false" customFormat="false" customHeight="fals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collapsed="false" customFormat="false" customHeight="fals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collapsed="false" customFormat="false" customHeight="fals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collapsed="false" customFormat="false" customHeight="fals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fals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fals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fals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fals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fals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fals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fals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fals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fals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fals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fals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fals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fals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fals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fals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fals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fals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fals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fals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fals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fals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fals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fals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fals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fals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fals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fals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fals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fals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fals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fals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fals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fals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fals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fals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fals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fals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fals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fals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fals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fals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fals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fals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fals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fals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fals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fals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fals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fals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fals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fals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fals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fals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fals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fals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fals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fals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fals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fals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fals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fals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fals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fals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fals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fals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fals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fals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fals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fals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fals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fals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fals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fals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fals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fals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fals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fals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fals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fals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fals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fals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fals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fals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fals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fals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fals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fals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fals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fals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fals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fals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fals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fals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fals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fals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fals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fals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fals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fals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fals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fals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fals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fals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fals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fals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fals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fals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fals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fals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fals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fals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fals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fals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fals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fals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fals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fals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fals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fals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fals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fals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fals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fals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fals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fals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fals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fals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fals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fals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fals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fals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fals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fals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fals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fals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fals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fals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fals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fals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fals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fals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fals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fals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fals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fals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fals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fals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fals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fals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fals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fals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fals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fals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fals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fals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fals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fals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fals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fals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fals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fals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fals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fals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fals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fals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fals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fals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fals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fals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fals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fals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fals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fals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fals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fals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fals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fals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fals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fals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fals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fals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fals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fals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fals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fals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fals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fals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fals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fals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fals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fals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fals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fals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fals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fals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fals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fals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fals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fals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fals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fals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fals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fals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fals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fals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fals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fals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fals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fals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fals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fals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fals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fals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fals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fals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fals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fals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fals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fals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fals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fals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fals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fals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fals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fals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fals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fals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fals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fals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fals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fals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fals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fals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fals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fals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fals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fals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fals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fals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fals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fals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fals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fals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fals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fals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fals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fals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fals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fals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fals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fals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fals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fals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fals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fals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fals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fals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fals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fals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fals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fals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fals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fals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fals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fals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fals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fals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fals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fals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fals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fals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fals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fals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fals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fals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fals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fals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fals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fals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fals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fals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fals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fals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fals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fals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fals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fals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fals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fals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fals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fals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fals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fals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fals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fals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fals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fals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fals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fals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fals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fals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fals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fals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fals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fals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fals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fals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fals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fals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fals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fals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fals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fals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fals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fals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fals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fals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fals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fals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fals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fals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fals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fals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fals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fals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fals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fals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fals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fals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fals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fals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fals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fals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fals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fals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fals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fals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fals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fals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fals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fals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fals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fals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fals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fals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fals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fals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fals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fals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fals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fals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fals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fals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fals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fals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fals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fals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fals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fals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fals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fals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fals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fals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fals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fals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fals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fals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fals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fals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fals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fals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fals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fals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fals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fals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fals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fals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fals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fals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fals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fals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fals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fals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fals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fals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fals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fals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fals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fals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fals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fals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fals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fals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fals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fals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fals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fals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fals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fals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fals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fals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fals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fals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fals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fals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fals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fals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fals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fals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fals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fals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fals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fals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fals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fals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fals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fals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fals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fals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fals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fals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fals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fals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fals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fals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fals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fals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fals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fals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fals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fals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fals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fals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fals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fals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fals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fals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fals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fals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fals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fals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fals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fals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fals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fals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fals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fals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fals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fals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fals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fals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fals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fals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fals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fals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fals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fals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fals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fals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fals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fals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fals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fals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fals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fals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fals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fals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fals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fals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fals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fals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fals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fals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fals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fals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fals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fals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fals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fals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fals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fals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fals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fals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fals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fals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fals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fals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fals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fals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fals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fals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fals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fals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fals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fals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fals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fals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fals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fals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fals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fals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fals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fals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fals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fals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fals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fals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fals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fals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fals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fals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fals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fals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fals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fals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fals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fals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fals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fals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fals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fals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fals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fals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fals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fals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fals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fals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fals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fals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fals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fals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fals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fals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fals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fals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fals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fals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fals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fals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fals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fals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fals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fals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fals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fals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fals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fals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fals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fals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fals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fals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fals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fals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fals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fals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fals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fals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fals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fals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fals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fals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fals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fals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fals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fals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fals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fals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fals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fals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fals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fals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fals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fals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fals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fals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fals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fals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fals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fals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fals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fals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fals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fals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fals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fals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fals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fals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fals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fals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fals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fals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fals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fals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fals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fals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fals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fals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fals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fals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fals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fals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fals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fals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fals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fals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fals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fals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fals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fals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fals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fals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fals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fals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fals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fals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fals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fals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fals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fals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fals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fals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fals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fals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fals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fals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fals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fals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fals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fals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fals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fals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fals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fals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fals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fals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fals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fals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fals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fals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fals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fals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fals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fals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fals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fals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fals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fals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fals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fals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fals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fals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fals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fals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fals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fals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fals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fals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fals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fals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fals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fals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fals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fals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fals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fals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fals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fals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fals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fals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fals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fals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fals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fals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fals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fals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fals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fals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fals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fals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fals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fals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fals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fals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fals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fals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fals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fals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fals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fals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fals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fals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fals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fals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fals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fals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fals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fals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fals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fals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fals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fals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fals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fals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fals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fals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fals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fals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fals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fals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fals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fals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fals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fals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fals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fals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fals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fals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fals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fals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fals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fals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fals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fals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fals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fals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fals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fals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fals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fals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fals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fals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fals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fals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fals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fals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fals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fals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fals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fals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fals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fals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fals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fals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fals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fals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fals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fals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fals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fals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fals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fals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fals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fals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fals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fals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fals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fals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fals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fals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fals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fals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fals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fals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fals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fals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fals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fals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fals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fals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fals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fals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fals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fals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fals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fals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fals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fals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fals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fals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fals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fals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fals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fals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fals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fals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fals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fals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fals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fals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fals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fals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fals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fals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fals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fals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fals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fals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fals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fals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fals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fals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fals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fals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fals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fals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fals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fals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fals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fals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fals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fals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fals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fals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fals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fals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fals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fals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fals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fals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fals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fals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fals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fals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fals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fals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fals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fals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fals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fals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fals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fals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fals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fals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fals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fals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fals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fals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fals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fals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fals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fals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fals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fals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fals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fals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fals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fals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fals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fals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fals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fals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fals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fals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fals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fals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fals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fals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fals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fals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fals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fals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fals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fals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fals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fals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fals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fals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fals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fals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fals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fals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fals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fals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fals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fals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fals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fals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fals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fals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fals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fals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fals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fals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fals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fals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fals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fals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fals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fals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fals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fals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fals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fals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fals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fals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fals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fals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fals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fals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fals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fals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fals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fals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fals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fals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fals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fals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fals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fals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fals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fals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fals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fals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fals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fals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fals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fals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fals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fals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fals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fals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fals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fals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fals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fals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fals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fals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fals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fals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fals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fals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fals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fals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fals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fals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fals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fals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fals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fals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fals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fals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fals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fals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fals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fals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fals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fals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fals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fals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fals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fals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fals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fals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fals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fals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fals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fals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fals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fals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fals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fals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fals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fals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fals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fals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fals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fals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fals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fals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fals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fals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fals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fals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fals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fals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fals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fals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fals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fals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fals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fals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fals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fals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fals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fals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fals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fals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fals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fals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fals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fals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fals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fals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fals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fals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fals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fals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fals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fals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fals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fals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fals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fals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fals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fals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fals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fals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fals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fals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fals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fals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fals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fals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fals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fals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fals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fals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fals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fals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fals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fals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fals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fals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fals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fals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fals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fals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fals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fals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fals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fals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fals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fals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fals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fals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fals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fals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fals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fals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fals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fals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fals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fals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fals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fals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fals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fals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fals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fals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fals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fals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fals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fals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fals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fals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fals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fals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fals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fals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fals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fals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fals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fals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fals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fals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fals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fals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fals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fals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fals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fals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fals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fals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fals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fals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fals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fals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fals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fals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fals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fals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fals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fals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fals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fals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fals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fals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fals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fals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fals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fals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fals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fals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fals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fals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fals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fals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fals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fals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fals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fals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fals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fals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fals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fals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fals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fals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fals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fals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fals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fals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fals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fals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fals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fals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fals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fals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fals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fals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fals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fals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fals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fals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fals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fals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fals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fals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fals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fals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fals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fals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fals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fals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fals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fals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fals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fals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fals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fals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fals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fals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fals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fals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fals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fals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fals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fals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fals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fals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fals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fals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fals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fals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fals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fals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fals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fals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fals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fals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fals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fals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fals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fals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fals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fals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fals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fals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fals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fals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fals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fals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fals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fals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fals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fals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fals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fals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fals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fals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fals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fals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fals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fals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fals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fals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fals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fals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fals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fals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fals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fals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fals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fals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fals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fals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fals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fals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fals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fals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fals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fals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fals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fals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fals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fals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fals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fals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fals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fals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fals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fals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fals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fals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fals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fals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fals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fals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fals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fals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fals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fals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fals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fals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fals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fals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fals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fals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fals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fals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fals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fals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fals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fals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fals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fals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fals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fals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fals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fals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fals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fals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fals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fals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fals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fals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fals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fals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fals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fals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fals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fals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fals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fals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fals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fals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fals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fals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fals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fals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fals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fals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fals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fals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fals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fals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fals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fals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fals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fals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fals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fals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fals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fals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fals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fals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fals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fals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fals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fals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fals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fals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fals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fals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fals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fals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fals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fals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fals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fals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fals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fals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fals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fals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fals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fals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fals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fals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fals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fals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fals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fals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fals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fals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fals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fals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fals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fals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fals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fals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fals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fals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fals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fals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fals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fals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fals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fals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fals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fals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fals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fals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fals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fals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fals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fals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fals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fals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fals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fals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fals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fals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fals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fals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fals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fals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fals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fals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fals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fals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fals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fals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fals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fals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fals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fals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fals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fals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fals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fals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fals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fals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fals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fals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fals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fals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fals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fals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fals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fals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fals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fals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fals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fals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fals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fals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fals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fals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fals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fals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fals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fals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fals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fals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fals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fals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fals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fals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fals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fals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fals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fals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fals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fals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fals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fals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fals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fals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fals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fals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fals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fals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fals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fals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fals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fals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fals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fals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fals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fals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fals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fals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fals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fals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fals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fals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fals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fals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fals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fals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fals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fals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fals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fals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fals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fals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fals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fals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fals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fals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fals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fals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fals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fals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fals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fals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fals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fals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fals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fals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fals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fals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fals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fals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fals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fals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fals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fals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fals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fals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fals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fals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fals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fals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fals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fals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fals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fals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fals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fals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fals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fals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fals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fals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fals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fals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fals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fals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fals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fals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fals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fals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fals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fals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fals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fals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fals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fals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fals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fals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fals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fals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fals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fals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fals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fals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fals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fals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fals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fals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fals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fals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fals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fals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fals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fals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fals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fals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fals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fals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fals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fals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fals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fals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fals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fals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fals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fals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fals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fals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fals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fals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fals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fals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fals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fals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fals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fals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fals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fals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fals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fals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fals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fals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fals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fals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fals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fals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fals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fals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fals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fals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fals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fals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fals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fals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fals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fals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fals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fals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fals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fals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fals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fals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fals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fals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fals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fals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fals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fals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fals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fals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fals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fals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fals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fals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fals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fals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fals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fals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fals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fals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fals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fals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fals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fals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fals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fals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fals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fals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fals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fals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fals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fals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fals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fals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fals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fals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fals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fals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fals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fals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fals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fals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fals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fals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fals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fals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fals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fals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fals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fals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fals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fals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fals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fals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fals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fals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fals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fals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fals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fals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fals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fals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fals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fals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fals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fals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fals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fals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fals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fals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fals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fals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fals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fals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fals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fals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fals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fals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fals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fals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fals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fals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fals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fals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fals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fals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fals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fals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fals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fals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fals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fals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fals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fals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fals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fals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fals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fals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fals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fals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fals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fals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fals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fals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fals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fals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fals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fals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fals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fals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fals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fals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fals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fals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fals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fals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fals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fals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fals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fals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fals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fals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fals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fals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fals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fals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fals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fals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fals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fals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fals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fals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fals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fals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fals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fals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fals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fals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fals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fals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fals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fals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fals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fals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fals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fals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fals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fals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fals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fals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fals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fals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fals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fals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fals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fals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fals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fals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fals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fals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fals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fals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fals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fals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fals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fals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fals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fals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fals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fals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fals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fals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fals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fals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fals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fals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fals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fals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fals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fals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fals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fals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fals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fals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fals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fals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fals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fals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fals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fals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fals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fals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fals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fals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fals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fals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fals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fals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fals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fals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fals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fals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fals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fals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fals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fals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fals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fals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fals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fals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fals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fals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fals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fals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fals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fals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fals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fals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fals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fals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fals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fals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fals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fals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fals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fals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fals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fals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fals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fals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fals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fals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fals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fals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fals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fals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fals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fals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fals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fals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fals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fals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fals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fals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fals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fals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fals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fals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fals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fals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fals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fals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fals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fals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fals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fals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fals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fals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fals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fals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fals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fals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fals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fals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fals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fals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fals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fals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fals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fals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fals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fals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fals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fals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fals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fals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fals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fals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fals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fals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fals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fals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fals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fals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fals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fals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fals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fals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fals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fals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fals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fals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fals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fals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fals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fals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fals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fals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fals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fals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fals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fals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fals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fals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fals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fals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fals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fals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fals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fals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fals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fals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fals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fals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fals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fals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fals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fals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fals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fals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fals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fals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fals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fals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fals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fals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fals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fals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fals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fals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fals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fals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fals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fals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fals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fals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fals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fals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fals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fals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fals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fals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fals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fals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fals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fals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fals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fals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fals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fals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fals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fals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fals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fals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fals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fals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fals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fals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fals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fals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fals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fals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fals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fals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fals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fals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fals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fals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fals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fals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fals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fals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fals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fals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fals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fals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fals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fals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fals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fals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fals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fals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fals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fals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fals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fals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fals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fals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fals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fals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fals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fals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fals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fals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fals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fals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fals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fals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fals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fals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fals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fals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fals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fals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fals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fals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fals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fals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fals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fals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fals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fals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fals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fals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fals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fals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fals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fals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fals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fals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fals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fals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fals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fals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fals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fals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fals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fals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fals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fals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fals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fals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fals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fals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fals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fals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fals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fals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fals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fals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fals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fals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fals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fals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fals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fals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fals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fals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fals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fals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fals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fals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fals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fals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fals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fals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fals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fals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fals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fals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fals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fals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fals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fals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fals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fals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fals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fals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fals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fals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fals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fals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fals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fals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fals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fals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fals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fals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fals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fals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fals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fals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fals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fals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fals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fals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fals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fals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fals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fals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fals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fals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fals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fals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fals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fals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fals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fals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fals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fals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fals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fals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fals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fals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fals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fals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fals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fals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fals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fals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fals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fals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fals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fals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fals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fals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fals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fals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fals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fals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fals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fals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fals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fals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fals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fals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fals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fals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fals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fals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fals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fals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fals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fals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fals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fals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fals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fals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fals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fals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fals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fals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fals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fals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fals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fals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fals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fals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fals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fals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fals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fals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fals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fals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fals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fals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fals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fals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fals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fals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fals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fals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fals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fals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fals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fals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fals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fals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fals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fals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fals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fals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fals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fals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fals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fals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fals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fals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fals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fals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fals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fals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fals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fals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fals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fals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fals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fals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fals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fals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fals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fals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fals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fals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fals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fals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fals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fals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fals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fals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fals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fals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fals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fals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fals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fals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fals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fals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fals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fals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fals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fals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fals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fals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fals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fals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fals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fals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fals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fals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fals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fals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fals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fals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fals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fals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fals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fals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fals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fals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fals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fals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fals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fals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fals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fals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fals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fals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fals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fals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fals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fals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fals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fals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fals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fals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fals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fals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fals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fals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fals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fals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fals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fals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fals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fals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fals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fals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fals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fals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fals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fals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fals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fals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fals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fals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fals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fals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fals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fals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fals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fals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fals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fals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fals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fals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fals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fals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fals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fals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fals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fals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fals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fals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fals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fals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fals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fals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fals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fals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fals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fals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fals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fals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fals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fals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fals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fals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fals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fals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fals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fals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fals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fals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fals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fals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fals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fals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fals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fals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fals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fals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fals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fals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fals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fals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fals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fals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fals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fals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fals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fals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fals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fals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fals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fals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fals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fals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fals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fals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fals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fals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fals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fals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fals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fals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fals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fals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fals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fals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fals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fals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fals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fals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fals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fals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fals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fals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fals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fals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fals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fals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fals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fals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fals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fals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fals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fals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fals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fals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fals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fals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fals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fals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fals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fals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fals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fals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fals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fals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fals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fals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fals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fals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fals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fals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fals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fals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fals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fals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fals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fals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fals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fals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fals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fals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fals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fals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fals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fals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fals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fals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fals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fals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fals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fals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fals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fals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fals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fals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fals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fals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fals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fals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fals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fals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fals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fals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fals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fals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fals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fals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fals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fals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fals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fals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fals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fals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fals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fals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fals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fals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fals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fals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fals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fals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fals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fals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fals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fals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fals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fals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fals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fals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fals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fals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fals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fals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fals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fals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fals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fals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fals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fals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fals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fals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fals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fals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fals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fals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fals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fals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fals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fals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fals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fals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fals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fals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fals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fals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fals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fals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fals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fals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fals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fals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fals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fals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fals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fals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fals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fals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fals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fals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fals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fals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fals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fals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fals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fals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fals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fals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fals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fals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fals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fals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fals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fals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fals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fals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fals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fals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fals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fals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fals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fals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fals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fals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fals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fals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fals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fals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fals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fals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fals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fals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fals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fals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fals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fals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fals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fals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fals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fals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fals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fals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fals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fals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fals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fals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fals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fals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fals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fals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fals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fals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fals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fals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fals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fals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fals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fals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fals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fals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fals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fals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fals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fals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fals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fals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fals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fals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fals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fals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fals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fals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fals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fals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fals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fals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fals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fals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fals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fals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fals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fals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fals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fals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fals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fals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fals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fals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fals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fals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fals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fals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fals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fals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fals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fals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fals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fals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fals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fals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fals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fals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fals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fals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fals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fals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fals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fals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fals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fals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fals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fals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fals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fals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fals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fals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fals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fals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fals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fals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fals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fals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fals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fals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fals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fals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fals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fals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fals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fals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fals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fals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fals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fals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fals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fals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fals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fals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fals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fals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fals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fals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fals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fals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fals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fals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fals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fals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fals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fals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fals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fals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fals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fals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fals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fals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fals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fals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fals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fals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fals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fals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fals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fals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fals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fals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fals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fals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fals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fals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fals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fals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fals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fals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fals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fals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fals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fals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fals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fals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fals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fals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fals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fals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fals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fals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fals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fals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fals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fals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fals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fals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fals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fals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fals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fals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fals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fals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fals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fals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fals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fals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fals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fals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fals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fals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fals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fals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fals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fals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fals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fals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fals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fals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fals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fals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fals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fals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fals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fals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fals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fals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fals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fals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fals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fals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fals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fals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fals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fals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fals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fals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fals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fals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fals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fals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fals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fals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fals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fals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fals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fals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fals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fals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fals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fals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fals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fals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fals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fals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fals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fals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fals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fals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fals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fals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fals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fals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fals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fals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fals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fals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fals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fals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fals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fals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fals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fals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fals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fals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fals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fals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fals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fals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fals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fals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fals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fals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fals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fals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fals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fals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fals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fals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fals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fals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fals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fals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fals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fals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fals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fals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fals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fals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fals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fals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fals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fals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fals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fals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fals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fals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fals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fals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fals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fals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fals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fals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fals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fals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fals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fals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fals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fals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fals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fals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fals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fals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fals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fals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fals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fals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fals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fals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fals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fals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fals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fals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fals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fals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fals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fals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fals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fals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fals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fals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fals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fals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fals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fals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fals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fals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fals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fals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fals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fals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fals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fals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fals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fals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fals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fals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fals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fals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fals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fals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fals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fals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fals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fals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fals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fals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fals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fals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fals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fals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fals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fals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fals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fals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fals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fals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fals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fals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fals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fals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fals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fals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fals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fals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fals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fals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fals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fals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fals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fals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fals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fals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fals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fals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fals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fals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fals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fals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fals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fals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fals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fals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fals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fals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fals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fals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fals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fals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fals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fals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fals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fals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fals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fals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fals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fals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fals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fals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fals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fals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fals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fals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fals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fals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fals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fals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fals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fals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fals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fals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fals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fals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fals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fals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fals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fals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fals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fals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fals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fals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fals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fals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fals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fals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fals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fals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fals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fals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fals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fals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fals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fals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fals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fals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fals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fals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fals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fals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fals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fals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fals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fals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fals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fals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fals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fals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fals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fals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fals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fals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fals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fals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fals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fals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fals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fals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fals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fals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fals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fals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fals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fals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fals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fals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fals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fals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fals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fals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fals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fals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fals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fals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fals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fals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fals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fals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fals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fals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fals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fals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fals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fals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fals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fals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fals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fals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fals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fals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fals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fals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fals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fals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fals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fals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fals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fals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fals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fals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fals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fals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fals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fals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fals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fals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fals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fals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fals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fals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fals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fals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fals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fals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fals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fals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fals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fals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fals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fals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fals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fals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fals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fals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fals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fals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fals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fals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fals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fals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fals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fals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fals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fals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fals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fals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fals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fals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fals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fals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fals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fals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fals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fals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fals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fals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fals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fals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fals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fals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fals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fals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fals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fals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fals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fals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fals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fals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fals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fals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fals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fals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fals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fals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fals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fals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fals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fals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fals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fals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fals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fals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fals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fals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fals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fals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fals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fals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fals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fals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fals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fals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fals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fals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fals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fals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fals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fals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fals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fals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fals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fals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fals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fals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fals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fals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fals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fals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fals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fals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fals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fals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fals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fals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fals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fals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fals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fals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fals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fals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fals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fals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fals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fals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fals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fals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fals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fals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fals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fals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fals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fals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fals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fals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fals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fals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fals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fals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fals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fals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fals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fals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fals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fals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fals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fals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fals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fals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fals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fals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fals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fals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fals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fals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fals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fals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fals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fals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fals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fals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fals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fals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fals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fals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fals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fals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fals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fals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fals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fals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fals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fals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fals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fals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fals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fals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fals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fals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fals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fals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fals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fals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fals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fals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fals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fals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fals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fals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fals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fals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fals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fals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fals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fals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fals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fals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G1" activeCellId="1" pane="topLeft" sqref="33:33 G1"/>
    </sheetView>
  </sheetViews>
  <cols>
    <col collapsed="false" hidden="false" max="1" min="1" style="1" width="13.5137254901961"/>
    <col collapsed="false" hidden="false" max="7" min="2" style="1" width="11.1686274509804"/>
    <col collapsed="false" hidden="false" max="12" min="8" style="0" width="11.5764705882353"/>
    <col collapsed="false" hidden="false" max="13" min="13" style="0" width="13.3294117647059"/>
    <col collapsed="false" hidden="false" max="1025" min="14" style="0" width="11.5764705882353"/>
  </cols>
  <sheetData>
    <row collapsed="false" customFormat="false" customHeight="fals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15</v>
      </c>
      <c r="I1" s="0" t="s">
        <v>20</v>
      </c>
      <c r="J1" s="0" t="s">
        <v>21</v>
      </c>
      <c r="K1" s="0" t="s">
        <v>22</v>
      </c>
      <c r="L1" s="0" t="s">
        <v>23</v>
      </c>
      <c r="M1" s="0" t="s">
        <v>24</v>
      </c>
    </row>
    <row collapsed="false" customFormat="false" customHeight="fals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3</v>
      </c>
      <c r="I2" s="0" t="n">
        <f aca="false">C2 - D2</f>
        <v>5</v>
      </c>
      <c r="J2" s="0" t="str">
        <f aca="true">IF(ROW(A2) - 1 = $H$2, AVERAGE(I2:OFFSET(I2, 1- $H$2, 0)), IF(ROW(A2) - 1 &gt; $H$2, ((I2 -J1) * $H$3) + J1, ""))</f>
        <v/>
      </c>
      <c r="K2" s="0" t="str">
        <f aca="true">IF(ROW(A2) - $H$2 = $H$5, AVERAGE(J2:OFFSET(J2, 1- $H$5, 0)), IF(ROW(A2) - $H$2 &gt; $H$5, ((J2 -K1) * $H$6) + K1, ""))</f>
        <v/>
      </c>
      <c r="L2" s="0" t="str">
        <f aca="false">IF(K2&lt;&gt;"", J2 / K2, "")</f>
        <v/>
      </c>
      <c r="M2" s="0" t="str">
        <f aca="true">IF(ROW(A2) - $H$2 - $H$5 + 1&gt;= $H$8, SUM(L2:OFFSET(L2,1-$H$8,0)),"")</f>
        <v/>
      </c>
    </row>
    <row collapsed="false" customFormat="false" customHeight="fals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H3" s="0" t="n">
        <f aca="false">2/(1+H2)</f>
        <v>0.5</v>
      </c>
      <c r="I3" s="0" t="n">
        <f aca="false">C3 - D3</f>
        <v>5.12</v>
      </c>
      <c r="J3" s="0" t="str">
        <f aca="true">IF(ROW(A3) - 1 = $H$2, AVERAGE(I3:OFFSET(I3, 1- $H$2, 0)), IF(ROW(A3) - 1 &gt; $H$2, ((I3 -J2) * $H$3) + J2, ""))</f>
        <v/>
      </c>
      <c r="K3" s="0" t="str">
        <f aca="true">IF(ROW(A3) - $H$2 = $H$5, AVERAGE(J3:OFFSET(J3, 1- $H$5, 0)), IF(ROW(A3) - $H$2 &gt; $H$5, ((J3 -K2) * $H$6) + K2, ""))</f>
        <v/>
      </c>
      <c r="L3" s="0" t="str">
        <f aca="false">IF(K3&lt;&gt;"", J3 / K3, "")</f>
        <v/>
      </c>
      <c r="M3" s="0" t="str">
        <f aca="true">IF(ROW(A3) - $H$2 - $H$5 + 1&gt;= $H$8, SUM(L3:OFFSET(L3,1-$H$8,0)),"")</f>
        <v/>
      </c>
    </row>
    <row collapsed="false" customFormat="false" customHeight="fals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H4" s="0" t="s">
        <v>25</v>
      </c>
      <c r="I4" s="0" t="n">
        <f aca="false">C4 - D4</f>
        <v>4</v>
      </c>
      <c r="J4" s="0" t="n">
        <f aca="true">IF(ROW(A4) - 1 = $H$2, AVERAGE(I4:OFFSET(I4, 1- $H$2, 0)), IF(ROW(A4) - 1 &gt; $H$2, ((I4 -J3) * $H$3) + J3, ""))</f>
        <v>4.70666666666667</v>
      </c>
      <c r="K4" s="0" t="str">
        <f aca="true">IF(ROW(A4) - $H$2 = $H$5, AVERAGE(J4:OFFSET(J4, 1- $H$5, 0)), IF(ROW(A4) - $H$2 &gt; $H$5, ((J4 -K3) * $H$6) + K3, ""))</f>
        <v/>
      </c>
      <c r="L4" s="0" t="str">
        <f aca="false">IF(K4&lt;&gt;"", J4 / K4, "")</f>
        <v/>
      </c>
      <c r="M4" s="0" t="str">
        <f aca="true">IF(ROW(A4) - $H$2 - $H$5 + 1&gt;= $H$8, SUM(L4:OFFSET(L4,1-$H$8,0)),"")</f>
        <v/>
      </c>
    </row>
    <row collapsed="false" customFormat="false" customHeight="fals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H5" s="0" t="n">
        <f aca="false">H2</f>
        <v>3</v>
      </c>
      <c r="I5" s="0" t="n">
        <f aca="false">C5 - D5</f>
        <v>6.38</v>
      </c>
      <c r="J5" s="0" t="n">
        <f aca="true">IF(ROW(A5) - 1 = $H$2, AVERAGE(I5:OFFSET(I5, 1- $H$2, 0)), IF(ROW(A5) - 1 &gt; $H$2, ((I5 -J4) * $H$3) + J4, ""))</f>
        <v>5.54333333333333</v>
      </c>
      <c r="K5" s="0" t="str">
        <f aca="true">IF(ROW(A5) - $H$2 = $H$5, AVERAGE(J5:OFFSET(J5, 1- $H$5, 0)), IF(ROW(A5) - $H$2 &gt; $H$5, ((J5 -K4) * $H$6) + K4, ""))</f>
        <v/>
      </c>
      <c r="L5" s="0" t="str">
        <f aca="false">IF(K5&lt;&gt;"", J5 / K5, "")</f>
        <v/>
      </c>
      <c r="M5" s="0" t="str">
        <f aca="true">IF(ROW(A5) - $H$2 - $H$5 + 1&gt;= $H$8, SUM(L5:OFFSET(L5,1-$H$8,0)),"")</f>
        <v/>
      </c>
    </row>
    <row collapsed="false" customFormat="false" customHeight="fals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H6" s="0" t="n">
        <f aca="false">2/(1+H5)</f>
        <v>0.5</v>
      </c>
      <c r="I6" s="0" t="n">
        <f aca="false">C6 - D6</f>
        <v>8.31</v>
      </c>
      <c r="J6" s="0" t="n">
        <f aca="true">IF(ROW(A6) - 1 = $H$2, AVERAGE(I6:OFFSET(I6, 1- $H$2, 0)), IF(ROW(A6) - 1 &gt; $H$2, ((I6 -J5) * $H$3) + J5, ""))</f>
        <v>6.92666666666667</v>
      </c>
      <c r="K6" s="0" t="n">
        <f aca="true">IF(ROW(A6) - $H$2 = $H$5, AVERAGE(J6:OFFSET(J6, 1- $H$5, 0)), IF(ROW(A6) - $H$2 &gt; $H$5, ((J6 -K5) * $H$6) + K5, ""))</f>
        <v>5.72555555555556</v>
      </c>
      <c r="L6" s="0" t="n">
        <f aca="false">IF(K6&lt;&gt;"", J6 / K6, "")</f>
        <v>1.20978071026586</v>
      </c>
      <c r="M6" s="0" t="str">
        <f aca="true">IF(ROW(A6) - $H$2 - $H$5 + 1&gt;= $H$8, SUM(L6:OFFSET(L6,1-$H$8,0)),"")</f>
        <v/>
      </c>
    </row>
    <row collapsed="false" customFormat="false" customHeight="fals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H7" s="0" t="s">
        <v>26</v>
      </c>
      <c r="I7" s="0" t="n">
        <f aca="false">C7 - D7</f>
        <v>4.87</v>
      </c>
      <c r="J7" s="0" t="n">
        <f aca="true">IF(ROW(A7) - 1 = $H$2, AVERAGE(I7:OFFSET(I7, 1- $H$2, 0)), IF(ROW(A7) - 1 &gt; $H$2, ((I7 -J6) * $H$3) + J6, ""))</f>
        <v>5.89833333333334</v>
      </c>
      <c r="K7" s="0" t="n">
        <f aca="true">IF(ROW(A7) - $H$2 = $H$5, AVERAGE(J7:OFFSET(J7, 1- $H$5, 0)), IF(ROW(A7) - $H$2 &gt; $H$5, ((J7 -K6) * $H$6) + K6, ""))</f>
        <v>5.81194444444445</v>
      </c>
      <c r="L7" s="0" t="n">
        <f aca="false">IF(K7&lt;&gt;"", J7 / K7, "")</f>
        <v>1.01486402523539</v>
      </c>
      <c r="M7" s="0" t="str">
        <f aca="true">IF(ROW(A7) - $H$2 - $H$5 + 1&gt;= $H$8, SUM(L7:OFFSET(L7,1-$H$8,0)),"")</f>
        <v/>
      </c>
    </row>
    <row collapsed="false" customFormat="false" customHeight="fals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H8" s="0" t="n">
        <v>25</v>
      </c>
      <c r="I8" s="0" t="n">
        <f aca="false">C8 - D8</f>
        <v>4.68000000000001</v>
      </c>
      <c r="J8" s="0" t="n">
        <f aca="true">IF(ROW(A8) - 1 = $H$2, AVERAGE(I8:OFFSET(I8, 1- $H$2, 0)), IF(ROW(A8) - 1 &gt; $H$2, ((I8 -J7) * $H$3) + J7, ""))</f>
        <v>5.28916666666667</v>
      </c>
      <c r="K8" s="0" t="n">
        <f aca="true">IF(ROW(A8) - $H$2 = $H$5, AVERAGE(J8:OFFSET(J8, 1- $H$5, 0)), IF(ROW(A8) - $H$2 &gt; $H$5, ((J8 -K7) * $H$6) + K7, ""))</f>
        <v>5.55055555555556</v>
      </c>
      <c r="L8" s="0" t="n">
        <f aca="false">IF(K8&lt;&gt;"", J8 / K8, "")</f>
        <v>0.95290761685517</v>
      </c>
      <c r="M8" s="0" t="str">
        <f aca="true">IF(ROW(A8) - $H$2 - $H$5 + 1&gt;= $H$8, SUM(L8:OFFSET(L8,1-$H$8,0)),"")</f>
        <v/>
      </c>
    </row>
    <row collapsed="false" customFormat="false" customHeight="fals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C9 - D9</f>
        <v>3.87</v>
      </c>
      <c r="J9" s="0" t="n">
        <f aca="true">IF(ROW(A9) - 1 = $H$2, AVERAGE(I9:OFFSET(I9, 1- $H$2, 0)), IF(ROW(A9) - 1 &gt; $H$2, ((I9 -J8) * $H$3) + J8, ""))</f>
        <v>4.57958333333334</v>
      </c>
      <c r="K9" s="0" t="n">
        <f aca="true">IF(ROW(A9) - $H$2 = $H$5, AVERAGE(J9:OFFSET(J9, 1- $H$5, 0)), IF(ROW(A9) - $H$2 &gt; $H$5, ((J9 -K8) * $H$6) + K8, ""))</f>
        <v>5.06506944444445</v>
      </c>
      <c r="L9" s="0" t="n">
        <f aca="false">IF(K9&lt;&gt;"", J9 / K9, "")</f>
        <v>0.904150156984795</v>
      </c>
      <c r="M9" s="0" t="str">
        <f aca="true">IF(ROW(A9) - $H$2 - $H$5 + 1&gt;= $H$8, SUM(L9:OFFSET(L9,1-$H$8,0)),"")</f>
        <v/>
      </c>
    </row>
    <row collapsed="false" customFormat="false" customHeight="fals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C10 - D10</f>
        <v>5.87</v>
      </c>
      <c r="J10" s="0" t="n">
        <f aca="true">IF(ROW(A10) - 1 = $H$2, AVERAGE(I10:OFFSET(I10, 1- $H$2, 0)), IF(ROW(A10) - 1 &gt; $H$2, ((I10 -J9) * $H$3) + J9, ""))</f>
        <v>5.22479166666667</v>
      </c>
      <c r="K10" s="0" t="n">
        <f aca="true">IF(ROW(A10) - $H$2 = $H$5, AVERAGE(J10:OFFSET(J10, 1- $H$5, 0)), IF(ROW(A10) - $H$2 &gt; $H$5, ((J10 -K9) * $H$6) + K9, ""))</f>
        <v>5.14493055555556</v>
      </c>
      <c r="L10" s="0" t="n">
        <f aca="false">IF(K10&lt;&gt;"", J10 / K10, "")</f>
        <v>1.01552229136016</v>
      </c>
      <c r="M10" s="0" t="str">
        <f aca="true">IF(ROW(A10) - $H$2 - $H$5 + 1&gt;= $H$8, SUM(L10:OFFSET(L10,1-$H$8,0)),"")</f>
        <v/>
      </c>
    </row>
    <row collapsed="false" customFormat="false" customHeight="fals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C11 - D11</f>
        <v>7.25</v>
      </c>
      <c r="J11" s="0" t="n">
        <f aca="true">IF(ROW(A11) - 1 = $H$2, AVERAGE(I11:OFFSET(I11, 1- $H$2, 0)), IF(ROW(A11) - 1 &gt; $H$2, ((I11 -J10) * $H$3) + J10, ""))</f>
        <v>6.23739583333334</v>
      </c>
      <c r="K11" s="0" t="n">
        <f aca="true">IF(ROW(A11) - $H$2 = $H$5, AVERAGE(J11:OFFSET(J11, 1- $H$5, 0)), IF(ROW(A11) - $H$2 &gt; $H$5, ((J11 -K10) * $H$6) + K10, ""))</f>
        <v>5.69116319444445</v>
      </c>
      <c r="L11" s="0" t="n">
        <f aca="false">IF(K11&lt;&gt;"", J11 / K11, "")</f>
        <v>1.09597908550964</v>
      </c>
      <c r="M11" s="0" t="str">
        <f aca="true">IF(ROW(A11) - $H$2 - $H$5 + 1&gt;= $H$8, SUM(L11:OFFSET(L11,1-$H$8,0)),"")</f>
        <v/>
      </c>
    </row>
    <row collapsed="false" customFormat="false" customHeight="fals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C12 - D12</f>
        <v>4.75</v>
      </c>
      <c r="J12" s="0" t="n">
        <f aca="true">IF(ROW(A12) - 1 = $H$2, AVERAGE(I12:OFFSET(I12, 1- $H$2, 0)), IF(ROW(A12) - 1 &gt; $H$2, ((I12 -J11) * $H$3) + J11, ""))</f>
        <v>5.49369791666667</v>
      </c>
      <c r="K12" s="0" t="n">
        <f aca="true">IF(ROW(A12) - $H$2 = $H$5, AVERAGE(J12:OFFSET(J12, 1- $H$5, 0)), IF(ROW(A12) - $H$2 &gt; $H$5, ((J12 -K11) * $H$6) + K11, ""))</f>
        <v>5.59243055555556</v>
      </c>
      <c r="L12" s="0" t="n">
        <f aca="false">IF(K12&lt;&gt;"", J12 / K12, "")</f>
        <v>0.98234530801803</v>
      </c>
      <c r="M12" s="0" t="str">
        <f aca="true">IF(ROW(A12) - $H$2 - $H$5 + 1&gt;= $H$8, SUM(L12:OFFSET(L12,1-$H$8,0)),"")</f>
        <v/>
      </c>
    </row>
    <row collapsed="false" customFormat="false" customHeight="fals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C13 - D13</f>
        <v>6</v>
      </c>
      <c r="J13" s="0" t="n">
        <f aca="true">IF(ROW(A13) - 1 = $H$2, AVERAGE(I13:OFFSET(I13, 1- $H$2, 0)), IF(ROW(A13) - 1 &gt; $H$2, ((I13 -J12) * $H$3) + J12, ""))</f>
        <v>5.74684895833333</v>
      </c>
      <c r="K13" s="0" t="n">
        <f aca="true">IF(ROW(A13) - $H$2 = $H$5, AVERAGE(J13:OFFSET(J13, 1- $H$5, 0)), IF(ROW(A13) - $H$2 &gt; $H$5, ((J13 -K12) * $H$6) + K12, ""))</f>
        <v>5.66963975694445</v>
      </c>
      <c r="L13" s="0" t="n">
        <f aca="false">IF(K13&lt;&gt;"", J13 / K13, "")</f>
        <v>1.01361800832131</v>
      </c>
      <c r="M13" s="0" t="str">
        <f aca="true">IF(ROW(A13) - $H$2 - $H$5 + 1&gt;= $H$8, SUM(L13:OFFSET(L13,1-$H$8,0)),"")</f>
        <v/>
      </c>
    </row>
    <row collapsed="false" customFormat="false" customHeight="fals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C14 - D14</f>
        <v>2.38</v>
      </c>
      <c r="J14" s="0" t="n">
        <f aca="true">IF(ROW(A14) - 1 = $H$2, AVERAGE(I14:OFFSET(I14, 1- $H$2, 0)), IF(ROW(A14) - 1 &gt; $H$2, ((I14 -J13) * $H$3) + J13, ""))</f>
        <v>4.06342447916667</v>
      </c>
      <c r="K14" s="0" t="n">
        <f aca="true">IF(ROW(A14) - $H$2 = $H$5, AVERAGE(J14:OFFSET(J14, 1- $H$5, 0)), IF(ROW(A14) - $H$2 &gt; $H$5, ((J14 -K13) * $H$6) + K13, ""))</f>
        <v>4.86653211805556</v>
      </c>
      <c r="L14" s="0" t="n">
        <f aca="false">IF(K14&lt;&gt;"", J14 / K14, "")</f>
        <v>0.834973319931612</v>
      </c>
      <c r="M14" s="0" t="str">
        <f aca="true">IF(ROW(A14) - $H$2 - $H$5 + 1&gt;= $H$8, SUM(L14:OFFSET(L14,1-$H$8,0)),"")</f>
        <v/>
      </c>
    </row>
    <row collapsed="false" customFormat="false" customHeight="fals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C15 - D15</f>
        <v>4.5</v>
      </c>
      <c r="J15" s="0" t="n">
        <f aca="true">IF(ROW(A15) - 1 = $H$2, AVERAGE(I15:OFFSET(I15, 1- $H$2, 0)), IF(ROW(A15) - 1 &gt; $H$2, ((I15 -J14) * $H$3) + J14, ""))</f>
        <v>4.28171223958333</v>
      </c>
      <c r="K15" s="0" t="n">
        <f aca="true">IF(ROW(A15) - $H$2 = $H$5, AVERAGE(J15:OFFSET(J15, 1- $H$5, 0)), IF(ROW(A15) - $H$2 &gt; $H$5, ((J15 -K14) * $H$6) + K14, ""))</f>
        <v>4.57412217881944</v>
      </c>
      <c r="L15" s="0" t="n">
        <f aca="false">IF(K15&lt;&gt;"", J15 / K15, "")</f>
        <v>0.936072993285986</v>
      </c>
      <c r="M15" s="0" t="str">
        <f aca="true">IF(ROW(A15) - $H$2 - $H$5 + 1&gt;= $H$8, SUM(L15:OFFSET(L15,1-$H$8,0)),"")</f>
        <v/>
      </c>
    </row>
    <row collapsed="false" customFormat="false" customHeight="fals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C16 - D16</f>
        <v>10.25</v>
      </c>
      <c r="J16" s="0" t="n">
        <f aca="true">IF(ROW(A16) - 1 = $H$2, AVERAGE(I16:OFFSET(I16, 1- $H$2, 0)), IF(ROW(A16) - 1 &gt; $H$2, ((I16 -J15) * $H$3) + J15, ""))</f>
        <v>7.26585611979167</v>
      </c>
      <c r="K16" s="0" t="n">
        <f aca="true">IF(ROW(A16) - $H$2 = $H$5, AVERAGE(J16:OFFSET(J16, 1- $H$5, 0)), IF(ROW(A16) - $H$2 &gt; $H$5, ((J16 -K15) * $H$6) + K15, ""))</f>
        <v>5.91998914930556</v>
      </c>
      <c r="L16" s="0" t="n">
        <f aca="false">IF(K16&lt;&gt;"", J16 / K16, "")</f>
        <v>1.22734281035701</v>
      </c>
      <c r="M16" s="0" t="str">
        <f aca="true">IF(ROW(A16) - $H$2 - $H$5 + 1&gt;= $H$8, SUM(L16:OFFSET(L16,1-$H$8,0)),"")</f>
        <v/>
      </c>
    </row>
    <row collapsed="false" customFormat="false" customHeight="fals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C17 - D17</f>
        <v>8</v>
      </c>
      <c r="J17" s="0" t="n">
        <f aca="true">IF(ROW(A17) - 1 = $H$2, AVERAGE(I17:OFFSET(I17, 1- $H$2, 0)), IF(ROW(A17) - 1 &gt; $H$2, ((I17 -J16) * $H$3) + J16, ""))</f>
        <v>7.63292805989583</v>
      </c>
      <c r="K17" s="0" t="n">
        <f aca="true">IF(ROW(A17) - $H$2 = $H$5, AVERAGE(J17:OFFSET(J17, 1- $H$5, 0)), IF(ROW(A17) - $H$2 &gt; $H$5, ((J17 -K16) * $H$6) + K16, ""))</f>
        <v>6.77645860460069</v>
      </c>
      <c r="L17" s="0" t="n">
        <f aca="false">IF(K17&lt;&gt;"", J17 / K17, "")</f>
        <v>1.12638894521006</v>
      </c>
      <c r="M17" s="0" t="str">
        <f aca="true">IF(ROW(A17) - $H$2 - $H$5 + 1&gt;= $H$8, SUM(L17:OFFSET(L17,1-$H$8,0)),"")</f>
        <v/>
      </c>
    </row>
    <row collapsed="false" customFormat="false" customHeight="fals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C18 - D18</f>
        <v>7.37</v>
      </c>
      <c r="J18" s="0" t="n">
        <f aca="true">IF(ROW(A18) - 1 = $H$2, AVERAGE(I18:OFFSET(I18, 1- $H$2, 0)), IF(ROW(A18) - 1 &gt; $H$2, ((I18 -J17) * $H$3) + J17, ""))</f>
        <v>7.50146402994792</v>
      </c>
      <c r="K18" s="0" t="n">
        <f aca="true">IF(ROW(A18) - $H$2 = $H$5, AVERAGE(J18:OFFSET(J18, 1- $H$5, 0)), IF(ROW(A18) - $H$2 &gt; $H$5, ((J18 -K17) * $H$6) + K17, ""))</f>
        <v>7.13896131727431</v>
      </c>
      <c r="L18" s="0" t="n">
        <f aca="false">IF(K18&lt;&gt;"", J18 / K18, "")</f>
        <v>1.05077807492757</v>
      </c>
      <c r="M18" s="0" t="str">
        <f aca="true">IF(ROW(A18) - $H$2 - $H$5 + 1&gt;= $H$8, SUM(L18:OFFSET(L18,1-$H$8,0)),"")</f>
        <v/>
      </c>
    </row>
    <row collapsed="false" customFormat="false" customHeight="fals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C19 - D19</f>
        <v>6.88</v>
      </c>
      <c r="J19" s="0" t="n">
        <f aca="true">IF(ROW(A19) - 1 = $H$2, AVERAGE(I19:OFFSET(I19, 1- $H$2, 0)), IF(ROW(A19) - 1 &gt; $H$2, ((I19 -J18) * $H$3) + J18, ""))</f>
        <v>7.19073201497396</v>
      </c>
      <c r="K19" s="0" t="n">
        <f aca="true">IF(ROW(A19) - $H$2 = $H$5, AVERAGE(J19:OFFSET(J19, 1- $H$5, 0)), IF(ROW(A19) - $H$2 &gt; $H$5, ((J19 -K18) * $H$6) + K18, ""))</f>
        <v>7.16484666612413</v>
      </c>
      <c r="L19" s="0" t="n">
        <f aca="false">IF(K19&lt;&gt;"", J19 / K19, "")</f>
        <v>1.00361282663204</v>
      </c>
      <c r="M19" s="0" t="str">
        <f aca="true">IF(ROW(A19) - $H$2 - $H$5 + 1&gt;= $H$8, SUM(L19:OFFSET(L19,1-$H$8,0)),"")</f>
        <v/>
      </c>
    </row>
    <row collapsed="false" customFormat="false" customHeight="fals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C20 - D20</f>
        <v>6.63</v>
      </c>
      <c r="J20" s="0" t="n">
        <f aca="true">IF(ROW(A20) - 1 = $H$2, AVERAGE(I20:OFFSET(I20, 1- $H$2, 0)), IF(ROW(A20) - 1 &gt; $H$2, ((I20 -J19) * $H$3) + J19, ""))</f>
        <v>6.91036600748698</v>
      </c>
      <c r="K20" s="0" t="n">
        <f aca="true">IF(ROW(A20) - $H$2 = $H$5, AVERAGE(J20:OFFSET(J20, 1- $H$5, 0)), IF(ROW(A20) - $H$2 &gt; $H$5, ((J20 -K19) * $H$6) + K19, ""))</f>
        <v>7.03760633680555</v>
      </c>
      <c r="L20" s="0" t="n">
        <f aca="false">IF(K20&lt;&gt;"", J20 / K20, "")</f>
        <v>0.981919942203483</v>
      </c>
      <c r="M20" s="0" t="str">
        <f aca="true">IF(ROW(A20) - $H$2 - $H$5 + 1&gt;= $H$8, SUM(L20:OFFSET(L20,1-$H$8,0)),"")</f>
        <v/>
      </c>
    </row>
    <row collapsed="false" customFormat="false" customHeight="fals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C21 - D21</f>
        <v>4.69</v>
      </c>
      <c r="J21" s="0" t="n">
        <f aca="true">IF(ROW(A21) - 1 = $H$2, AVERAGE(I21:OFFSET(I21, 1- $H$2, 0)), IF(ROW(A21) - 1 &gt; $H$2, ((I21 -J20) * $H$3) + J20, ""))</f>
        <v>5.80018300374349</v>
      </c>
      <c r="K21" s="0" t="n">
        <f aca="true">IF(ROW(A21) - $H$2 = $H$5, AVERAGE(J21:OFFSET(J21, 1- $H$5, 0)), IF(ROW(A21) - $H$2 &gt; $H$5, ((J21 -K20) * $H$6) + K20, ""))</f>
        <v>6.41889467027452</v>
      </c>
      <c r="L21" s="0" t="n">
        <f aca="false">IF(K21&lt;&gt;"", J21 / K21, "")</f>
        <v>0.903610870981223</v>
      </c>
      <c r="M21" s="0" t="str">
        <f aca="true">IF(ROW(A21) - $H$2 - $H$5 + 1&gt;= $H$8, SUM(L21:OFFSET(L21,1-$H$8,0)),"")</f>
        <v/>
      </c>
    </row>
    <row collapsed="false" customFormat="false" customHeight="fals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C22 - D22</f>
        <v>13.56</v>
      </c>
      <c r="J22" s="0" t="n">
        <f aca="true">IF(ROW(A22) - 1 = $H$2, AVERAGE(I22:OFFSET(I22, 1- $H$2, 0)), IF(ROW(A22) - 1 &gt; $H$2, ((I22 -J21) * $H$3) + J21, ""))</f>
        <v>9.68009150187175</v>
      </c>
      <c r="K22" s="0" t="n">
        <f aca="true">IF(ROW(A22) - $H$2 = $H$5, AVERAGE(J22:OFFSET(J22, 1- $H$5, 0)), IF(ROW(A22) - $H$2 &gt; $H$5, ((J22 -K21) * $H$6) + K21, ""))</f>
        <v>8.04949308607313</v>
      </c>
      <c r="L22" s="0" t="n">
        <f aca="false">IF(K22&lt;&gt;"", J22 / K22, "")</f>
        <v>1.20257156548402</v>
      </c>
      <c r="M22" s="0" t="str">
        <f aca="true">IF(ROW(A22) - $H$2 - $H$5 + 1&gt;= $H$8, SUM(L22:OFFSET(L22,1-$H$8,0)),"")</f>
        <v/>
      </c>
    </row>
    <row collapsed="false" customFormat="false" customHeight="fals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C23 - D23</f>
        <v>7.25</v>
      </c>
      <c r="J23" s="0" t="n">
        <f aca="true">IF(ROW(A23) - 1 = $H$2, AVERAGE(I23:OFFSET(I23, 1- $H$2, 0)), IF(ROW(A23) - 1 &gt; $H$2, ((I23 -J22) * $H$3) + J22, ""))</f>
        <v>8.46504575093587</v>
      </c>
      <c r="K23" s="0" t="n">
        <f aca="true">IF(ROW(A23) - $H$2 = $H$5, AVERAGE(J23:OFFSET(J23, 1- $H$5, 0)), IF(ROW(A23) - $H$2 &gt; $H$5, ((J23 -K22) * $H$6) + K22, ""))</f>
        <v>8.2572694185045</v>
      </c>
      <c r="L23" s="0" t="n">
        <f aca="false">IF(K23&lt;&gt;"", J23 / K23, "")</f>
        <v>1.02516283796745</v>
      </c>
      <c r="M23" s="0" t="str">
        <f aca="true">IF(ROW(A23) - $H$2 - $H$5 + 1&gt;= $H$8, SUM(L23:OFFSET(L23,1-$H$8,0)),"")</f>
        <v/>
      </c>
    </row>
    <row collapsed="false" customFormat="false" customHeight="fals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C24 - D24</f>
        <v>8.22999999999999</v>
      </c>
      <c r="J24" s="0" t="n">
        <f aca="true">IF(ROW(A24) - 1 = $H$2, AVERAGE(I24:OFFSET(I24, 1- $H$2, 0)), IF(ROW(A24) - 1 &gt; $H$2, ((I24 -J23) * $H$3) + J23, ""))</f>
        <v>8.34752287546793</v>
      </c>
      <c r="K24" s="0" t="n">
        <f aca="true">IF(ROW(A24) - $H$2 = $H$5, AVERAGE(J24:OFFSET(J24, 1- $H$5, 0)), IF(ROW(A24) - $H$2 &gt; $H$5, ((J24 -K23) * $H$6) + K23, ""))</f>
        <v>8.30239614698622</v>
      </c>
      <c r="L24" s="0" t="n">
        <f aca="false">IF(K24&lt;&gt;"", J24 / K24, "")</f>
        <v>1.00543538608406</v>
      </c>
      <c r="M24" s="0" t="str">
        <f aca="true">IF(ROW(A24) - $H$2 - $H$5 + 1&gt;= $H$8, SUM(L24:OFFSET(L24,1-$H$8,0)),"")</f>
        <v/>
      </c>
    </row>
    <row collapsed="false" customFormat="false" customHeight="fals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C25 - D25</f>
        <v>4.13</v>
      </c>
      <c r="J25" s="0" t="n">
        <f aca="true">IF(ROW(A25) - 1 = $H$2, AVERAGE(I25:OFFSET(I25, 1- $H$2, 0)), IF(ROW(A25) - 1 &gt; $H$2, ((I25 -J24) * $H$3) + J24, ""))</f>
        <v>6.23876143773396</v>
      </c>
      <c r="K25" s="0" t="n">
        <f aca="true">IF(ROW(A25) - $H$2 = $H$5, AVERAGE(J25:OFFSET(J25, 1- $H$5, 0)), IF(ROW(A25) - $H$2 &gt; $H$5, ((J25 -K24) * $H$6) + K24, ""))</f>
        <v>7.27057879236009</v>
      </c>
      <c r="L25" s="0" t="n">
        <f aca="false">IF(K25&lt;&gt;"", J25 / K25, "")</f>
        <v>0.858083189235174</v>
      </c>
      <c r="M25" s="0" t="str">
        <f aca="true">IF(ROW(A25) - $H$2 - $H$5 + 1&gt;= $H$8, SUM(L25:OFFSET(L25,1-$H$8,0)),"")</f>
        <v/>
      </c>
    </row>
    <row collapsed="false" customFormat="false" customHeight="fals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C26 - D26</f>
        <v>6.31999999999999</v>
      </c>
      <c r="J26" s="0" t="n">
        <f aca="true">IF(ROW(A26) - 1 = $H$2, AVERAGE(I26:OFFSET(I26, 1- $H$2, 0)), IF(ROW(A26) - 1 &gt; $H$2, ((I26 -J25) * $H$3) + J25, ""))</f>
        <v>6.27938071886698</v>
      </c>
      <c r="K26" s="0" t="n">
        <f aca="true">IF(ROW(A26) - $H$2 = $H$5, AVERAGE(J26:OFFSET(J26, 1- $H$5, 0)), IF(ROW(A26) - $H$2 &gt; $H$5, ((J26 -K25) * $H$6) + K25, ""))</f>
        <v>6.77497975561353</v>
      </c>
      <c r="L26" s="0" t="n">
        <f aca="false">IF(K26&lt;&gt;"", J26 / K26, "")</f>
        <v>0.926848632081016</v>
      </c>
      <c r="M26" s="0" t="str">
        <f aca="true">IF(ROW(A26) - $H$2 - $H$5 + 1&gt;= $H$8, SUM(L26:OFFSET(L26,1-$H$8,0)),"")</f>
        <v/>
      </c>
    </row>
    <row collapsed="false" customFormat="false" customHeight="fals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C27 - D27</f>
        <v>5.38</v>
      </c>
      <c r="J27" s="0" t="n">
        <f aca="true">IF(ROW(A27) - 1 = $H$2, AVERAGE(I27:OFFSET(I27, 1- $H$2, 0)), IF(ROW(A27) - 1 &gt; $H$2, ((I27 -J26) * $H$3) + J26, ""))</f>
        <v>5.82969035943349</v>
      </c>
      <c r="K27" s="0" t="n">
        <f aca="true">IF(ROW(A27) - $H$2 = $H$5, AVERAGE(J27:OFFSET(J27, 1- $H$5, 0)), IF(ROW(A27) - $H$2 &gt; $H$5, ((J27 -K26) * $H$6) + K26, ""))</f>
        <v>6.30233505752351</v>
      </c>
      <c r="L27" s="0" t="n">
        <f aca="false">IF(K27&lt;&gt;"", J27 / K27, "")</f>
        <v>0.925004828563376</v>
      </c>
      <c r="M27" s="0" t="str">
        <f aca="true">IF(ROW(A27) - $H$2 - $H$5 + 1&gt;= $H$8, SUM(L27:OFFSET(L27,1-$H$8,0)),"")</f>
        <v/>
      </c>
    </row>
    <row collapsed="false" customFormat="false" customHeight="fals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C28 - D28</f>
        <v>6.75</v>
      </c>
      <c r="J28" s="0" t="n">
        <f aca="true">IF(ROW(A28) - 1 = $H$2, AVERAGE(I28:OFFSET(I28, 1- $H$2, 0)), IF(ROW(A28) - 1 &gt; $H$2, ((I28 -J27) * $H$3) + J27, ""))</f>
        <v>6.28984517971674</v>
      </c>
      <c r="K28" s="0" t="n">
        <f aca="true">IF(ROW(A28) - $H$2 = $H$5, AVERAGE(J28:OFFSET(J28, 1- $H$5, 0)), IF(ROW(A28) - $H$2 &gt; $H$5, ((J28 -K27) * $H$6) + K27, ""))</f>
        <v>6.29609011862013</v>
      </c>
      <c r="L28" s="0" t="n">
        <f aca="false">IF(K28&lt;&gt;"", J28 / K28, "")</f>
        <v>0.999008124282574</v>
      </c>
      <c r="M28" s="0" t="str">
        <f aca="true">IF(ROW(A28) - $H$2 - $H$5 + 1&gt;= $H$8, SUM(L28:OFFSET(L28,1-$H$8,0)),"")</f>
        <v/>
      </c>
    </row>
    <row collapsed="false" customFormat="false" customHeight="fals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C29 - D29</f>
        <v>6.94</v>
      </c>
      <c r="J29" s="0" t="n">
        <f aca="true">IF(ROW(A29) - 1 = $H$2, AVERAGE(I29:OFFSET(I29, 1- $H$2, 0)), IF(ROW(A29) - 1 &gt; $H$2, ((I29 -J28) * $H$3) + J28, ""))</f>
        <v>6.61492258985837</v>
      </c>
      <c r="K29" s="0" t="n">
        <f aca="true">IF(ROW(A29) - $H$2 = $H$5, AVERAGE(J29:OFFSET(J29, 1- $H$5, 0)), IF(ROW(A29) - $H$2 &gt; $H$5, ((J29 -K28) * $H$6) + K28, ""))</f>
        <v>6.45550635423925</v>
      </c>
      <c r="L29" s="0" t="n">
        <f aca="false">IF(K29&lt;&gt;"", J29 / K29, "")</f>
        <v>1.02469461369431</v>
      </c>
      <c r="M29" s="0" t="str">
        <f aca="true">IF(ROW(A29) - $H$2 - $H$5 + 1&gt;= $H$8, SUM(L29:OFFSET(L29,1-$H$8,0)),"")</f>
        <v/>
      </c>
    </row>
    <row collapsed="false" customFormat="false" customHeight="fals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C30 - D30</f>
        <v>7</v>
      </c>
      <c r="J30" s="0" t="n">
        <f aca="true">IF(ROW(A30) - 1 = $H$2, AVERAGE(I30:OFFSET(I30, 1- $H$2, 0)), IF(ROW(A30) - 1 &gt; $H$2, ((I30 -J29) * $H$3) + J29, ""))</f>
        <v>6.80746129492919</v>
      </c>
      <c r="K30" s="0" t="n">
        <f aca="true">IF(ROW(A30) - $H$2 = $H$5, AVERAGE(J30:OFFSET(J30, 1- $H$5, 0)), IF(ROW(A30) - $H$2 &gt; $H$5, ((J30 -K29) * $H$6) + K29, ""))</f>
        <v>6.63148382458422</v>
      </c>
      <c r="L30" s="0" t="n">
        <f aca="false">IF(K30&lt;&gt;"", J30 / K30, "")</f>
        <v>1.02653666585035</v>
      </c>
      <c r="M30" s="0" t="n">
        <f aca="true">IF(ROW(A30) - $H$2 - $H$5 + 1&gt;= $H$8, SUM(L30:OFFSET(L30,1-$H$8,0)),"")</f>
        <v>25.2472128293217</v>
      </c>
    </row>
    <row collapsed="false" customFormat="false" customHeight="fals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C31 - D31</f>
        <v>10.25</v>
      </c>
      <c r="J31" s="0" t="n">
        <f aca="true">IF(ROW(A31) - 1 = $H$2, AVERAGE(I31:OFFSET(I31, 1- $H$2, 0)), IF(ROW(A31) - 1 &gt; $H$2, ((I31 -J30) * $H$3) + J30, ""))</f>
        <v>8.52873064746459</v>
      </c>
      <c r="K31" s="0" t="n">
        <f aca="true">IF(ROW(A31) - $H$2 = $H$5, AVERAGE(J31:OFFSET(J31, 1- $H$5, 0)), IF(ROW(A31) - $H$2 &gt; $H$5, ((J31 -K30) * $H$6) + K30, ""))</f>
        <v>7.5801072360244</v>
      </c>
      <c r="L31" s="0" t="n">
        <f aca="false">IF(K31&lt;&gt;"", J31 / K31, "")</f>
        <v>1.12514643683824</v>
      </c>
      <c r="M31" s="0" t="n">
        <f aca="true">IF(ROW(A31) - $H$2 - $H$5 + 1&gt;= $H$8, SUM(L31:OFFSET(L31,1-$H$8,0)),"")</f>
        <v>25.162578555894</v>
      </c>
    </row>
    <row collapsed="false" customFormat="false" customHeight="fals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C32 - D32</f>
        <v>6.13</v>
      </c>
      <c r="J32" s="0" t="n">
        <f aca="true">IF(ROW(A32) - 1 = $H$2, AVERAGE(I32:OFFSET(I32, 1- $H$2, 0)), IF(ROW(A32) - 1 &gt; $H$2, ((I32 -J31) * $H$3) + J31, ""))</f>
        <v>7.32936532373229</v>
      </c>
      <c r="K32" s="0" t="n">
        <f aca="true">IF(ROW(A32) - $H$2 = $H$5, AVERAGE(J32:OFFSET(J32, 1- $H$5, 0)), IF(ROW(A32) - $H$2 &gt; $H$5, ((J32 -K31) * $H$6) + K31, ""))</f>
        <v>7.45473627987835</v>
      </c>
      <c r="L32" s="0" t="n">
        <f aca="false">IF(K32&lt;&gt;"", J32 / K32, "")</f>
        <v>0.98318237541354</v>
      </c>
      <c r="M32" s="0" t="n">
        <f aca="true">IF(ROW(A32) - $H$2 - $H$5 + 1&gt;= $H$8, SUM(L32:OFFSET(L32,1-$H$8,0)),"")</f>
        <v>25.1308969060722</v>
      </c>
    </row>
    <row collapsed="false" customFormat="false" customHeight="fals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C33 - D33</f>
        <v>7.5</v>
      </c>
      <c r="J33" s="0" t="n">
        <f aca="true">IF(ROW(A33) - 1 = $H$2, AVERAGE(I33:OFFSET(I33, 1- $H$2, 0)), IF(ROW(A33) - 1 &gt; $H$2, ((I33 -J32) * $H$3) + J32, ""))</f>
        <v>7.41468266186615</v>
      </c>
      <c r="K33" s="0" t="n">
        <f aca="true">IF(ROW(A33) - $H$2 = $H$5, AVERAGE(J33:OFFSET(J33, 1- $H$5, 0)), IF(ROW(A33) - $H$2 &gt; $H$5, ((J33 -K32) * $H$6) + K32, ""))</f>
        <v>7.43470947087225</v>
      </c>
      <c r="L33" s="0" t="n">
        <f aca="false">IF(K33&lt;&gt;"", J33 / K33, "")</f>
        <v>0.997306309132245</v>
      </c>
      <c r="M33" s="0" t="n">
        <f aca="true">IF(ROW(A33) - $H$2 - $H$5 + 1&gt;= $H$8, SUM(L33:OFFSET(L33,1-$H$8,0)),"")</f>
        <v>25.1752955983493</v>
      </c>
    </row>
    <row collapsed="false" customFormat="false" customHeight="fals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C34 - D34</f>
        <v>5.38</v>
      </c>
      <c r="J34" s="0" t="n">
        <f aca="true">IF(ROW(A34) - 1 = $H$2, AVERAGE(I34:OFFSET(I34, 1- $H$2, 0)), IF(ROW(A34) - 1 &gt; $H$2, ((I34 -J33) * $H$3) + J33, ""))</f>
        <v>6.39734133093307</v>
      </c>
      <c r="K34" s="0" t="n">
        <f aca="true">IF(ROW(A34) - $H$2 = $H$5, AVERAGE(J34:OFFSET(J34, 1- $H$5, 0)), IF(ROW(A34) - $H$2 &gt; $H$5, ((J34 -K33) * $H$6) + K33, ""))</f>
        <v>6.91602540090266</v>
      </c>
      <c r="L34" s="0" t="n">
        <f aca="false">IF(K34&lt;&gt;"", J34 / K34, "")</f>
        <v>0.925002578807491</v>
      </c>
      <c r="M34" s="0" t="n">
        <f aca="true">IF(ROW(A34) - $H$2 - $H$5 + 1&gt;= $H$8, SUM(L34:OFFSET(L34,1-$H$8,0)),"")</f>
        <v>25.196148020172</v>
      </c>
    </row>
    <row collapsed="false" customFormat="false" customHeight="fals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C35 - D35</f>
        <v>3.88</v>
      </c>
      <c r="J35" s="0" t="n">
        <f aca="true">IF(ROW(A35) - 1 = $H$2, AVERAGE(I35:OFFSET(I35, 1- $H$2, 0)), IF(ROW(A35) - 1 &gt; $H$2, ((I35 -J34) * $H$3) + J34, ""))</f>
        <v>5.13867066546653</v>
      </c>
      <c r="K35" s="0" t="n">
        <f aca="true">IF(ROW(A35) - $H$2 = $H$5, AVERAGE(J35:OFFSET(J35, 1- $H$5, 0)), IF(ROW(A35) - $H$2 &gt; $H$5, ((J35 -K34) * $H$6) + K34, ""))</f>
        <v>6.0273480331846</v>
      </c>
      <c r="L35" s="0" t="n">
        <f aca="false">IF(K35&lt;&gt;"", J35 / K35, "")</f>
        <v>0.852559141628242</v>
      </c>
      <c r="M35" s="0" t="n">
        <f aca="true">IF(ROW(A35) - $H$2 - $H$5 + 1&gt;= $H$8, SUM(L35:OFFSET(L35,1-$H$8,0)),"")</f>
        <v>25.03318487044</v>
      </c>
    </row>
    <row collapsed="false" customFormat="false" customHeight="fals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C36 - D36</f>
        <v>15.13</v>
      </c>
      <c r="J36" s="0" t="n">
        <f aca="true">IF(ROW(A36) - 1 = $H$2, AVERAGE(I36:OFFSET(I36, 1- $H$2, 0)), IF(ROW(A36) - 1 &gt; $H$2, ((I36 -J35) * $H$3) + J35, ""))</f>
        <v>10.1343353327333</v>
      </c>
      <c r="K36" s="0" t="n">
        <f aca="true">IF(ROW(A36) - $H$2 = $H$5, AVERAGE(J36:OFFSET(J36, 1- $H$5, 0)), IF(ROW(A36) - $H$2 &gt; $H$5, ((J36 -K35) * $H$6) + K35, ""))</f>
        <v>8.08084168295893</v>
      </c>
      <c r="L36" s="0" t="n">
        <f aca="false">IF(K36&lt;&gt;"", J36 / K36, "")</f>
        <v>1.25411878246604</v>
      </c>
      <c r="M36" s="0" t="n">
        <f aca="true">IF(ROW(A36) - $H$2 - $H$5 + 1&gt;= $H$8, SUM(L36:OFFSET(L36,1-$H$8,0)),"")</f>
        <v>25.1913245673964</v>
      </c>
    </row>
    <row collapsed="false" customFormat="false" customHeight="fals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C37 - D37</f>
        <v>12.82</v>
      </c>
      <c r="J37" s="0" t="n">
        <f aca="true">IF(ROW(A37) - 1 = $H$2, AVERAGE(I37:OFFSET(I37, 1- $H$2, 0)), IF(ROW(A37) - 1 &gt; $H$2, ((I37 -J36) * $H$3) + J36, ""))</f>
        <v>11.4771676663666</v>
      </c>
      <c r="K37" s="0" t="n">
        <f aca="true">IF(ROW(A37) - $H$2 = $H$5, AVERAGE(J37:OFFSET(J37, 1- $H$5, 0)), IF(ROW(A37) - $H$2 &gt; $H$5, ((J37 -K36) * $H$6) + K36, ""))</f>
        <v>9.77900467466278</v>
      </c>
      <c r="L37" s="0" t="n">
        <f aca="false">IF(K37&lt;&gt;"", J37 / K37, "")</f>
        <v>1.17365397074651</v>
      </c>
      <c r="M37" s="0" t="n">
        <f aca="true">IF(ROW(A37) - $H$2 - $H$5 + 1&gt;= $H$8, SUM(L37:OFFSET(L37,1-$H$8,0)),"")</f>
        <v>25.3826332301249</v>
      </c>
    </row>
    <row collapsed="false" customFormat="false" customHeight="fals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C38 - D38</f>
        <v>10.38</v>
      </c>
      <c r="J38" s="0" t="n">
        <f aca="true">IF(ROW(A38) - 1 = $H$2, AVERAGE(I38:OFFSET(I38, 1- $H$2, 0)), IF(ROW(A38) - 1 &gt; $H$2, ((I38 -J37) * $H$3) + J37, ""))</f>
        <v>10.9285838331833</v>
      </c>
      <c r="K38" s="0" t="n">
        <f aca="true">IF(ROW(A38) - $H$2 = $H$5, AVERAGE(J38:OFFSET(J38, 1- $H$5, 0)), IF(ROW(A38) - $H$2 &gt; $H$5, ((J38 -K37) * $H$6) + K37, ""))</f>
        <v>10.353794253923</v>
      </c>
      <c r="L38" s="0" t="n">
        <f aca="false">IF(K38&lt;&gt;"", J38 / K38, "")</f>
        <v>1.05551487359742</v>
      </c>
      <c r="M38" s="0" t="n">
        <f aca="true">IF(ROW(A38) - $H$2 - $H$5 + 1&gt;= $H$8, SUM(L38:OFFSET(L38,1-$H$8,0)),"")</f>
        <v>25.424530095401</v>
      </c>
    </row>
    <row collapsed="false" customFormat="false" customHeight="fals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C39 - D39</f>
        <v>8.44</v>
      </c>
      <c r="J39" s="0" t="n">
        <f aca="true">IF(ROW(A39) - 1 = $H$2, AVERAGE(I39:OFFSET(I39, 1- $H$2, 0)), IF(ROW(A39) - 1 &gt; $H$2, ((I39 -J38) * $H$3) + J38, ""))</f>
        <v>9.68429191659165</v>
      </c>
      <c r="K39" s="0" t="n">
        <f aca="true">IF(ROW(A39) - $H$2 = $H$5, AVERAGE(J39:OFFSET(J39, 1- $H$5, 0)), IF(ROW(A39) - $H$2 &gt; $H$5, ((J39 -K38) * $H$6) + K38, ""))</f>
        <v>10.0190430852573</v>
      </c>
      <c r="L39" s="0" t="n">
        <f aca="false">IF(K39&lt;&gt;"", J39 / K39, "")</f>
        <v>0.96658850892075</v>
      </c>
      <c r="M39" s="0" t="n">
        <f aca="true">IF(ROW(A39) - $H$2 - $H$5 + 1&gt;= $H$8, SUM(L39:OFFSET(L39,1-$H$8,0)),"")</f>
        <v>25.5561452843902</v>
      </c>
    </row>
    <row collapsed="false" customFormat="false" customHeight="fals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C40 - D40</f>
        <v>7.87</v>
      </c>
      <c r="J40" s="0" t="n">
        <f aca="true">IF(ROW(A40) - 1 = $H$2, AVERAGE(I40:OFFSET(I40, 1- $H$2, 0)), IF(ROW(A40) - 1 &gt; $H$2, ((I40 -J39) * $H$3) + J39, ""))</f>
        <v>8.77714595829583</v>
      </c>
      <c r="K40" s="0" t="n">
        <f aca="true">IF(ROW(A40) - $H$2 = $H$5, AVERAGE(J40:OFFSET(J40, 1- $H$5, 0)), IF(ROW(A40) - $H$2 &gt; $H$5, ((J40 -K39) * $H$6) + K39, ""))</f>
        <v>9.39809452177659</v>
      </c>
      <c r="L40" s="0" t="n">
        <f aca="false">IF(K40&lt;&gt;"", J40 / K40, "")</f>
        <v>0.933928248748516</v>
      </c>
      <c r="M40" s="0" t="n">
        <f aca="true">IF(ROW(A40) - $H$2 - $H$5 + 1&gt;= $H$8, SUM(L40:OFFSET(L40,1-$H$8,0)),"")</f>
        <v>25.5540005398527</v>
      </c>
    </row>
    <row collapsed="false" customFormat="false" customHeight="fals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C41 - D41</f>
        <v>4.87</v>
      </c>
      <c r="J41" s="0" t="n">
        <f aca="true">IF(ROW(A41) - 1 = $H$2, AVERAGE(I41:OFFSET(I41, 1- $H$2, 0)), IF(ROW(A41) - 1 &gt; $H$2, ((I41 -J40) * $H$3) + J40, ""))</f>
        <v>6.82357297914792</v>
      </c>
      <c r="K41" s="0" t="n">
        <f aca="true">IF(ROW(A41) - $H$2 = $H$5, AVERAGE(J41:OFFSET(J41, 1- $H$5, 0)), IF(ROW(A41) - $H$2 &gt; $H$5, ((J41 -K40) * $H$6) + K40, ""))</f>
        <v>8.11083375046225</v>
      </c>
      <c r="L41" s="0" t="n">
        <f aca="false">IF(K41&lt;&gt;"", J41 / K41, "")</f>
        <v>0.8412911901639</v>
      </c>
      <c r="M41" s="0" t="n">
        <f aca="true">IF(ROW(A41) - $H$2 - $H$5 + 1&gt;= $H$8, SUM(L41:OFFSET(L41,1-$H$8,0)),"")</f>
        <v>25.1679489196596</v>
      </c>
    </row>
    <row collapsed="false" customFormat="false" customHeight="fals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C42 - D42</f>
        <v>5.60999999999999</v>
      </c>
      <c r="J42" s="0" t="n">
        <f aca="true">IF(ROW(A42) - 1 = $H$2, AVERAGE(I42:OFFSET(I42, 1- $H$2, 0)), IF(ROW(A42) - 1 &gt; $H$2, ((I42 -J41) * $H$3) + J41, ""))</f>
        <v>6.21678648957395</v>
      </c>
      <c r="K42" s="0" t="n">
        <f aca="true">IF(ROW(A42) - $H$2 = $H$5, AVERAGE(J42:OFFSET(J42, 1- $H$5, 0)), IF(ROW(A42) - $H$2 &gt; $H$5, ((J42 -K41) * $H$6) + K41, ""))</f>
        <v>7.1638101200181</v>
      </c>
      <c r="L42" s="0" t="n">
        <f aca="false">IF(K42&lt;&gt;"", J42 / K42, "")</f>
        <v>0.867804476308236</v>
      </c>
      <c r="M42" s="0" t="n">
        <f aca="true">IF(ROW(A42) - $H$2 - $H$5 + 1&gt;= $H$8, SUM(L42:OFFSET(L42,1-$H$8,0)),"")</f>
        <v>24.9093644507578</v>
      </c>
    </row>
    <row collapsed="false" customFormat="false" customHeight="fals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C43 - D43</f>
        <v>12.25</v>
      </c>
      <c r="J43" s="0" t="n">
        <f aca="true">IF(ROW(A43) - 1 = $H$2, AVERAGE(I43:OFFSET(I43, 1- $H$2, 0)), IF(ROW(A43) - 1 &gt; $H$2, ((I43 -J42) * $H$3) + J42, ""))</f>
        <v>9.23339324478698</v>
      </c>
      <c r="K43" s="0" t="n">
        <f aca="true">IF(ROW(A43) - $H$2 = $H$5, AVERAGE(J43:OFFSET(J43, 1- $H$5, 0)), IF(ROW(A43) - $H$2 &gt; $H$5, ((J43 -K42) * $H$6) + K42, ""))</f>
        <v>8.19860168240254</v>
      </c>
      <c r="L43" s="0" t="n">
        <f aca="false">IF(K43&lt;&gt;"", J43 / K43, "")</f>
        <v>1.12621561608555</v>
      </c>
      <c r="M43" s="0" t="n">
        <f aca="true">IF(ROW(A43) - $H$2 - $H$5 + 1&gt;= $H$8, SUM(L43:OFFSET(L43,1-$H$8,0)),"")</f>
        <v>24.9848019919157</v>
      </c>
    </row>
    <row collapsed="false" customFormat="false" customHeight="fals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C44 - D44</f>
        <v>11.25</v>
      </c>
      <c r="J44" s="0" t="n">
        <f aca="true">IF(ROW(A44) - 1 = $H$2, AVERAGE(I44:OFFSET(I44, 1- $H$2, 0)), IF(ROW(A44) - 1 &gt; $H$2, ((I44 -J43) * $H$3) + J43, ""))</f>
        <v>10.2416966223935</v>
      </c>
      <c r="K44" s="0" t="n">
        <f aca="true">IF(ROW(A44) - $H$2 = $H$5, AVERAGE(J44:OFFSET(J44, 1- $H$5, 0)), IF(ROW(A44) - $H$2 &gt; $H$5, ((J44 -K43) * $H$6) + K43, ""))</f>
        <v>9.22014915239801</v>
      </c>
      <c r="L44" s="0" t="n">
        <f aca="false">IF(K44&lt;&gt;"", J44 / K44, "")</f>
        <v>1.11079511330137</v>
      </c>
      <c r="M44" s="0" t="n">
        <f aca="true">IF(ROW(A44) - $H$2 - $H$5 + 1&gt;= $H$8, SUM(L44:OFFSET(L44,1-$H$8,0)),"")</f>
        <v>25.0919842785851</v>
      </c>
    </row>
    <row collapsed="false" customFormat="false" customHeight="fals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C45 - D45</f>
        <v>10.06</v>
      </c>
      <c r="J45" s="0" t="n">
        <f aca="true">IF(ROW(A45) - 1 = $H$2, AVERAGE(I45:OFFSET(I45, 1- $H$2, 0)), IF(ROW(A45) - 1 &gt; $H$2, ((I45 -J44) * $H$3) + J44, ""))</f>
        <v>10.1508483111967</v>
      </c>
      <c r="K45" s="0" t="n">
        <f aca="true">IF(ROW(A45) - $H$2 = $H$5, AVERAGE(J45:OFFSET(J45, 1- $H$5, 0)), IF(ROW(A45) - $H$2 &gt; $H$5, ((J45 -K44) * $H$6) + K44, ""))</f>
        <v>9.68549873179738</v>
      </c>
      <c r="L45" s="0" t="n">
        <f aca="false">IF(K45&lt;&gt;"", J45 / K45, "")</f>
        <v>1.04804601108166</v>
      </c>
      <c r="M45" s="0" t="n">
        <f aca="true">IF(ROW(A45) - $H$2 - $H$5 + 1&gt;= $H$8, SUM(L45:OFFSET(L45,1-$H$8,0)),"")</f>
        <v>25.1581103474633</v>
      </c>
    </row>
    <row collapsed="false" customFormat="false" customHeight="fals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C46 - D46</f>
        <v>16.25</v>
      </c>
      <c r="J46" s="0" t="n">
        <f aca="true">IF(ROW(A46) - 1 = $H$2, AVERAGE(I46:OFFSET(I46, 1- $H$2, 0)), IF(ROW(A46) - 1 &gt; $H$2, ((I46 -J45) * $H$3) + J45, ""))</f>
        <v>13.2004241555984</v>
      </c>
      <c r="K46" s="0" t="n">
        <f aca="true">IF(ROW(A46) - $H$2 = $H$5, AVERAGE(J46:OFFSET(J46, 1- $H$5, 0)), IF(ROW(A46) - $H$2 &gt; $H$5, ((J46 -K45) * $H$6) + K45, ""))</f>
        <v>11.4429614436979</v>
      </c>
      <c r="L46" s="0" t="n">
        <f aca="false">IF(K46&lt;&gt;"", J46 / K46, "")</f>
        <v>1.1535846048724</v>
      </c>
      <c r="M46" s="0" t="n">
        <f aca="true">IF(ROW(A46) - $H$2 - $H$5 + 1&gt;= $H$8, SUM(L46:OFFSET(L46,1-$H$8,0)),"")</f>
        <v>25.4080840813544</v>
      </c>
    </row>
    <row collapsed="false" customFormat="false" customHeight="fals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C47 - D47</f>
        <v>8.88</v>
      </c>
      <c r="J47" s="0" t="n">
        <f aca="true">IF(ROW(A47) - 1 = $H$2, AVERAGE(I47:OFFSET(I47, 1- $H$2, 0)), IF(ROW(A47) - 1 &gt; $H$2, ((I47 -J46) * $H$3) + J46, ""))</f>
        <v>11.0402120777992</v>
      </c>
      <c r="K47" s="0" t="n">
        <f aca="true">IF(ROW(A47) - $H$2 = $H$5, AVERAGE(J47:OFFSET(J47, 1- $H$5, 0)), IF(ROW(A47) - $H$2 &gt; $H$5, ((J47 -K46) * $H$6) + K46, ""))</f>
        <v>11.2415867607485</v>
      </c>
      <c r="L47" s="0" t="n">
        <f aca="false">IF(K47&lt;&gt;"", J47 / K47, "")</f>
        <v>0.982086631786495</v>
      </c>
      <c r="M47" s="0" t="n">
        <f aca="true">IF(ROW(A47) - $H$2 - $H$5 + 1&gt;= $H$8, SUM(L47:OFFSET(L47,1-$H$8,0)),"")</f>
        <v>25.1875991476569</v>
      </c>
    </row>
    <row collapsed="false" customFormat="false" customHeight="fals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C48 - D48</f>
        <v>11.25</v>
      </c>
      <c r="J48" s="0" t="n">
        <f aca="true">IF(ROW(A48) - 1 = $H$2, AVERAGE(I48:OFFSET(I48, 1- $H$2, 0)), IF(ROW(A48) - 1 &gt; $H$2, ((I48 -J47) * $H$3) + J47, ""))</f>
        <v>11.1451060388996</v>
      </c>
      <c r="K48" s="0" t="n">
        <f aca="true">IF(ROW(A48) - $H$2 = $H$5, AVERAGE(J48:OFFSET(J48, 1- $H$5, 0)), IF(ROW(A48) - $H$2 &gt; $H$5, ((J48 -K47) * $H$6) + K47, ""))</f>
        <v>11.1933463998241</v>
      </c>
      <c r="L48" s="0" t="n">
        <f aca="false">IF(K48&lt;&gt;"", J48 / K48, "")</f>
        <v>0.99569026462674</v>
      </c>
      <c r="M48" s="0" t="n">
        <f aca="true">IF(ROW(A48) - $H$2 - $H$5 + 1&gt;= $H$8, SUM(L48:OFFSET(L48,1-$H$8,0)),"")</f>
        <v>25.1581265743162</v>
      </c>
    </row>
    <row collapsed="false" customFormat="false" customHeight="fals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C49 - D49</f>
        <v>6.38</v>
      </c>
      <c r="J49" s="0" t="n">
        <f aca="true">IF(ROW(A49) - 1 = $H$2, AVERAGE(I49:OFFSET(I49, 1- $H$2, 0)), IF(ROW(A49) - 1 &gt; $H$2, ((I49 -J48) * $H$3) + J48, ""))</f>
        <v>8.76255301944979</v>
      </c>
      <c r="K49" s="0" t="n">
        <f aca="true">IF(ROW(A49) - $H$2 = $H$5, AVERAGE(J49:OFFSET(J49, 1- $H$5, 0)), IF(ROW(A49) - $H$2 &gt; $H$5, ((J49 -K48) * $H$6) + K48, ""))</f>
        <v>9.97794970963693</v>
      </c>
      <c r="L49" s="0" t="n">
        <f aca="false">IF(K49&lt;&gt;"", J49 / K49, "")</f>
        <v>0.878191740231635</v>
      </c>
      <c r="M49" s="0" t="n">
        <f aca="true">IF(ROW(A49) - $H$2 - $H$5 + 1&gt;= $H$8, SUM(L49:OFFSET(L49,1-$H$8,0)),"")</f>
        <v>25.0308829284638</v>
      </c>
    </row>
    <row collapsed="false" customFormat="false" customHeight="fals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C50 - D50</f>
        <v>8</v>
      </c>
      <c r="J50" s="0" t="n">
        <f aca="true">IF(ROW(A50) - 1 = $H$2, AVERAGE(I50:OFFSET(I50, 1- $H$2, 0)), IF(ROW(A50) - 1 &gt; $H$2, ((I50 -J49) * $H$3) + J49, ""))</f>
        <v>8.3812765097249</v>
      </c>
      <c r="K50" s="0" t="n">
        <f aca="true">IF(ROW(A50) - $H$2 = $H$5, AVERAGE(J50:OFFSET(J50, 1- $H$5, 0)), IF(ROW(A50) - $H$2 &gt; $H$5, ((J50 -K49) * $H$6) + K49, ""))</f>
        <v>9.17961310968091</v>
      </c>
      <c r="L50" s="0" t="n">
        <f aca="false">IF(K50&lt;&gt;"", J50 / K50, "")</f>
        <v>0.913031563485603</v>
      </c>
      <c r="M50" s="0" t="n">
        <f aca="true">IF(ROW(A50) - $H$2 - $H$5 + 1&gt;= $H$8, SUM(L50:OFFSET(L50,1-$H$8,0)),"")</f>
        <v>25.0858313027142</v>
      </c>
    </row>
    <row collapsed="false" customFormat="false" customHeight="fals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C51 - D51</f>
        <v>6.81</v>
      </c>
      <c r="J51" s="0" t="n">
        <f aca="true">IF(ROW(A51) - 1 = $H$2, AVERAGE(I51:OFFSET(I51, 1- $H$2, 0)), IF(ROW(A51) - 1 &gt; $H$2, ((I51 -J50) * $H$3) + J50, ""))</f>
        <v>7.59563825486245</v>
      </c>
      <c r="K51" s="0" t="n">
        <f aca="true">IF(ROW(A51) - $H$2 = $H$5, AVERAGE(J51:OFFSET(J51, 1- $H$5, 0)), IF(ROW(A51) - $H$2 &gt; $H$5, ((J51 -K50) * $H$6) + K50, ""))</f>
        <v>8.38762568227168</v>
      </c>
      <c r="L51" s="0" t="n">
        <f aca="false">IF(K51&lt;&gt;"", J51 / K51, "")</f>
        <v>0.90557668434308</v>
      </c>
      <c r="M51" s="0" t="n">
        <f aca="true">IF(ROW(A51) - $H$2 - $H$5 + 1&gt;= $H$8, SUM(L51:OFFSET(L51,1-$H$8,0)),"")</f>
        <v>25.0645593549763</v>
      </c>
    </row>
    <row collapsed="false" customFormat="false" customHeight="fals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C52 - D52</f>
        <v>14.13</v>
      </c>
      <c r="J52" s="0" t="n">
        <f aca="true">IF(ROW(A52) - 1 = $H$2, AVERAGE(I52:OFFSET(I52, 1- $H$2, 0)), IF(ROW(A52) - 1 &gt; $H$2, ((I52 -J51) * $H$3) + J51, ""))</f>
        <v>10.8628191274312</v>
      </c>
      <c r="K52" s="0" t="n">
        <f aca="true">IF(ROW(A52) - $H$2 = $H$5, AVERAGE(J52:OFFSET(J52, 1- $H$5, 0)), IF(ROW(A52) - $H$2 &gt; $H$5, ((J52 -K51) * $H$6) + K51, ""))</f>
        <v>9.62522240485145</v>
      </c>
      <c r="L52" s="0" t="n">
        <f aca="false">IF(K52&lt;&gt;"", J52 / K52, "")</f>
        <v>1.12857850660739</v>
      </c>
      <c r="M52" s="0" t="n">
        <f aca="true">IF(ROW(A52) - $H$2 - $H$5 + 1&gt;= $H$8, SUM(L52:OFFSET(L52,1-$H$8,0)),"")</f>
        <v>25.2681330330203</v>
      </c>
    </row>
    <row collapsed="false" customFormat="false" customHeight="fals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C53 - D53</f>
        <v>11.5</v>
      </c>
      <c r="J53" s="0" t="n">
        <f aca="true">IF(ROW(A53) - 1 = $H$2, AVERAGE(I53:OFFSET(I53, 1- $H$2, 0)), IF(ROW(A53) - 1 &gt; $H$2, ((I53 -J52) * $H$3) + J52, ""))</f>
        <v>11.1814095637156</v>
      </c>
      <c r="K53" s="0" t="n">
        <f aca="true">IF(ROW(A53) - $H$2 = $H$5, AVERAGE(J53:OFFSET(J53, 1- $H$5, 0)), IF(ROW(A53) - $H$2 &gt; $H$5, ((J53 -K52) * $H$6) + K52, ""))</f>
        <v>10.4033159842835</v>
      </c>
      <c r="L53" s="0" t="n">
        <f aca="false">IF(K53&lt;&gt;"", J53 / K53, "")</f>
        <v>1.0747928430327</v>
      </c>
      <c r="M53" s="0" t="n">
        <f aca="true">IF(ROW(A53) - $H$2 - $H$5 + 1&gt;= $H$8, SUM(L53:OFFSET(L53,1-$H$8,0)),"")</f>
        <v>25.3439177517704</v>
      </c>
    </row>
    <row collapsed="false" customFormat="false" customHeight="fals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C54 - D54</f>
        <v>9</v>
      </c>
      <c r="J54" s="0" t="n">
        <f aca="true">IF(ROW(A54) - 1 = $H$2, AVERAGE(I54:OFFSET(I54, 1- $H$2, 0)), IF(ROW(A54) - 1 &gt; $H$2, ((I54 -J53) * $H$3) + J53, ""))</f>
        <v>10.0907047818578</v>
      </c>
      <c r="K54" s="0" t="n">
        <f aca="true">IF(ROW(A54) - $H$2 = $H$5, AVERAGE(J54:OFFSET(J54, 1- $H$5, 0)), IF(ROW(A54) - $H$2 &gt; $H$5, ((J54 -K53) * $H$6) + K53, ""))</f>
        <v>10.2470103830707</v>
      </c>
      <c r="L54" s="0" t="n">
        <f aca="false">IF(K54&lt;&gt;"", J54 / K54, "")</f>
        <v>0.984746223984402</v>
      </c>
      <c r="M54" s="0" t="n">
        <f aca="true">IF(ROW(A54) - $H$2 - $H$5 + 1&gt;= $H$8, SUM(L54:OFFSET(L54,1-$H$8,0)),"")</f>
        <v>25.3039693620605</v>
      </c>
    </row>
    <row collapsed="false" customFormat="false" customHeight="fals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C55 - D55</f>
        <v>14.88</v>
      </c>
      <c r="J55" s="0" t="n">
        <f aca="true">IF(ROW(A55) - 1 = $H$2, AVERAGE(I55:OFFSET(I55, 1- $H$2, 0)), IF(ROW(A55) - 1 &gt; $H$2, ((I55 -J54) * $H$3) + J54, ""))</f>
        <v>12.4853523909289</v>
      </c>
      <c r="K55" s="0" t="n">
        <f aca="true">IF(ROW(A55) - $H$2 = $H$5, AVERAGE(J55:OFFSET(J55, 1- $H$5, 0)), IF(ROW(A55) - $H$2 &gt; $H$5, ((J55 -K54) * $H$6) + K54, ""))</f>
        <v>11.3661813869998</v>
      </c>
      <c r="L55" s="0" t="n">
        <f aca="false">IF(K55&lt;&gt;"", J55 / K55, "")</f>
        <v>1.09846499592283</v>
      </c>
      <c r="M55" s="0" t="n">
        <f aca="true">IF(ROW(A55) - $H$2 - $H$5 + 1&gt;= $H$8, SUM(L55:OFFSET(L55,1-$H$8,0)),"")</f>
        <v>25.375897692133</v>
      </c>
    </row>
    <row collapsed="false" customFormat="false" customHeight="fals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C56 - D56</f>
        <v>7.5</v>
      </c>
      <c r="J56" s="0" t="n">
        <f aca="true">IF(ROW(A56) - 1 = $H$2, AVERAGE(I56:OFFSET(I56, 1- $H$2, 0)), IF(ROW(A56) - 1 &gt; $H$2, ((I56 -J55) * $H$3) + J55, ""))</f>
        <v>9.99267619546445</v>
      </c>
      <c r="K56" s="0" t="n">
        <f aca="true">IF(ROW(A56) - $H$2 = $H$5, AVERAGE(J56:OFFSET(J56, 1- $H$5, 0)), IF(ROW(A56) - $H$2 &gt; $H$5, ((J56 -K55) * $H$6) + K55, ""))</f>
        <v>10.6794287912321</v>
      </c>
      <c r="L56" s="0" t="n">
        <f aca="false">IF(K56&lt;&gt;"", J56 / K56, "")</f>
        <v>0.935693883147431</v>
      </c>
      <c r="M56" s="0" t="n">
        <f aca="true">IF(ROW(A56) - $H$2 - $H$5 + 1&gt;= $H$8, SUM(L56:OFFSET(L56,1-$H$8,0)),"")</f>
        <v>25.1864451384422</v>
      </c>
    </row>
    <row collapsed="false" customFormat="false" customHeight="fals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C57 - D57</f>
        <v>10.5</v>
      </c>
      <c r="J57" s="0" t="n">
        <f aca="true">IF(ROW(A57) - 1 = $H$2, AVERAGE(I57:OFFSET(I57, 1- $H$2, 0)), IF(ROW(A57) - 1 &gt; $H$2, ((I57 -J56) * $H$3) + J56, ""))</f>
        <v>10.2463380977322</v>
      </c>
      <c r="K57" s="0" t="n">
        <f aca="true">IF(ROW(A57) - $H$2 = $H$5, AVERAGE(J57:OFFSET(J57, 1- $H$5, 0)), IF(ROW(A57) - $H$2 &gt; $H$5, ((J57 -K56) * $H$6) + K56, ""))</f>
        <v>10.4628834444822</v>
      </c>
      <c r="L57" s="0" t="n">
        <f aca="false">IF(K57&lt;&gt;"", J57 / K57, "")</f>
        <v>0.979303473282583</v>
      </c>
      <c r="M57" s="0" t="n">
        <f aca="true">IF(ROW(A57) - $H$2 - $H$5 + 1&gt;= $H$8, SUM(L57:OFFSET(L57,1-$H$8,0)),"")</f>
        <v>25.1825662363112</v>
      </c>
    </row>
    <row collapsed="false" customFormat="false" customHeight="fals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C58 - D58</f>
        <v>7.69</v>
      </c>
      <c r="J58" s="0" t="n">
        <f aca="true">IF(ROW(A58) - 1 = $H$2, AVERAGE(I58:OFFSET(I58, 1- $H$2, 0)), IF(ROW(A58) - 1 &gt; $H$2, ((I58 -J57) * $H$3) + J57, ""))</f>
        <v>8.96816904886611</v>
      </c>
      <c r="K58" s="0" t="n">
        <f aca="true">IF(ROW(A58) - $H$2 = $H$5, AVERAGE(J58:OFFSET(J58, 1- $H$5, 0)), IF(ROW(A58) - $H$2 &gt; $H$5, ((J58 -K57) * $H$6) + K57, ""))</f>
        <v>9.71552624667414</v>
      </c>
      <c r="L58" s="0" t="n">
        <f aca="false">IF(K58&lt;&gt;"", J58 / K58, "")</f>
        <v>0.923075994152775</v>
      </c>
      <c r="M58" s="0" t="n">
        <f aca="true">IF(ROW(A58) - $H$2 - $H$5 + 1&gt;= $H$8, SUM(L58:OFFSET(L58,1-$H$8,0)),"")</f>
        <v>25.1083359213317</v>
      </c>
    </row>
    <row collapsed="false" customFormat="false" customHeight="fals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C59 - D59</f>
        <v>5.75</v>
      </c>
      <c r="J59" s="0" t="n">
        <f aca="true">IF(ROW(A59) - 1 = $H$2, AVERAGE(I59:OFFSET(I59, 1- $H$2, 0)), IF(ROW(A59) - 1 &gt; $H$2, ((I59 -J58) * $H$3) + J58, ""))</f>
        <v>7.35908452443306</v>
      </c>
      <c r="K59" s="0" t="n">
        <f aca="true">IF(ROW(A59) - $H$2 = $H$5, AVERAGE(J59:OFFSET(J59, 1- $H$5, 0)), IF(ROW(A59) - $H$2 &gt; $H$5, ((J59 -K58) * $H$6) + K58, ""))</f>
        <v>8.5373053855536</v>
      </c>
      <c r="L59" s="0" t="n">
        <f aca="false">IF(K59&lt;&gt;"", J59 / K59, "")</f>
        <v>0.861991482334195</v>
      </c>
      <c r="M59" s="0" t="n">
        <f aca="true">IF(ROW(A59) - $H$2 - $H$5 + 1&gt;= $H$8, SUM(L59:OFFSET(L59,1-$H$8,0)),"")</f>
        <v>25.0453248248585</v>
      </c>
    </row>
    <row collapsed="false" customFormat="false" customHeight="fals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C60 - D60</f>
        <v>6.69</v>
      </c>
      <c r="J60" s="0" t="n">
        <f aca="true">IF(ROW(A60) - 1 = $H$2, AVERAGE(I60:OFFSET(I60, 1- $H$2, 0)), IF(ROW(A60) - 1 &gt; $H$2, ((I60 -J59) * $H$3) + J59, ""))</f>
        <v>7.02454226221653</v>
      </c>
      <c r="K60" s="0" t="n">
        <f aca="true">IF(ROW(A60) - $H$2 = $H$5, AVERAGE(J60:OFFSET(J60, 1- $H$5, 0)), IF(ROW(A60) - $H$2 &gt; $H$5, ((J60 -K59) * $H$6) + K59, ""))</f>
        <v>7.78092382388506</v>
      </c>
      <c r="L60" s="0" t="n">
        <f aca="false">IF(K60&lt;&gt;"", J60 / K60, "")</f>
        <v>0.902790262597524</v>
      </c>
      <c r="M60" s="0" t="n">
        <f aca="true">IF(ROW(A60) - $H$2 - $H$5 + 1&gt;= $H$8, SUM(L60:OFFSET(L60,1-$H$8,0)),"")</f>
        <v>25.0955559458277</v>
      </c>
    </row>
    <row collapsed="false" customFormat="false" customHeight="fals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</row>
    <row collapsed="false" customFormat="false" customHeight="fals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</row>
    <row collapsed="false" customFormat="false" customHeight="fals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</row>
    <row collapsed="false" customFormat="false" customHeight="fals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collapsed="false" customFormat="false" customHeight="fals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collapsed="false" customFormat="false" customHeight="fals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collapsed="false" customFormat="false" customHeight="fals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collapsed="false" customFormat="false" customHeight="fals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collapsed="false" customFormat="false" customHeight="fals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collapsed="false" customFormat="false" customHeight="fals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collapsed="false" customFormat="false" customHeight="fals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fals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fals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fals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fals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fals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fals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fals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fals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fals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fals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fals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fals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fals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fals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fals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fals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fals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fals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fals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fals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fals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fals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fals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fals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fals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fals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fals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fals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fals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fals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fals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fals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fals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fals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fals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fals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fals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fals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fals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fals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fals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fals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fals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fals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fals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fals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fals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fals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fals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fals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fals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fals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fals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fals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fals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fals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fals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fals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fals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fals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fals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fals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fals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fals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fals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fals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fals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fals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fals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fals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fals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fals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fals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fals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fals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fals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fals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fals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fals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fals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fals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fals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fals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fals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fals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fals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fals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fals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fals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fals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fals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fals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fals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fals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fals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fals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fals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fals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fals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fals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fals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fals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fals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fals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fals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fals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fals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fals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fals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fals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fals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fals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fals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fals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fals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fals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fals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fals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fals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fals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fals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fals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fals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fals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fals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fals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fals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fals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fals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fals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fals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fals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fals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fals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fals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fals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fals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fals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fals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fals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fals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fals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fals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fals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fals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fals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fals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fals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fals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fals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fals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fals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fals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fals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fals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fals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fals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fals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fals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fals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fals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fals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fals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fals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fals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fals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fals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fals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fals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fals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fals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fals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fals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fals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fals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fals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fals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fals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fals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fals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fals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fals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fals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fals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fals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fals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fals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fals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fals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fals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fals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fals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fals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fals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fals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fals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fals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fals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fals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fals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fals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fals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fals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fals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fals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fals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fals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fals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fals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fals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fals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fals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fals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fals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fals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fals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fals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fals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fals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fals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fals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fals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fals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fals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fals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fals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fals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fals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fals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fals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fals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fals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fals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fals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fals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fals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fals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fals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fals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fals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fals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fals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fals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fals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fals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fals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fals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fals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fals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fals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fals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fals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fals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fals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fals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fals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fals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fals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fals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fals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fals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fals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fals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fals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fals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fals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fals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fals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fals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fals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fals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fals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fals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fals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fals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fals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fals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fals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fals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fals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fals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fals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fals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fals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fals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fals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fals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fals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fals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fals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fals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fals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fals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fals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fals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fals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fals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fals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fals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fals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fals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fals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fals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fals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fals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fals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fals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fals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fals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fals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fals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fals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fals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fals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fals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fals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fals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fals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fals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fals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fals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fals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fals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fals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fals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fals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fals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fals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fals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fals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fals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fals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fals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fals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fals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fals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fals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fals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fals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fals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fals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fals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fals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fals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fals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fals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fals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fals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fals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fals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fals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fals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fals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fals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fals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fals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fals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fals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fals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fals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fals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fals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fals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fals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fals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fals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fals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fals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fals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fals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fals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fals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fals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fals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fals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fals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fals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fals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fals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fals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fals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fals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fals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fals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fals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fals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fals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fals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fals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fals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fals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fals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fals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fals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fals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fals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fals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fals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fals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fals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fals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fals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fals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fals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fals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fals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fals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fals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fals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fals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fals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fals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fals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fals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fals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fals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fals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fals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fals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fals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fals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fals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fals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fals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fals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fals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fals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fals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fals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fals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fals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fals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fals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fals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fals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fals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fals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fals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fals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fals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fals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fals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fals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fals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fals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fals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fals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fals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fals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fals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fals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fals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fals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fals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fals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fals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fals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fals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fals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fals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fals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fals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fals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fals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fals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fals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fals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fals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fals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fals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fals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fals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fals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fals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fals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fals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fals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fals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fals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fals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fals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fals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fals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fals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fals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fals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fals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fals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fals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fals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fals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fals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fals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fals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fals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fals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fals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fals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fals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fals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fals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fals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fals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fals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fals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fals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fals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fals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fals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fals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fals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fals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fals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fals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fals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fals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fals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fals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fals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fals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fals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fals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fals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fals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fals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fals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fals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fals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fals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fals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fals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fals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fals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fals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fals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fals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fals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fals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fals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fals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fals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fals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fals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fals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fals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fals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fals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fals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fals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fals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fals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fals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fals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fals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fals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fals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fals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fals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fals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fals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fals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fals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fals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fals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fals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fals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fals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fals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fals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fals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fals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fals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fals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fals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fals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fals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fals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fals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fals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fals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fals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fals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fals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fals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fals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fals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fals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fals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fals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fals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fals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fals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fals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fals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fals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fals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fals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fals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fals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fals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fals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fals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fals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fals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fals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fals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fals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fals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fals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fals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fals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fals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fals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fals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fals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fals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fals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fals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fals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fals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fals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fals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fals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fals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fals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fals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fals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fals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fals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fals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fals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fals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fals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fals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fals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fals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fals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fals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fals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fals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fals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fals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fals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fals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fals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fals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fals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fals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fals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fals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fals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fals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fals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fals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fals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fals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fals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fals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fals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fals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fals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fals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fals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fals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fals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fals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fals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fals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fals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fals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fals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fals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fals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fals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fals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fals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fals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fals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fals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fals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fals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fals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fals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fals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fals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fals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fals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fals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fals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fals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fals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fals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fals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fals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fals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fals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fals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fals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fals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fals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fals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fals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fals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fals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fals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fals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fals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fals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fals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fals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fals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fals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fals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fals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fals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fals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fals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fals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fals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fals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fals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fals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fals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fals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fals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fals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fals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fals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fals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fals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fals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fals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fals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fals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fals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fals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fals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fals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fals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fals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fals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fals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fals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fals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fals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fals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fals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fals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fals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fals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fals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fals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fals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fals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fals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fals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fals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fals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fals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fals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fals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fals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fals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fals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fals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fals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fals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fals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fals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fals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fals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fals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fals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fals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fals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fals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fals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fals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fals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fals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fals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fals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fals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fals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fals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fals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fals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fals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fals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fals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fals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fals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fals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fals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fals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fals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fals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fals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fals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fals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fals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fals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fals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fals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fals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fals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fals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fals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fals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fals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fals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fals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fals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fals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fals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fals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fals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fals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fals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fals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fals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fals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fals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fals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fals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fals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fals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fals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fals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fals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fals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fals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fals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fals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fals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fals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fals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fals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fals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fals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fals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fals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fals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fals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fals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fals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fals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fals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fals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fals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fals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fals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fals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fals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fals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fals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fals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fals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fals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fals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fals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fals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fals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fals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fals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fals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fals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fals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fals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fals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fals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fals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fals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fals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fals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fals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fals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fals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fals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fals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fals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fals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fals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fals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fals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fals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fals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fals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fals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fals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fals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fals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fals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fals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fals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fals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fals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fals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fals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fals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fals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fals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fals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fals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fals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fals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fals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fals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fals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fals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fals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fals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fals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fals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fals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fals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fals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fals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fals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fals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fals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fals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fals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fals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fals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fals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fals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fals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fals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fals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fals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fals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fals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fals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fals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fals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fals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fals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fals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fals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fals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fals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fals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fals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fals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fals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fals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fals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fals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fals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fals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fals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fals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fals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fals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fals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fals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fals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fals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fals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fals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fals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fals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fals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fals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fals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fals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fals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fals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fals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fals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fals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fals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fals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fals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fals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fals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fals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fals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fals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fals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fals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fals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fals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fals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fals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fals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fals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fals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fals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fals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fals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fals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fals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fals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fals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fals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fals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fals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fals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fals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fals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fals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fals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fals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fals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fals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fals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fals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fals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fals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fals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fals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fals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fals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fals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fals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fals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fals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fals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fals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fals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fals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fals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fals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fals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fals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fals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fals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fals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fals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fals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fals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fals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fals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fals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fals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fals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fals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fals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fals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fals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fals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fals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fals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fals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fals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fals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fals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fals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fals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fals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fals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fals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fals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fals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fals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fals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fals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fals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fals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fals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fals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fals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fals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fals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fals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fals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fals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fals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fals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fals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fals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fals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fals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fals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fals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fals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fals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fals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fals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fals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fals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fals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fals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fals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fals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fals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fals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fals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fals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fals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fals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fals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fals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fals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fals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fals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fals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fals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fals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fals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fals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fals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fals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fals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fals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fals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fals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fals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fals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fals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fals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fals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fals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fals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fals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fals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fals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fals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fals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fals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fals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fals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fals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fals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fals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fals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fals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fals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fals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fals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fals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fals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fals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fals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fals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fals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fals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fals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fals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fals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fals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fals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fals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fals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fals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fals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fals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fals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fals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fals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fals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fals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fals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fals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fals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fals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fals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fals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fals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fals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fals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fals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fals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fals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fals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fals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fals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fals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fals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fals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fals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fals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fals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fals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fals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fals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fals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fals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fals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fals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fals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fals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fals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fals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fals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fals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fals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fals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fals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fals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fals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fals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fals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fals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fals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fals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fals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fals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fals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fals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fals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fals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fals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fals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fals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fals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fals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fals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fals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fals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fals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fals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fals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fals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fals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fals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fals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fals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fals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fals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fals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fals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fals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fals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fals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fals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fals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fals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fals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fals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fals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fals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fals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fals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fals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fals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fals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fals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fals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fals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fals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fals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fals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fals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fals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fals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fals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fals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fals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fals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fals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fals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fals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fals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fals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fals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fals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fals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fals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fals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fals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fals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fals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fals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fals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fals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fals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fals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fals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fals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fals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fals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fals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fals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fals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fals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fals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fals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fals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fals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fals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fals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fals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fals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fals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fals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fals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fals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fals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fals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fals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fals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fals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fals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fals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fals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fals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fals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fals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fals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fals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fals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fals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fals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fals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fals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fals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fals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fals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fals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fals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fals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fals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fals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fals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fals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fals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fals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fals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fals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fals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fals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fals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fals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fals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fals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fals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fals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fals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fals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fals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fals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fals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fals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fals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fals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fals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fals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fals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fals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fals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fals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fals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fals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fals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fals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fals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fals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fals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fals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fals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fals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fals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fals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fals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fals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fals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fals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fals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fals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fals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fals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fals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fals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fals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fals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fals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fals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fals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fals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fals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fals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fals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fals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fals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fals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fals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fals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fals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fals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fals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fals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fals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fals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fals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fals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fals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fals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fals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fals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fals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fals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fals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fals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fals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fals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fals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fals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fals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fals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fals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fals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fals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fals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fals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fals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fals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fals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fals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fals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fals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fals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fals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fals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fals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fals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fals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fals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fals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fals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fals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fals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fals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fals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fals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fals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fals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fals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fals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fals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fals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fals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fals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fals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fals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fals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fals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fals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fals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fals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fals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fals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fals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fals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fals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fals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fals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fals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fals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fals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fals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fals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fals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fals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fals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fals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fals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fals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fals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fals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fals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fals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fals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fals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fals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fals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fals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fals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fals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fals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fals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fals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fals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fals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fals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fals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fals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fals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fals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fals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fals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fals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fals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fals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fals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fals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fals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fals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fals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fals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fals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fals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fals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fals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fals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fals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fals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fals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fals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fals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fals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fals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fals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fals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fals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fals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fals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fals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fals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fals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fals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fals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fals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fals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fals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fals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fals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fals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fals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fals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fals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fals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fals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fals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fals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fals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fals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fals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fals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fals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fals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fals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fals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fals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fals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fals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fals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fals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fals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fals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fals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fals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fals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fals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fals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fals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fals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fals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fals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fals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fals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fals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fals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fals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fals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fals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fals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fals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fals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fals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fals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fals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fals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fals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fals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fals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fals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fals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fals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fals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fals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fals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fals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fals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fals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fals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fals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fals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fals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fals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fals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fals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fals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fals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fals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fals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fals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fals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fals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fals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fals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fals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fals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fals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fals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fals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fals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fals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fals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fals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fals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fals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fals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fals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fals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fals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fals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fals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fals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fals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fals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fals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fals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fals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fals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fals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fals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fals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fals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fals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fals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fals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fals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fals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fals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fals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fals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fals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fals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fals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fals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fals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fals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fals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fals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fals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fals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fals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fals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fals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fals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fals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fals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fals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fals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fals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fals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fals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fals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fals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fals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fals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fals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fals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fals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fals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fals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fals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fals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fals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fals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fals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fals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fals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fals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fals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fals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fals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fals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fals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fals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fals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fals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fals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fals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fals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fals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fals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fals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fals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fals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fals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fals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fals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fals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fals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fals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fals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fals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fals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fals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fals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fals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fals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fals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fals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fals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fals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fals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fals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fals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fals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fals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fals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fals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fals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fals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fals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fals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fals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fals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fals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fals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fals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fals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fals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fals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fals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fals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fals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fals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fals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fals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fals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fals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fals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fals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fals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fals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fals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fals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fals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fals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fals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fals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fals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fals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fals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fals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fals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fals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fals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fals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fals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fals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fals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fals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fals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fals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fals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fals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fals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fals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fals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fals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fals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fals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fals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fals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fals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fals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fals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fals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fals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fals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fals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fals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fals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fals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fals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fals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fals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fals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fals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fals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fals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fals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fals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fals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fals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fals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fals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fals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fals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fals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fals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fals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fals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fals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fals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fals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fals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fals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fals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fals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fals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fals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fals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fals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fals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fals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fals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fals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fals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fals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fals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fals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fals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fals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fals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fals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fals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fals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fals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fals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fals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fals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fals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fals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fals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fals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fals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fals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fals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fals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fals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fals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fals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fals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fals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fals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fals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fals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fals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fals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fals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fals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fals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fals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fals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fals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fals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fals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fals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fals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fals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fals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fals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fals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fals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fals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fals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fals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fals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fals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fals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fals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fals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fals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fals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fals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fals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fals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fals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fals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fals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fals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fals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fals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fals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fals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fals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fals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fals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fals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fals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fals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fals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fals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fals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fals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fals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fals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fals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fals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fals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fals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fals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fals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fals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fals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fals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fals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fals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fals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fals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fals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fals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fals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fals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fals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fals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fals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fals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fals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fals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fals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fals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fals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fals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fals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fals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fals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fals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fals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fals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fals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fals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fals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fals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fals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fals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fals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fals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fals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fals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fals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fals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fals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fals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fals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fals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fals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fals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fals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fals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fals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fals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fals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fals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fals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fals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fals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fals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fals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fals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fals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fals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fals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fals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fals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fals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fals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fals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fals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fals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fals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fals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fals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fals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fals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fals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fals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fals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fals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fals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fals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fals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fals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fals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fals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fals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fals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fals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fals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fals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fals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fals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fals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fals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fals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fals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fals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fals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fals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fals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fals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fals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fals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fals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fals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fals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fals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fals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fals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fals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fals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fals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fals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fals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fals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fals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fals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fals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fals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fals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fals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fals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fals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fals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fals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fals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fals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fals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fals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fals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fals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fals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fals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fals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fals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fals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fals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fals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fals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fals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fals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fals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fals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fals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fals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fals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fals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fals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fals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fals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fals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fals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fals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fals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fals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fals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fals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fals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fals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fals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fals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fals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fals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fals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fals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fals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fals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fals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fals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fals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fals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fals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fals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fals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fals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fals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fals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fals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fals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fals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fals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fals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fals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fals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fals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fals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fals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fals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fals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fals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fals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fals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fals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fals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fals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fals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fals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fals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fals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fals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fals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fals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fals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fals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fals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fals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fals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fals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fals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fals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fals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fals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fals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fals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fals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fals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fals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fals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fals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fals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fals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fals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fals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fals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fals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fals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fals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fals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fals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fals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fals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fals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fals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fals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fals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fals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fals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fals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fals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fals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fals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fals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fals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fals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fals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fals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fals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fals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fals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fals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fals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fals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fals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fals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fals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fals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fals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fals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fals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fals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fals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fals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fals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fals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fals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fals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fals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fals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fals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fals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fals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fals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fals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fals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fals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fals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fals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fals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fals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fals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fals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fals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fals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fals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fals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fals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fals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fals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fals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fals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fals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fals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fals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fals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fals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fals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fals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fals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fals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fals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fals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fals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fals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fals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fals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fals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fals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fals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fals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fals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fals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fals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fals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fals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fals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fals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fals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fals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fals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fals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fals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fals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fals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fals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fals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fals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fals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fals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fals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fals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fals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fals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fals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fals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fals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fals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fals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fals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fals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fals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fals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fals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fals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fals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fals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fals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fals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fals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fals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fals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fals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fals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fals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fals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fals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fals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fals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fals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fals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fals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fals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fals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fals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fals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fals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fals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fals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fals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fals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fals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fals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fals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fals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fals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fals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fals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fals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fals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fals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fals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fals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fals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fals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fals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fals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fals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fals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fals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fals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fals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fals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fals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fals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fals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fals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fals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fals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fals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fals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fals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fals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fals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fals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fals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fals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fals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fals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fals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fals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fals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fals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fals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fals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fals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fals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fals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fals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fals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fals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fals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fals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fals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fals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fals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fals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fals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fals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fals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fals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fals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fals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fals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fals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fals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fals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fals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fals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fals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fals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fals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fals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fals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fals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fals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fals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fals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fals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fals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fals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fals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fals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fals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fals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fals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fals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fals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fals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fals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fals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fals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fals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fals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fals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fals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fals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fals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fals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fals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fals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fals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fals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fals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fals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fals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fals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fals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fals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fals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fals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fals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fals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fals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fals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fals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fals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fals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fals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fals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fals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fals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fals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fals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fals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fals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fals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fals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fals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fals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fals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fals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fals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fals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fals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fals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fals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fals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fals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fals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fals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fals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fals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fals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fals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fals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fals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fals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fals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fals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fals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fals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fals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fals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fals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fals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fals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fals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fals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fals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fals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fals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fals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fals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fals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fals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fals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fals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fals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fals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fals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fals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fals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fals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fals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fals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fals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fals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fals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fals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fals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fals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fals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fals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fals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fals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fals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fals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fals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fals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fals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fals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fals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fals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fals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fals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fals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fals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fals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fals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fals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fals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fals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fals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fals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fals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fals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fals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fals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fals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fals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fals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fals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fals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fals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fals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fals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fals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fals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fals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fals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fals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fals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fals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fals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fals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fals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fals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fals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fals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fals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fals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fals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fals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fals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fals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fals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fals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fals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fals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fals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fals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fals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fals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fals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fals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fals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fals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fals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fals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fals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fals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fals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fals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fals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fals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fals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fals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fals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fals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fals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fals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fals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fals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fals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fals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fals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fals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fals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fals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fals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fals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fals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fals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fals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fals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fals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fals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fals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fals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fals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fals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fals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fals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fals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fals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fals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fals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fals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fals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fals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fals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fals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fals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fals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fals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fals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fals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fals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fals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fals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fals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fals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fals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fals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fals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fals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fals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fals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fals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fals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fals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fals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fals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fals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fals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fals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fals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fals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fals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fals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fals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fals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fals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fals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fals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fals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fals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fals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fals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fals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fals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fals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fals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fals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fals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fals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fals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fals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fals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fals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fals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fals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fals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fals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fals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fals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fals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fals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fals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fals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fals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fals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fals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fals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fals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fals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fals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fals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fals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fals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fals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fals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fals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fals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fals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fals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fals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fals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fals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fals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fals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fals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fals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fals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fals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fals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fals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fals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fals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fals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fals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fals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fals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fals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fals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fals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fals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fals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fals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fals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fals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fals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fals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fals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fals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fals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fals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fals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fals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fals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fals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fals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fals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fals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fals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fals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fals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fals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fals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fals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fals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fals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fals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fals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fals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fals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fals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fals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fals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fals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fals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fals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fals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fals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fals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fals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fals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fals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fals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fals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fals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fals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fals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fals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fals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fals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fals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fals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fals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fals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fals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fals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fals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fals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fals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fals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fals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fals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fals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fals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fals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fals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fals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fals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fals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fals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fals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fals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fals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fals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fals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fals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fals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fals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fals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fals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fals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fals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fals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fals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fals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fals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fals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fals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fals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fals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fals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fals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fals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fals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fals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fals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fals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fals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fals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fals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fals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fals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fals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fals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fals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fals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fals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fals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fals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fals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fals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fals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fals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fals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fals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fals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fals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fals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fals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fals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fals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fals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fals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fals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fals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fals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fals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fals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fals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fals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fals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fals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fals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fals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fals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fals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fals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fals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fals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fals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fals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fals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fals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fals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fals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fals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fals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fals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fals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fals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fals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fals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fals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fals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fals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fals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fals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fals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fals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fals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fals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fals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fals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fals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fals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fals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fals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fals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fals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fals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fals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fals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fals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fals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fals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fals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fals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fals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fals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fals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fals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fals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fals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fals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fals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fals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fals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fals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fals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fals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fals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fals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fals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fals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fals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fals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fals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fals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fals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fals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fals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fals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fals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fals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fals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fals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fals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fals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fals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fals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fals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fals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fals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fals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fals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fals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fals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fals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fals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fals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fals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fals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fals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fals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fals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fals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fals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fals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fals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fals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fals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fals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fals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fals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fals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fals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fals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fals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fals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fals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fals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fals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fals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fals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fals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fals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fals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fals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fals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fals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fals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fals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fals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fals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fals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fals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fals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fals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fals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fals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fals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fals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fals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fals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fals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fals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fals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fals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fals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fals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fals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fals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fals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fals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fals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fals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fals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fals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fals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fals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fals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fals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fals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fals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fals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fals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fals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fals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fals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fals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fals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fals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fals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fals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fals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fals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fals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fals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fals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fals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fals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fals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fals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fals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fals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fals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fals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fals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fals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fals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fals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fals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fals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fals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fals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fals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fals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fals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fals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fals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fals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fals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fals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fals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fals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fals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fals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fals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fals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fals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fals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fals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fals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fals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fals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fals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fals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fals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fals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fals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fals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fals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fals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fals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fals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fals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fals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fals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fals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fals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fals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fals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fals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fals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fals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fals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fals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fals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fals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fals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fals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fals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fals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fals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fals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fals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fals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fals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fals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fals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fals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fals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fals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fals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fals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fals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fals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fals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fals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fals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fals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fals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fals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fals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fals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fals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fals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fals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fals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fals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fals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fals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fals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fals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fals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fals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fals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fals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fals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fals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fals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fals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fals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fals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fals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fals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fals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fals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fals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fals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fals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fals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fals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fals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fals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fals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fals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fals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fals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fals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fals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fals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fals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fals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fals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fals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fals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fals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fals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fals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fals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fals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fals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fals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fals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fals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fals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fals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fals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fals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fals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fals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fals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fals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fals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fals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fals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fals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fals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fals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fals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fals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fals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fals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fals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fals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fals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fals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fals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fals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fals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fals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76"/>
  <sheetViews>
    <sheetView colorId="64" defaultGridColor="true" rightToLeft="false" showFormulas="false" showGridLines="true" showOutlineSymbols="true" showRowColHeaders="true" showZeros="true" tabSelected="false" topLeftCell="A46" view="normal" windowProtection="false" workbookViewId="0" zoomScale="110" zoomScaleNormal="110" zoomScalePageLayoutView="100">
      <selection activeCell="A75" activeCellId="1" pane="topLeft" sqref="33:33 A75"/>
    </sheetView>
  </sheetViews>
  <cols>
    <col collapsed="false" hidden="false" max="1" min="1" style="1" width="13.5137254901961"/>
    <col collapsed="false" hidden="false" max="7" min="2" style="1" width="11.1686274509804"/>
    <col collapsed="false" hidden="false" max="1025" min="8" style="0" width="11.5764705882353"/>
  </cols>
  <sheetData>
    <row collapsed="false" customFormat="false" customHeight="fals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15</v>
      </c>
      <c r="I1" s="0" t="s">
        <v>27</v>
      </c>
    </row>
    <row collapsed="false" customFormat="false" customHeight="fals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  <c r="I2" s="0" t="str">
        <f aca="true">IF(ROW(A2) - 1 &gt; $H$2, E2 - OFFSET(E2,  - $H$2, 0), "")</f>
        <v/>
      </c>
    </row>
    <row collapsed="false" customFormat="false" customHeight="fals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str">
        <f aca="true">IF(ROW(A3) - 1 &gt; $H$2, E3 - OFFSET(E3,  - $H$2, 0), "")</f>
        <v/>
      </c>
    </row>
    <row collapsed="false" customFormat="false" customHeight="fals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str">
        <f aca="true">IF(ROW(A4) - 1 &gt; $H$2, E4 - OFFSET(E4,  - $H$2, 0), "")</f>
        <v/>
      </c>
    </row>
    <row collapsed="false" customFormat="false" customHeight="fals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str">
        <f aca="true">IF(ROW(A5) - 1 &gt; $H$2, E5 - OFFSET(E5,  - $H$2, 0), "")</f>
        <v/>
      </c>
    </row>
    <row collapsed="false" customFormat="false" customHeight="fals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str">
        <f aca="true">IF(ROW(A6) - 1 &gt; $H$2, E6 - OFFSET(E6,  - $H$2, 0), "")</f>
        <v/>
      </c>
    </row>
    <row collapsed="false" customFormat="false" customHeight="fals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str">
        <f aca="true">IF(ROW(A7) - 1 &gt; $H$2, E7 - OFFSET(E7,  - $H$2, 0), "")</f>
        <v/>
      </c>
    </row>
    <row collapsed="false" customFormat="false" customHeight="fals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str">
        <f aca="true">IF(ROW(A8) - 1 &gt; $H$2, E8 - OFFSET(E8,  - $H$2, 0), "")</f>
        <v/>
      </c>
    </row>
    <row collapsed="false" customFormat="false" customHeight="fals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str">
        <f aca="true">IF(ROW(A9) - 1 &gt; $H$2, E9 - OFFSET(E9,  - $H$2, 0), "")</f>
        <v/>
      </c>
    </row>
    <row collapsed="false" customFormat="false" customHeight="fals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str">
        <f aca="true">IF(ROW(A10) - 1 &gt; $H$2, E10 - OFFSET(E10,  - $H$2, 0), "")</f>
        <v/>
      </c>
    </row>
    <row collapsed="false" customFormat="false" customHeight="fals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str">
        <f aca="true">IF(ROW(A11) - 1 &gt; $H$2, E11 - OFFSET(E11,  - $H$2, 0), "")</f>
        <v/>
      </c>
    </row>
    <row collapsed="false" customFormat="false" customHeight="fals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true">IF(ROW(A12) - 1 &gt; $H$2, E12 - OFFSET(E12,  - $H$2, 0), "")</f>
        <v>18.75</v>
      </c>
    </row>
    <row collapsed="false" customFormat="false" customHeight="fals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true">IF(ROW(A13) - 1 &gt; $H$2, E13 - OFFSET(E13,  - $H$2, 0), "")</f>
        <v>15.31</v>
      </c>
    </row>
    <row collapsed="false" customFormat="false" customHeight="fals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true">IF(ROW(A14) - 1 &gt; $H$2, E14 - OFFSET(E14,  - $H$2, 0), "")</f>
        <v>11.56</v>
      </c>
    </row>
    <row collapsed="false" customFormat="false" customHeight="fals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true">IF(ROW(A15) - 1 &gt; $H$2, E15 - OFFSET(E15,  - $H$2, 0), "")</f>
        <v>3.25</v>
      </c>
    </row>
    <row collapsed="false" customFormat="false" customHeight="fals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true">IF(ROW(A16) - 1 &gt; $H$2, E16 - OFFSET(E16,  - $H$2, 0), "")</f>
        <v>-0.25</v>
      </c>
    </row>
    <row collapsed="false" customFormat="false" customHeight="fals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true">IF(ROW(A17) - 1 &gt; $H$2, E17 - OFFSET(E17,  - $H$2, 0), "")</f>
        <v>1.38</v>
      </c>
    </row>
    <row collapsed="false" customFormat="false" customHeight="fals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true">IF(ROW(A18) - 1 &gt; $H$2, E18 - OFFSET(E18,  - $H$2, 0), "")</f>
        <v>2.58</v>
      </c>
    </row>
    <row collapsed="false" customFormat="false" customHeight="fals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true">IF(ROW(A19) - 1 &gt; $H$2, E19 - OFFSET(E19,  - $H$2, 0), "")</f>
        <v>-3.13</v>
      </c>
    </row>
    <row collapsed="false" customFormat="false" customHeight="fals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true">IF(ROW(A20) - 1 &gt; $H$2, E20 - OFFSET(E20,  - $H$2, 0), "")</f>
        <v>4.5</v>
      </c>
    </row>
    <row collapsed="false" customFormat="false" customHeight="fals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true">IF(ROW(A21) - 1 &gt; $H$2, E21 - OFFSET(E21,  - $H$2, 0), "")</f>
        <v>-1.19</v>
      </c>
    </row>
    <row collapsed="false" customFormat="false" customHeight="fals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true">IF(ROW(A22) - 1 &gt; $H$2, E22 - OFFSET(E22,  - $H$2, 0), "")</f>
        <v>11.31</v>
      </c>
    </row>
    <row collapsed="false" customFormat="false" customHeight="fals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true">IF(ROW(A23) - 1 &gt; $H$2, E23 - OFFSET(E23,  - $H$2, 0), "")</f>
        <v>7.88</v>
      </c>
    </row>
    <row collapsed="false" customFormat="false" customHeight="fals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true">IF(ROW(A24) - 1 &gt; $H$2, E24 - OFFSET(E24,  - $H$2, 0), "")</f>
        <v>13.13</v>
      </c>
    </row>
    <row collapsed="false" customFormat="false" customHeight="fals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true">IF(ROW(A25) - 1 &gt; $H$2, E25 - OFFSET(E25,  - $H$2, 0), "")</f>
        <v>14.44</v>
      </c>
    </row>
    <row collapsed="false" customFormat="false" customHeight="fals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true">IF(ROW(A26) - 1 &gt; $H$2, E26 - OFFSET(E26,  - $H$2, 0), "")</f>
        <v>9.06</v>
      </c>
    </row>
    <row collapsed="false" customFormat="false" customHeight="fals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true">IF(ROW(A27) - 1 &gt; $H$2, E27 - OFFSET(E27,  - $H$2, 0), "")</f>
        <v>5.75</v>
      </c>
    </row>
    <row collapsed="false" customFormat="false" customHeight="fals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true">IF(ROW(A28) - 1 &gt; $H$2, E28 - OFFSET(E28,  - $H$2, 0), "")</f>
        <v>7.05</v>
      </c>
    </row>
    <row collapsed="false" customFormat="false" customHeight="fals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true">IF(ROW(A29) - 1 &gt; $H$2, E29 - OFFSET(E29,  - $H$2, 0), "")</f>
        <v>15.38</v>
      </c>
    </row>
    <row collapsed="false" customFormat="false" customHeight="fals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true">IF(ROW(A30) - 1 &gt; $H$2, E30 - OFFSET(E30,  - $H$2, 0), "")</f>
        <v>8.06</v>
      </c>
    </row>
    <row collapsed="false" customFormat="false" customHeight="fals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true">IF(ROW(A31) - 1 &gt; $H$2, E31 - OFFSET(E31,  - $H$2, 0), "")</f>
        <v>-0.370000000000005</v>
      </c>
    </row>
    <row collapsed="false" customFormat="false" customHeight="fals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true">IF(ROW(A32) - 1 &gt; $H$2, E32 - OFFSET(E32,  - $H$2, 0), "")</f>
        <v>-14.06</v>
      </c>
    </row>
    <row collapsed="false" customFormat="false" customHeight="fals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true">IF(ROW(A33) - 1 &gt; $H$2, E33 - OFFSET(E33,  - $H$2, 0), "")</f>
        <v>-0.439999999999998</v>
      </c>
    </row>
    <row collapsed="false" customFormat="false" customHeight="fals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true">IF(ROW(A34) - 1 &gt; $H$2, E34 - OFFSET(E34,  - $H$2, 0), "")</f>
        <v>-3</v>
      </c>
    </row>
    <row collapsed="false" customFormat="false" customHeight="fals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true">IF(ROW(A35) - 1 &gt; $H$2, E35 - OFFSET(E35,  - $H$2, 0), "")</f>
        <v>-2.69</v>
      </c>
    </row>
    <row collapsed="false" customFormat="false" customHeight="fals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true">IF(ROW(A36) - 1 &gt; $H$2, E36 - OFFSET(E36,  - $H$2, 0), "")</f>
        <v>12.07</v>
      </c>
    </row>
    <row collapsed="false" customFormat="false" customHeight="fals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true">IF(ROW(A37) - 1 &gt; $H$2, E37 - OFFSET(E37,  - $H$2, 0), "")</f>
        <v>22.19</v>
      </c>
    </row>
    <row collapsed="false" customFormat="false" customHeight="fals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true">IF(ROW(A38) - 1 &gt; $H$2, E38 - OFFSET(E38,  - $H$2, 0), "")</f>
        <v>19.06</v>
      </c>
    </row>
    <row collapsed="false" customFormat="false" customHeight="fals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true">IF(ROW(A39) - 1 &gt; $H$2, E39 - OFFSET(E39,  - $H$2, 0), "")</f>
        <v>12.94</v>
      </c>
    </row>
    <row collapsed="false" customFormat="false" customHeight="fals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true">IF(ROW(A40) - 1 &gt; $H$2, E40 - OFFSET(E40,  - $H$2, 0), "")</f>
        <v>18.25</v>
      </c>
    </row>
    <row collapsed="false" customFormat="false" customHeight="fals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true">IF(ROW(A41) - 1 &gt; $H$2, E41 - OFFSET(E41,  - $H$2, 0), "")</f>
        <v>24.88</v>
      </c>
    </row>
    <row collapsed="false" customFormat="false" customHeight="fals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true">IF(ROW(A42) - 1 &gt; $H$2, E42 - OFFSET(E42,  - $H$2, 0), "")</f>
        <v>19.69</v>
      </c>
    </row>
    <row collapsed="false" customFormat="false" customHeight="fals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true">IF(ROW(A43) - 1 &gt; $H$2, E43 - OFFSET(E43,  - $H$2, 0), "")</f>
        <v>4.19</v>
      </c>
    </row>
    <row collapsed="false" customFormat="false" customHeight="fals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true">IF(ROW(A44) - 1 &gt; $H$2, E44 - OFFSET(E44,  - $H$2, 0), "")</f>
        <v>10.81</v>
      </c>
    </row>
    <row collapsed="false" customFormat="false" customHeight="fals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true">IF(ROW(A45) - 1 &gt; $H$2, E45 - OFFSET(E45,  - $H$2, 0), "")</f>
        <v>10.31</v>
      </c>
    </row>
    <row collapsed="false" customFormat="false" customHeight="fals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true">IF(ROW(A46) - 1 &gt; $H$2, E46 - OFFSET(E46,  - $H$2, 0), "")</f>
        <v>-7.63</v>
      </c>
    </row>
    <row collapsed="false" customFormat="false" customHeight="fals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true">IF(ROW(A47) - 1 &gt; $H$2, E47 - OFFSET(E47,  - $H$2, 0), "")</f>
        <v>-13.81</v>
      </c>
    </row>
    <row collapsed="false" customFormat="false" customHeight="fals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true">IF(ROW(A48) - 1 &gt; $H$2, E48 - OFFSET(E48,  - $H$2, 0), "")</f>
        <v>-16.12</v>
      </c>
    </row>
    <row collapsed="false" customFormat="false" customHeight="fals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true">IF(ROW(A49) - 1 &gt; $H$2, E49 - OFFSET(E49,  - $H$2, 0), "")</f>
        <v>-6.94</v>
      </c>
    </row>
    <row collapsed="false" customFormat="false" customHeight="fals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true">IF(ROW(A50) - 1 &gt; $H$2, E50 - OFFSET(E50,  - $H$2, 0), "")</f>
        <v>-14.56</v>
      </c>
    </row>
    <row collapsed="false" customFormat="false" customHeight="fals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true">IF(ROW(A51) - 1 &gt; $H$2, E51 - OFFSET(E51,  - $H$2, 0), "")</f>
        <v>-19.69</v>
      </c>
    </row>
    <row collapsed="false" customFormat="false" customHeight="fals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true">IF(ROW(A52) - 1 &gt; $H$2, E52 - OFFSET(E52,  - $H$2, 0), "")</f>
        <v>-26.69</v>
      </c>
    </row>
    <row collapsed="false" customFormat="false" customHeight="fals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true">IF(ROW(A53) - 1 &gt; $H$2, E53 - OFFSET(E53,  - $H$2, 0), "")</f>
        <v>-11.94</v>
      </c>
    </row>
    <row collapsed="false" customFormat="false" customHeight="fals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true">IF(ROW(A54) - 1 &gt; $H$2, E54 - OFFSET(E54,  - $H$2, 0), "")</f>
        <v>-23.94</v>
      </c>
    </row>
    <row collapsed="false" customFormat="false" customHeight="fals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true">IF(ROW(A55) - 1 &gt; $H$2, E55 - OFFSET(E55,  - $H$2, 0), "")</f>
        <v>-9.44</v>
      </c>
    </row>
    <row collapsed="false" customFormat="false" customHeight="fals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true">IF(ROW(A56) - 1 &gt; $H$2, E56 - OFFSET(E56,  - $H$2, 0), "")</f>
        <v>-0.439999999999998</v>
      </c>
    </row>
    <row collapsed="false" customFormat="false" customHeight="fals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true">IF(ROW(A57) - 1 &gt; $H$2, E57 - OFFSET(E57,  - $H$2, 0), "")</f>
        <v>-9.25999999999999</v>
      </c>
    </row>
    <row collapsed="false" customFormat="false" customHeight="fals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true">IF(ROW(A58) - 1 &gt; $H$2, E58 - OFFSET(E58,  - $H$2, 0), "")</f>
        <v>-6.31999999999999</v>
      </c>
    </row>
    <row collapsed="false" customFormat="false" customHeight="fals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true">IF(ROW(A59) - 1 &gt; $H$2, E59 - OFFSET(E59,  - $H$2, 0), "")</f>
        <v>-11.25</v>
      </c>
    </row>
    <row collapsed="false" customFormat="false" customHeight="fals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true">IF(ROW(A60) - 1 &gt; $H$2, E60 - OFFSET(E60,  - $H$2, 0), "")</f>
        <v>3.31</v>
      </c>
    </row>
    <row collapsed="false" customFormat="false" customHeight="fals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true">IF(ROW(A61) - 1 &gt; $H$2, E61 - OFFSET(E61,  - $H$2, 0), "")</f>
        <v>1.87</v>
      </c>
    </row>
    <row collapsed="false" customFormat="false" customHeight="fals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true">IF(ROW(A62) - 1 &gt; $H$2, E62 - OFFSET(E62,  - $H$2, 0), "")</f>
        <v>17.5</v>
      </c>
    </row>
    <row collapsed="false" customFormat="false" customHeight="fals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true">IF(ROW(A63) - 1 &gt; $H$2, E63 - OFFSET(E63,  - $H$2, 0), "")</f>
        <v>10.25</v>
      </c>
    </row>
    <row collapsed="false" customFormat="false" customHeight="fals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true">IF(ROW(A64) - 1 &gt; $H$2, E64 - OFFSET(E64,  - $H$2, 0), "")</f>
        <v>12.44</v>
      </c>
    </row>
    <row collapsed="false" customFormat="false" customHeight="fals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true">IF(ROW(A65) - 1 &gt; $H$2, E65 - OFFSET(E65,  - $H$2, 0), "")</f>
        <v>-6</v>
      </c>
    </row>
    <row collapsed="false" customFormat="false" customHeight="fals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true">IF(ROW(A66) - 1 &gt; $H$2, E66 - OFFSET(E66,  - $H$2, 0), "")</f>
        <v>-11.81</v>
      </c>
    </row>
    <row collapsed="false" customFormat="false" customHeight="fals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true">IF(ROW(A67) - 1 &gt; $H$2, E67 - OFFSET(E67,  - $H$2, 0), "")</f>
        <v>-10.43</v>
      </c>
    </row>
    <row collapsed="false" customFormat="false" customHeight="fals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true">IF(ROW(A68) - 1 &gt; $H$2, E68 - OFFSET(E68,  - $H$2, 0), "")</f>
        <v>-5.75</v>
      </c>
    </row>
    <row collapsed="false" customFormat="false" customHeight="fals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true">IF(ROW(A69) - 1 &gt; $H$2, E69 - OFFSET(E69,  - $H$2, 0), "")</f>
        <v>-10.38</v>
      </c>
    </row>
    <row collapsed="false" customFormat="false" customHeight="fals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true">IF(ROW(A70) - 1 &gt; $H$2, E70 - OFFSET(E70,  - $H$2, 0), "")</f>
        <v>-22.87</v>
      </c>
    </row>
    <row collapsed="false" customFormat="false" customHeight="fals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n">
        <f aca="true">IF(ROW(A71) - 1 &gt; $H$2, E71 - OFFSET(E71,  - $H$2, 0), "")</f>
        <v>-22</v>
      </c>
    </row>
    <row collapsed="false" customFormat="false" customHeight="fals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n">
        <f aca="true">IF(ROW(A72) - 1 &gt; $H$2, E72 - OFFSET(E72,  - $H$2, 0), "")</f>
        <v>-23.94</v>
      </c>
    </row>
    <row collapsed="false" customFormat="false" customHeight="fals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n">
        <f aca="true">IF(ROW(A73) - 1 &gt; $H$2, E73 - OFFSET(E73,  - $H$2, 0), "")</f>
        <v>-16.44</v>
      </c>
    </row>
    <row collapsed="false" customFormat="false" customHeight="fals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fals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fals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fals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fals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fals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fals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fals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fals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fals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fals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fals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fals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fals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fals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fals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fals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fals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fals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fals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fals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fals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fals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fals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fals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fals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fals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fals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fals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fals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fals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fals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fals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fals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fals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fals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fals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fals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fals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fals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fals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fals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fals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fals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fals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fals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fals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fals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fals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fals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fals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fals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fals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fals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fals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fals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fals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fals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fals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fals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fals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fals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fals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fals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fals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fals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fals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fals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fals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fals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fals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fals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fals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fals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fals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fals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fals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fals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fals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fals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fals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fals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fals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fals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fals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fals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fals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fals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fals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fals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fals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fals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fals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fals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fals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fals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fals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fals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fals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fals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fals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fals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fals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fals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fals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fals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fals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fals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fals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fals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fals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fals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fals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fals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fals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fals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fals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fals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fals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fals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fals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fals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fals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fals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fals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fals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fals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fals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fals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fals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fals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fals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fals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fals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fals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fals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fals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fals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fals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fals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fals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fals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fals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fals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fals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fals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fals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fals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fals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fals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fals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fals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fals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fals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fals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fals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fals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fals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fals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fals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fals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fals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fals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fals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fals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fals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fals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fals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fals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fals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fals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fals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fals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fals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fals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fals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fals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fals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fals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fals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fals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fals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fals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fals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fals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fals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fals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fals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fals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fals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fals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fals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fals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fals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fals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fals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fals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fals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fals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fals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fals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fals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fals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fals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fals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fals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fals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fals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fals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fals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fals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fals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fals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fals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fals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fals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fals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fals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fals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fals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fals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fals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fals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fals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fals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fals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fals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fals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fals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fals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fals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fals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fals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fals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fals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fals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fals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fals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fals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fals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fals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fals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fals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fals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fals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fals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fals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fals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fals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fals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fals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fals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fals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fals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fals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fals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fals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fals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fals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fals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fals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fals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fals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fals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fals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fals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fals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fals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fals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fals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fals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fals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fals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fals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fals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fals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fals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fals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fals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fals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fals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fals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fals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fals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fals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fals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fals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fals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fals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fals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fals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fals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fals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fals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fals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fals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fals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fals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fals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fals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fals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fals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fals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fals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fals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fals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fals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fals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fals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fals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fals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fals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fals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fals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fals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fals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fals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fals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fals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fals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fals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fals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fals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fals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fals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fals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fals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fals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fals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fals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fals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fals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fals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fals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fals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fals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fals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fals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fals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fals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fals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fals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fals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fals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fals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fals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fals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fals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fals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fals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fals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fals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fals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fals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fals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fals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fals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fals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fals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fals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fals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fals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fals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fals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fals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fals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fals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fals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fals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fals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fals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fals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fals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fals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fals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fals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fals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fals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fals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fals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fals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fals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fals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fals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fals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fals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fals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fals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fals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fals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fals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fals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fals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fals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fals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fals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fals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fals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fals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fals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fals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fals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fals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fals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fals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fals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fals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fals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fals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fals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fals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fals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fals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fals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fals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fals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fals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fals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fals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fals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fals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fals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fals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fals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fals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fals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fals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fals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fals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fals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fals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fals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fals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fals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fals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fals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fals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fals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fals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fals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fals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fals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fals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fals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fals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fals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fals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fals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fals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fals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fals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fals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fals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fals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fals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fals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fals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fals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fals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fals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fals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fals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fals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fals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fals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fals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fals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fals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fals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fals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fals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fals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fals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fals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fals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fals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fals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fals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fals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fals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fals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fals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fals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fals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fals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fals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fals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fals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fals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fals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fals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fals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fals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fals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fals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fals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fals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fals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fals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fals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fals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fals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fals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fals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fals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fals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fals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fals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fals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fals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fals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fals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fals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fals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fals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fals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fals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fals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fals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fals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fals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fals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fals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fals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fals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fals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fals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fals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fals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fals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fals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fals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fals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fals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fals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fals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fals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fals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fals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fals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fals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fals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fals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fals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fals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fals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fals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fals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fals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fals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fals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fals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fals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fals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fals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fals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fals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fals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fals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fals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fals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fals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fals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fals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fals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fals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fals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fals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fals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fals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fals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fals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fals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fals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fals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fals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fals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fals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fals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fals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fals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fals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fals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fals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fals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fals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fals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fals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fals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fals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fals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fals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fals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fals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fals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fals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fals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fals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fals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fals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fals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fals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fals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fals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fals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fals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fals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fals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fals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fals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fals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fals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fals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fals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fals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fals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fals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fals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fals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fals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fals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fals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fals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fals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fals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fals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fals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fals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fals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fals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fals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fals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fals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fals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fals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fals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fals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fals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fals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fals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fals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fals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fals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fals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fals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fals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fals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fals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fals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fals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fals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fals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fals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fals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fals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fals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fals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fals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fals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fals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fals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fals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fals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fals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fals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fals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fals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fals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fals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fals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fals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fals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fals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fals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fals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fals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fals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fals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fals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fals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fals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fals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fals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fals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fals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fals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fals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fals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fals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fals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fals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fals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fals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fals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fals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fals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fals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fals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fals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fals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fals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fals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fals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fals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fals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fals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fals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fals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fals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fals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fals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fals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fals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fals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fals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fals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fals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fals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fals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fals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fals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fals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fals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fals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fals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fals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fals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fals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fals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fals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fals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fals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fals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fals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fals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fals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fals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fals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fals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fals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fals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fals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fals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fals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fals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fals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fals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fals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fals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fals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fals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fals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fals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fals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fals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fals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fals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fals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fals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fals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fals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fals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fals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fals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fals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fals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fals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fals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fals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fals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fals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fals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fals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fals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fals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fals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fals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fals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fals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fals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fals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fals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fals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fals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fals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fals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fals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fals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fals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fals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fals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fals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fals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fals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fals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fals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fals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fals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fals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fals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fals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fals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fals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fals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fals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fals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fals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fals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fals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fals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fals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fals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fals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fals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fals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fals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fals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fals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fals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fals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fals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fals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fals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fals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fals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fals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fals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fals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fals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fals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fals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fals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fals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fals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fals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fals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fals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fals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fals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fals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fals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fals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fals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fals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fals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fals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fals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fals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fals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fals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fals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fals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fals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fals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fals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fals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fals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fals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fals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fals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fals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fals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fals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fals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fals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fals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fals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fals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fals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fals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fals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fals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fals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fals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fals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fals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fals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fals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fals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fals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fals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fals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fals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fals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fals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fals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fals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fals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fals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fals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fals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fals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fals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fals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fals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fals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fals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fals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fals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fals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fals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fals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fals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fals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fals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fals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fals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fals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fals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fals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fals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fals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fals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fals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fals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fals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fals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fals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fals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fals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fals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fals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fals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fals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fals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fals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fals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fals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fals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fals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fals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fals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fals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fals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fals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fals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fals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fals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fals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fals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fals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fals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fals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fals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fals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fals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fals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fals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fals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fals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fals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fals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fals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fals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fals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fals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fals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fals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fals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fals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fals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fals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fals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fals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fals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fals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fals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fals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fals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fals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fals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fals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fals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fals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fals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fals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fals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fals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fals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fals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fals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fals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fals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fals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fals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fals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fals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fals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fals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fals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fals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fals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fals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fals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fals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fals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fals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fals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fals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fals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fals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fals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fals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fals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fals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fals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fals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fals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fals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fals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fals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fals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fals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fals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fals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fals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fals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fals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fals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fals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fals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fals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fals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fals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fals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fals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fals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fals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fals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fals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fals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fals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fals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fals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fals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fals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fals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fals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fals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fals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fals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fals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fals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fals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fals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fals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fals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fals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fals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fals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fals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fals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fals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fals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fals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fals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fals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fals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fals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fals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fals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fals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fals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fals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fals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fals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fals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fals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fals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fals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fals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fals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fals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fals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fals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fals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fals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fals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fals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fals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fals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fals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fals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fals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fals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fals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fals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fals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fals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fals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fals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fals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fals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fals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fals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fals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fals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fals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fals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fals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fals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fals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fals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fals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fals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fals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fals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fals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fals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fals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fals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fals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fals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fals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fals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fals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fals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fals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fals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fals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fals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fals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fals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fals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fals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fals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fals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fals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fals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fals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fals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fals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fals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fals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fals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fals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fals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fals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fals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fals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fals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fals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fals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fals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fals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fals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fals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fals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fals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fals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fals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fals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fals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fals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fals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fals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fals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fals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fals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fals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fals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fals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fals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fals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fals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fals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fals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fals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fals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fals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fals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fals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fals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fals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fals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fals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fals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fals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fals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fals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fals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fals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fals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fals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fals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fals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fals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fals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fals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fals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fals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fals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fals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fals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fals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fals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fals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fals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fals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fals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fals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fals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fals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fals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fals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fals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fals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fals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fals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fals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fals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fals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fals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fals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fals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fals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fals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fals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fals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fals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fals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fals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fals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fals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fals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fals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fals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fals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fals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fals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fals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fals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fals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fals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fals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fals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fals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fals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fals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fals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fals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fals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fals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fals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fals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fals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fals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fals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fals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fals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fals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fals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fals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fals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fals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fals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fals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fals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fals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fals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fals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fals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fals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fals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fals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fals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fals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fals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fals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fals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fals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fals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fals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fals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fals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fals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fals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fals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fals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fals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fals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fals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fals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fals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fals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fals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fals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fals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fals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fals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fals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fals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fals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fals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fals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fals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fals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fals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fals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fals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fals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fals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fals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fals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fals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fals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fals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fals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fals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fals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fals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fals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fals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fals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fals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fals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fals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fals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fals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fals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fals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fals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fals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fals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fals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fals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fals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fals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fals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fals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fals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fals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fals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fals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fals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fals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fals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fals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fals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fals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fals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fals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fals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fals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fals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fals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fals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fals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fals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fals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fals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fals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fals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fals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fals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fals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fals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fals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fals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fals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fals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fals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fals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fals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fals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fals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fals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fals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fals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fals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fals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fals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fals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fals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fals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fals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fals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fals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fals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fals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fals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fals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fals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fals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fals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fals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fals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fals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fals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fals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fals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fals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fals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fals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fals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fals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fals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fals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fals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fals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fals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fals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fals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fals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fals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fals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fals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fals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fals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fals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fals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fals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fals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fals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fals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fals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fals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fals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fals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fals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fals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fals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fals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fals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fals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fals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fals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fals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fals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fals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fals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fals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fals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fals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fals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fals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fals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fals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fals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fals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fals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fals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fals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fals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fals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fals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fals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fals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fals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fals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fals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fals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fals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fals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fals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fals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fals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fals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fals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fals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fals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fals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fals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fals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fals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fals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fals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fals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fals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fals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fals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fals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fals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fals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fals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fals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fals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fals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fals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fals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fals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fals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fals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fals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fals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fals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fals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fals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fals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fals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fals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fals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fals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fals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fals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fals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fals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fals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fals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fals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fals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fals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fals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fals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fals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fals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fals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fals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fals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fals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fals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fals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fals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fals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fals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fals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fals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fals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fals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fals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fals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fals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fals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fals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fals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fals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fals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fals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fals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fals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fals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fals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fals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fals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fals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fals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fals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fals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fals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fals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fals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fals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fals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fals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fals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fals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fals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fals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fals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fals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fals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fals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fals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fals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fals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fals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fals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fals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fals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fals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fals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fals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fals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fals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fals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fals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fals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fals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fals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fals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fals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fals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fals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fals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fals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fals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fals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fals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fals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fals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fals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fals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fals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fals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fals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fals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fals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fals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fals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fals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fals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fals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fals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fals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fals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fals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fals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fals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fals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fals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fals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fals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fals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fals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fals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fals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fals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fals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fals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fals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fals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fals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fals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fals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fals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fals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fals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fals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fals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fals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fals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fals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fals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fals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fals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fals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fals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fals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fals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fals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fals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fals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fals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fals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fals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fals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fals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fals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fals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fals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fals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fals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fals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fals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fals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fals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fals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fals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fals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fals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fals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fals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fals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fals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fals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fals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fals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fals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fals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fals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fals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fals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fals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fals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fals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fals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fals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fals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fals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fals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fals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fals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fals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fals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fals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fals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fals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fals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fals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fals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fals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fals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fals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fals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fals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fals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fals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fals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fals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fals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fals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fals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fals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fals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fals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fals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fals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fals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fals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fals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fals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fals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fals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fals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fals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fals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fals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fals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fals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fals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fals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fals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fals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fals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fals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fals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fals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fals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fals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fals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fals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fals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fals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fals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fals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fals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fals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fals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fals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fals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fals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fals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fals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fals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fals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fals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fals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fals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fals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fals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fals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fals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fals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fals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fals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fals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fals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fals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fals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fals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fals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fals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fals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fals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fals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fals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fals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fals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fals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fals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fals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fals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fals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fals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fals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fals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fals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fals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fals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fals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fals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fals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fals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fals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fals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fals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fals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fals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fals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fals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fals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fals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fals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fals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fals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fals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fals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fals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fals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fals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fals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fals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fals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fals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fals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fals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fals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fals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fals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fals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fals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fals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fals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fals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fals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fals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fals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fals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fals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fals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fals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fals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fals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fals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fals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fals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fals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fals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fals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fals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fals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fals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fals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fals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fals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fals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fals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fals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fals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fals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fals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fals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fals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fals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fals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fals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fals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fals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fals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fals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fals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fals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fals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fals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fals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fals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fals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fals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fals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fals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fals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fals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fals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fals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fals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fals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fals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fals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fals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fals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fals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fals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fals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fals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fals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fals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fals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fals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fals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fals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fals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fals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fals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fals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fals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fals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fals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fals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fals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fals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fals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fals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fals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fals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fals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fals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fals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fals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fals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fals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fals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fals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fals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fals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fals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fals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fals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fals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fals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fals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fals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fals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fals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fals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fals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fals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fals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fals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fals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fals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fals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fals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fals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fals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fals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fals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fals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fals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fals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fals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fals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fals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fals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fals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fals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fals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fals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fals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fals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fals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fals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fals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fals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fals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fals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fals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fals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fals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fals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fals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fals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fals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fals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fals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fals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fals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fals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fals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fals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fals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fals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fals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fals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fals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fals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fals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fals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fals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fals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fals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fals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fals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fals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fals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fals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fals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fals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fals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fals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fals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fals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fals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fals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fals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fals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fals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fals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fals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fals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fals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fals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fals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fals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fals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fals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fals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fals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fals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fals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fals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fals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fals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fals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fals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fals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fals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fals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fals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fals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fals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fals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fals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fals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fals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fals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fals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fals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fals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fals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fals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fals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fals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fals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fals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fals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fals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fals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fals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fals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fals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fals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fals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fals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fals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fals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fals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fals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fals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fals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fals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fals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fals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fals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fals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fals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fals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fals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fals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fals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fals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fals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fals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fals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fals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fals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fals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fals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fals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fals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fals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fals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fals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fals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fals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fals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fals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fals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fals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fals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fals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fals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fals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fals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fals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fals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fals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fals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fals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fals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fals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fals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fals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fals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fals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fals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fals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fals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fals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fals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fals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fals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fals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fals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fals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fals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fals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fals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fals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fals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fals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fals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fals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fals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fals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fals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fals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fals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fals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fals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fals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fals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fals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fals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fals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fals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fals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fals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fals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fals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fals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fals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fals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fals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fals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fals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fals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fals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fals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fals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fals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fals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fals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fals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fals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fals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fals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fals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fals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fals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fals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fals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fals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fals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fals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fals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fals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fals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fals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fals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fals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fals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fals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fals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fals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fals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fals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fals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fals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fals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fals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fals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fals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fals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fals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fals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fals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fals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fals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fals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fals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fals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fals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fals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fals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fals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fals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fals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fals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fals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fals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fals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fals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fals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fals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fals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fals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fals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fals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fals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fals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fals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fals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fals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fals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fals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fals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fals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fals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fals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fals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fals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fals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fals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fals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fals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fals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fals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fals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fals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fals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fals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fals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fals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fals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fals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fals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fals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fals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fals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fals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fals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fals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fals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fals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fals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fals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fals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fals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fals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fals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fals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fals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fals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fals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fals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fals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fals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fals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fals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fals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fals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fals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fals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fals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fals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fals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fals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fals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fals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fals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fals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fals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fals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fals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fals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fals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fals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fals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fals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fals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fals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fals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fals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fals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fals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fals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fals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fals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fals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fals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fals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fals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fals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fals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fals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fals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fals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fals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fals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fals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fals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fals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fals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fals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fals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fals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fals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fals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fals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fals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fals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fals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fals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fals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fals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fals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fals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fals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fals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fals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fals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fals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fals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fals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fals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fals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fals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fals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fals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fals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fals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fals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fals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fals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fals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fals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fals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fals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fals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fals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fals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fals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fals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fals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fals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fals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fals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fals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fals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fals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fals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fals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fals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fals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fals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fals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fals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fals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fals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fals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fals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fals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fals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fals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fals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fals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fals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fals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fals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fals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fals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fals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fals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fals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fals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fals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fals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fals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fals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fals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fals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fals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fals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fals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fals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fals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fals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fals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fals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fals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fals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fals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fals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fals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fals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fals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fals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fals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fals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fals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fals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fals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fals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fals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fals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fals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fals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fals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fals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fals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fals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fals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fals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fals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fals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fals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fals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fals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fals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fals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fals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fals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fals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fals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fals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fals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fals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fals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fals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fals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fals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fals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fals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fals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fals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fals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fals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fals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fals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fals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fals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fals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fals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fals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fals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fals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fals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fals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fals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fals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fals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fals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fals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fals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fals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fals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fals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fals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fals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fals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fals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fals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fals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fals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fals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fals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fals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fals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fals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fals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fals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fals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fals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fals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fals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fals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fals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fals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fals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fals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fals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fals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fals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fals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fals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fals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fals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fals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fals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fals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fals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fals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fals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fals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fals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fals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fals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fals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fals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fals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fals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fals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fals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fals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fals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fals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fals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fals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fals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fals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fals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fals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fals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fals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fals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fals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fals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fals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fals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fals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fals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fals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fals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fals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fals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fals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fals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fals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fals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fals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fals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fals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fals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fals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fals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fals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fals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fals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fals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fals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fals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fals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fals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fals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fals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fals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fals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fals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fals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fals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fals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fals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fals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fals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fals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fals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fals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fals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fals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fals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fals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fals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fals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fals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fals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fals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fals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fals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fals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fals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fals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fals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fals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fals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fals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fals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fals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fals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fals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fals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fals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fals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fals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fals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fals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fals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fals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fals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fals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fals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fals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fals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fals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fals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fals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fals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fals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fals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fals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fals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fals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fals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fals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fals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fals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fals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fals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fals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fals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fals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fals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fals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fals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fals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fals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fals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fals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fals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fals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fals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fals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fals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fals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fals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fals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fals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fals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fals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fals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fals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fals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fals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fals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fals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fals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fals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fals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fals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fals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fals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fals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fals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fals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fals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fals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fals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fals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fals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fals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fals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fals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fals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fals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fals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fals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fals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fals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fals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fals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fals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fals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fals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fals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fals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fals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fals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fals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fals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fals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fals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fals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fals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fals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fals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fals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fals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fals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fals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fals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fals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fals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fals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fals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fals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fals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fals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fals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fals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fals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fals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fals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fals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fals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fals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fals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fals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fals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fals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fals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fals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fals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fals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fals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fals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fals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fals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fals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fals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fals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fals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fals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fals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fals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fals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fals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fals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fals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fals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fals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fals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fals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fals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fals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fals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fals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fals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fals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fals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fals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fals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fals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fals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fals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fals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fals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fals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fals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fals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fals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fals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fals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fals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fals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fals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fals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fals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fals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fals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fals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fals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fals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fals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fals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fals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fals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fals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fals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fals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fals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fals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fals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fals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fals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fals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fals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fals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fals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fals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fals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fals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fals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fals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fals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fals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fals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fals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fals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fals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fals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fals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fals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fals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fals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fals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fals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fals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fals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fals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fals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fals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fals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fals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fals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fals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fals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fals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fals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fals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fals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fals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fals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fals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fals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fals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fals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fals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fals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fals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fals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fals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fals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fals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fals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fals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fals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fals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fals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fals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fals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fals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fals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fals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fals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fals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fals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fals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fals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fals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fals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fals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fals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fals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fals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fals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fals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fals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fals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fals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fals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fals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fals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fals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fals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fals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fals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fals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fals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fals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fals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fals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fals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fals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fals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fals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fals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fals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fals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fals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fals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fals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fals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fals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fals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fals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fals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fals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fals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fals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fals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fals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fals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fals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fals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fals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fals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fals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fals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fals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fals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fals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fals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fals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fals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fals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fals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fals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fals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fals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fals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fals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fals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fals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fals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fals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fals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fals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fals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fals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fals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fals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fals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fals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fals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fals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fals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fals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fals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fals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fals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fals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fals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fals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fals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fals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fals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fals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fals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fals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fals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fals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fals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fals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fals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fals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fals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fals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fals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fals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fals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fals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fals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fals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fals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fals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fals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fals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fals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fals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fals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fals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fals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fals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fals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fals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fals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fals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fals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fals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fals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fals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fals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fals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fals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fals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fals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fals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fals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fals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fals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fals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fals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fals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fals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fals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fals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fals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fals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fals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fals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fals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fals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fals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fals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fals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fals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fals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fals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fals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fals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fals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fals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fals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fals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fals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fals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fals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fals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fals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fals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fals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fals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fals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fals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fals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fals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fals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fals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fals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fals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fals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fals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fals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fals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fals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fals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fals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fals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fals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fals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fals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fals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fals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fals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fals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fals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fals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fals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fals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fals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fals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fals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fals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fals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fals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fals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fals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fals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fals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fals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fals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fals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fals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fals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fals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fals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fals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fals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fals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fals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fals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fals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fals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fals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fals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fals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fals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fals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fals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fals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fals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fals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fals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fals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fals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fals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fals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fals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fals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fals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fals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fals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fals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fals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fals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fals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fals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fals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fals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fals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fals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fals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fals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fals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fals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fals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fals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fals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fals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fals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fals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fals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fals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fals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fals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fals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fals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fals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fals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fals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fals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fals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fals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fals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fals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fals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fals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fals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fals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fals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fals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fals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fals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fals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fals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fals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fals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fals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fals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fals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fals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fals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fals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fals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fals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fals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fals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fals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fals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fals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fals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fals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fals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fals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fals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fals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fals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fals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fals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fals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fals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fals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fals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fals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G1" activeCellId="1" pane="topLeft" sqref="33:33 G1"/>
    </sheetView>
  </sheetViews>
  <cols>
    <col collapsed="false" hidden="false" max="1" min="1" style="1" width="13.5137254901961"/>
    <col collapsed="false" hidden="false" max="7" min="2" style="1" width="11.1686274509804"/>
    <col collapsed="false" hidden="false" max="8" min="8" style="0" width="14.5960784313725"/>
    <col collapsed="false" hidden="false" max="9" min="9" style="0" width="15.7450980392157"/>
    <col collapsed="false" hidden="false" max="11" min="10" style="0" width="22.2235294117647"/>
    <col collapsed="false" hidden="false" max="13" min="12" style="0" width="11.5764705882353"/>
    <col collapsed="false" hidden="false" max="14" min="14" style="0" width="16.3803921568627"/>
    <col collapsed="false" hidden="false" max="15" min="15" style="0" width="15.8745098039216"/>
    <col collapsed="false" hidden="false" max="1025" min="16" style="0" width="11.5764705882353"/>
  </cols>
  <sheetData>
    <row collapsed="false" customFormat="false" customHeight="fals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15</v>
      </c>
      <c r="I1" s="0" t="s">
        <v>7</v>
      </c>
      <c r="J1" s="0" t="s">
        <v>28</v>
      </c>
      <c r="K1" s="0" t="s">
        <v>29</v>
      </c>
      <c r="L1" s="0" t="s">
        <v>30</v>
      </c>
      <c r="M1" s="0" t="s">
        <v>31</v>
      </c>
      <c r="N1" s="0" t="s">
        <v>32</v>
      </c>
      <c r="O1" s="0" t="s">
        <v>33</v>
      </c>
      <c r="P1" s="0" t="s">
        <v>34</v>
      </c>
      <c r="Q1" s="0" t="s">
        <v>35</v>
      </c>
    </row>
    <row collapsed="false" customFormat="false" customHeight="fals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  <c r="I2" s="0" t="n">
        <f aca="false">SUM(C2:E2) / 3</f>
        <v>101.75</v>
      </c>
      <c r="K2" s="0" t="n">
        <f aca="false">I2 * F2</f>
        <v>1157915000</v>
      </c>
      <c r="N2" s="0" t="str">
        <f aca="true">IF(ROW(A2) - 2 &gt;= $H$2, SUM(L2:OFFSET(L2, 1 - $H$2, 0)), "")</f>
        <v/>
      </c>
      <c r="O2" s="0" t="str">
        <f aca="true">IF(ROW(A2) - 2 &gt;= $H$2, SUM(M2:OFFSET(M2, 1 - $H$2, 0)), "")</f>
        <v/>
      </c>
      <c r="P2" s="0" t="str">
        <f aca="false">IF(O2&lt;&gt;"", N2 / O2, "")</f>
        <v/>
      </c>
      <c r="Q2" s="0" t="str">
        <f aca="false">IF(P2&lt;&gt;"", 100 - (100 / ( 1 + P2)), "")</f>
        <v/>
      </c>
    </row>
    <row collapsed="false" customFormat="false" customHeight="fals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SUM(C3:E3) / 3</f>
        <v>99.31</v>
      </c>
      <c r="J3" s="0" t="n">
        <f aca="false">IF(I3 &gt; I2, 1, -1)</f>
        <v>-1</v>
      </c>
      <c r="K3" s="0" t="n">
        <f aca="false">I3 * F3 * J3</f>
        <v>-1647433728</v>
      </c>
      <c r="L3" s="0" t="n">
        <f aca="false">IF(K3 &gt; 0, K3, 0)</f>
        <v>0</v>
      </c>
      <c r="M3" s="0" t="n">
        <f aca="false">IF(K3 &lt;=0, ABS(K3), 0)</f>
        <v>1647433728</v>
      </c>
      <c r="N3" s="0" t="str">
        <f aca="true">IF(ROW(A3) - 2 &gt;= $H$2, SUM(L3:OFFSET(L3, 1 - $H$2, 0)), "")</f>
        <v/>
      </c>
      <c r="O3" s="0" t="str">
        <f aca="true">IF(ROW(A3) - 2 &gt;= $H$2, SUM(M3:OFFSET(M3, 1 - $H$2, 0)), "")</f>
        <v/>
      </c>
      <c r="P3" s="0" t="str">
        <f aca="false">IF(O3&lt;&gt;"", N3 / O3, "")</f>
        <v/>
      </c>
      <c r="Q3" s="0" t="str">
        <f aca="false">IF(P3&lt;&gt;"", 100 - (100 / ( 1 + P3)), "")</f>
        <v/>
      </c>
    </row>
    <row collapsed="false" customFormat="false" customHeight="fals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SUM(C4:E4) / 3</f>
        <v>102.603333333333</v>
      </c>
      <c r="J4" s="0" t="n">
        <f aca="false">IF(I4 &gt; I3, 1, -1)</f>
        <v>1</v>
      </c>
      <c r="K4" s="0" t="n">
        <f aca="false">I4 * F4 * J4</f>
        <v>1741958352</v>
      </c>
      <c r="L4" s="0" t="n">
        <f aca="false">IF(K4 &gt; 0, K4, 0)</f>
        <v>1741958352</v>
      </c>
      <c r="M4" s="0" t="n">
        <f aca="false">IF(K4 &lt;=0, ABS(K4), 0)</f>
        <v>0</v>
      </c>
      <c r="N4" s="0" t="str">
        <f aca="true">IF(ROW(A4) - 2 &gt;= $H$2, SUM(L4:OFFSET(L4, 1 - $H$2, 0)), "")</f>
        <v/>
      </c>
      <c r="O4" s="0" t="str">
        <f aca="true">IF(ROW(A4) - 2 &gt;= $H$2, SUM(M4:OFFSET(M4, 1 - $H$2, 0)), "")</f>
        <v/>
      </c>
      <c r="P4" s="0" t="str">
        <f aca="false">IF(O4&lt;&gt;"", N4 / O4, "")</f>
        <v/>
      </c>
      <c r="Q4" s="0" t="str">
        <f aca="false">IF(P4&lt;&gt;"", 100 - (100 / ( 1 + P4)), "")</f>
        <v/>
      </c>
    </row>
    <row collapsed="false" customFormat="false" customHeight="fals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H5" s="0" t="s">
        <v>36</v>
      </c>
      <c r="I5" s="0" t="n">
        <f aca="false">SUM(C5:E5) / 3</f>
        <v>107.206666666667</v>
      </c>
      <c r="J5" s="0" t="n">
        <f aca="false">IF(I5 &gt; I4, 1, -1)</f>
        <v>1</v>
      </c>
      <c r="K5" s="0" t="n">
        <f aca="false">I5 * F5 * J5</f>
        <v>1630270338.66667</v>
      </c>
      <c r="L5" s="0" t="n">
        <f aca="false">IF(K5 &gt; 0, K5, 0)</f>
        <v>1630270338.66667</v>
      </c>
      <c r="M5" s="0" t="n">
        <f aca="false">IF(K5 &lt;=0, ABS(K5), 0)</f>
        <v>0</v>
      </c>
      <c r="N5" s="0" t="str">
        <f aca="true">IF(ROW(A5) - 2 &gt;= $H$2, SUM(L5:OFFSET(L5, 1 - $H$2, 0)), "")</f>
        <v/>
      </c>
      <c r="O5" s="0" t="str">
        <f aca="true">IF(ROW(A5) - 2 &gt;= $H$2, SUM(M5:OFFSET(M5, 1 - $H$2, 0)), "")</f>
        <v/>
      </c>
      <c r="P5" s="0" t="str">
        <f aca="false">IF(O5&lt;&gt;"", N5 / O5, "")</f>
        <v/>
      </c>
      <c r="Q5" s="0" t="str">
        <f aca="false">IF(P5&lt;&gt;"", 100 - (100 / ( 1 + P5)), "")</f>
        <v/>
      </c>
    </row>
    <row collapsed="false" customFormat="false" customHeight="fals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H6" s="0" t="s">
        <v>37</v>
      </c>
      <c r="I6" s="0" t="n">
        <f aca="false">SUM(C6:E6) / 3</f>
        <v>111.416666666667</v>
      </c>
      <c r="J6" s="0" t="n">
        <f aca="false">IF(I6 &gt; I5, 1, -1)</f>
        <v>1</v>
      </c>
      <c r="K6" s="0" t="n">
        <f aca="false">I6 * F6 * J6</f>
        <v>1757129966.66667</v>
      </c>
      <c r="L6" s="0" t="n">
        <f aca="false">IF(K6 &gt; 0, K6, 0)</f>
        <v>1757129966.66667</v>
      </c>
      <c r="M6" s="0" t="n">
        <f aca="false">IF(K6 &lt;=0, ABS(K6), 0)</f>
        <v>0</v>
      </c>
      <c r="N6" s="0" t="str">
        <f aca="true">IF(ROW(A6) - 2 &gt;= $H$2, SUM(L6:OFFSET(L6, 1 - $H$2, 0)), "")</f>
        <v/>
      </c>
      <c r="O6" s="0" t="str">
        <f aca="true">IF(ROW(A6) - 2 &gt;= $H$2, SUM(M6:OFFSET(M6, 1 - $H$2, 0)), "")</f>
        <v/>
      </c>
      <c r="P6" s="0" t="str">
        <f aca="false">IF(O6&lt;&gt;"", N6 / O6, "")</f>
        <v/>
      </c>
      <c r="Q6" s="0" t="str">
        <f aca="false">IF(P6&lt;&gt;"", 100 - (100 / ( 1 + P6)), "")</f>
        <v/>
      </c>
    </row>
    <row collapsed="false" customFormat="false" customHeight="fals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SUM(C7:E7) / 3</f>
        <v>114.08</v>
      </c>
      <c r="J7" s="0" t="n">
        <f aca="false">IF(I7 &gt; I6, 1, -1)</f>
        <v>1</v>
      </c>
      <c r="K7" s="0" t="n">
        <f aca="false">I7 * F7 * J7</f>
        <v>1667119488</v>
      </c>
      <c r="L7" s="0" t="n">
        <f aca="false">IF(K7 &gt; 0, K7, 0)</f>
        <v>1667119488</v>
      </c>
      <c r="M7" s="0" t="n">
        <f aca="false">IF(K7 &lt;=0, ABS(K7), 0)</f>
        <v>0</v>
      </c>
      <c r="N7" s="0" t="str">
        <f aca="true">IF(ROW(A7) - 2 &gt;= $H$2, SUM(L7:OFFSET(L7, 1 - $H$2, 0)), "")</f>
        <v/>
      </c>
      <c r="O7" s="0" t="str">
        <f aca="true">IF(ROW(A7) - 2 &gt;= $H$2, SUM(M7:OFFSET(M7, 1 - $H$2, 0)), "")</f>
        <v/>
      </c>
      <c r="P7" s="0" t="str">
        <f aca="false">IF(O7&lt;&gt;"", N7 / O7, "")</f>
        <v/>
      </c>
      <c r="Q7" s="0" t="str">
        <f aca="false">IF(P7&lt;&gt;"", 100 - (100 / ( 1 + P7)), "")</f>
        <v/>
      </c>
    </row>
    <row collapsed="false" customFormat="false" customHeight="fals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SUM(C8:E8) / 3</f>
        <v>114.06</v>
      </c>
      <c r="J8" s="0" t="n">
        <f aca="false">IF(I8 &gt; I7, 1, -1)</f>
        <v>-1</v>
      </c>
      <c r="K8" s="0" t="n">
        <f aca="false">I8 * F8 * J8</f>
        <v>-1220213880</v>
      </c>
      <c r="L8" s="0" t="n">
        <f aca="false">IF(K8 &gt; 0, K8, 0)</f>
        <v>0</v>
      </c>
      <c r="M8" s="0" t="n">
        <f aca="false">IF(K8 &lt;=0, ABS(K8), 0)</f>
        <v>1220213880</v>
      </c>
      <c r="N8" s="0" t="str">
        <f aca="true">IF(ROW(A8) - 2 &gt;= $H$2, SUM(L8:OFFSET(L8, 1 - $H$2, 0)), "")</f>
        <v/>
      </c>
      <c r="O8" s="0" t="str">
        <f aca="true">IF(ROW(A8) - 2 &gt;= $H$2, SUM(M8:OFFSET(M8, 1 - $H$2, 0)), "")</f>
        <v/>
      </c>
      <c r="P8" s="0" t="str">
        <f aca="false">IF(O8&lt;&gt;"", N8 / O8, "")</f>
        <v/>
      </c>
      <c r="Q8" s="0" t="str">
        <f aca="false">IF(P8&lt;&gt;"", 100 - (100 / ( 1 + P8)), "")</f>
        <v/>
      </c>
    </row>
    <row collapsed="false" customFormat="false" customHeight="fals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SUM(C9:E9) / 3</f>
        <v>112.456666666667</v>
      </c>
      <c r="J9" s="0" t="n">
        <f aca="false">IF(I9 &gt; I8, 1, -1)</f>
        <v>-1</v>
      </c>
      <c r="K9" s="0" t="n">
        <f aca="false">I9 * F9 * J9</f>
        <v>-1218175596</v>
      </c>
      <c r="L9" s="0" t="n">
        <f aca="false">IF(K9 &gt; 0, K9, 0)</f>
        <v>0</v>
      </c>
      <c r="M9" s="0" t="n">
        <f aca="false">IF(K9 &lt;=0, ABS(K9), 0)</f>
        <v>1218175596</v>
      </c>
      <c r="N9" s="0" t="str">
        <f aca="true">IF(ROW(A9) - 2 &gt;= $H$2, SUM(L9:OFFSET(L9, 1 - $H$2, 0)), "")</f>
        <v/>
      </c>
      <c r="O9" s="0" t="str">
        <f aca="true">IF(ROW(A9) - 2 &gt;= $H$2, SUM(M9:OFFSET(M9, 1 - $H$2, 0)), "")</f>
        <v/>
      </c>
      <c r="P9" s="0" t="str">
        <f aca="false">IF(O9&lt;&gt;"", N9 / O9, "")</f>
        <v/>
      </c>
      <c r="Q9" s="0" t="str">
        <f aca="false">IF(P9&lt;&gt;"", 100 - (100 / ( 1 + P9)), "")</f>
        <v/>
      </c>
    </row>
    <row collapsed="false" customFormat="false" customHeight="fals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SUM(C10:E10) / 3</f>
        <v>110.373333333333</v>
      </c>
      <c r="J10" s="0" t="n">
        <f aca="false">IF(I10 &gt; I9, 1, -1)</f>
        <v>-1</v>
      </c>
      <c r="K10" s="0" t="n">
        <f aca="false">I10 * F10 * J10</f>
        <v>-837954346.666667</v>
      </c>
      <c r="L10" s="0" t="n">
        <f aca="false">IF(K10 &gt; 0, K10, 0)</f>
        <v>0</v>
      </c>
      <c r="M10" s="0" t="n">
        <f aca="false">IF(K10 &lt;=0, ABS(K10), 0)</f>
        <v>837954346.666667</v>
      </c>
      <c r="N10" s="0" t="str">
        <f aca="true">IF(ROW(A10) - 2 &gt;= $H$2, SUM(L10:OFFSET(L10, 1 - $H$2, 0)), "")</f>
        <v/>
      </c>
      <c r="O10" s="0" t="str">
        <f aca="true">IF(ROW(A10) - 2 &gt;= $H$2, SUM(M10:OFFSET(M10, 1 - $H$2, 0)), "")</f>
        <v/>
      </c>
      <c r="P10" s="0" t="str">
        <f aca="false">IF(O10&lt;&gt;"", N10 / O10, "")</f>
        <v/>
      </c>
      <c r="Q10" s="0" t="str">
        <f aca="false">IF(P10&lt;&gt;"", 100 - (100 / ( 1 + P10)), "")</f>
        <v/>
      </c>
    </row>
    <row collapsed="false" customFormat="false" customHeight="fals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SUM(C11:E11) / 3</f>
        <v>113.433333333333</v>
      </c>
      <c r="J11" s="0" t="n">
        <f aca="false">IF(I11 &gt; I10, 1, -1)</f>
        <v>1</v>
      </c>
      <c r="K11" s="0" t="n">
        <f aca="false">I11 * F11 * J11</f>
        <v>1489379666.66667</v>
      </c>
      <c r="L11" s="0" t="n">
        <f aca="false">IF(K11 &gt; 0, K11, 0)</f>
        <v>1489379666.66667</v>
      </c>
      <c r="M11" s="0" t="n">
        <f aca="false">IF(K11 &lt;=0, ABS(K11), 0)</f>
        <v>0</v>
      </c>
      <c r="N11" s="0" t="str">
        <f aca="true">IF(ROW(A11) - 2 &gt;= $H$2, SUM(L11:OFFSET(L11, 1 - $H$2, 0)), "")</f>
        <v/>
      </c>
      <c r="O11" s="0" t="str">
        <f aca="true">IF(ROW(A11) - 2 &gt;= $H$2, SUM(M11:OFFSET(M11, 1 - $H$2, 0)), "")</f>
        <v/>
      </c>
      <c r="P11" s="0" t="str">
        <f aca="false">IF(O11&lt;&gt;"", N11 / O11, "")</f>
        <v/>
      </c>
      <c r="Q11" s="0" t="str">
        <f aca="false">IF(P11&lt;&gt;"", 100 - (100 / ( 1 + P11)), "")</f>
        <v/>
      </c>
    </row>
    <row collapsed="false" customFormat="false" customHeight="fals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SUM(C12:E12) / 3</f>
        <v>118.043333333333</v>
      </c>
      <c r="J12" s="0" t="n">
        <f aca="false">IF(I12 &gt; I11, 1, -1)</f>
        <v>1</v>
      </c>
      <c r="K12" s="0" t="n">
        <f aca="false">I12 * F12 * J12</f>
        <v>2049657222.66667</v>
      </c>
      <c r="L12" s="0" t="n">
        <f aca="false">IF(K12 &gt; 0, K12, 0)</f>
        <v>2049657222.66667</v>
      </c>
      <c r="M12" s="0" t="n">
        <f aca="false">IF(K12 &lt;=0, ABS(K12), 0)</f>
        <v>0</v>
      </c>
      <c r="N12" s="0" t="n">
        <f aca="true">IF(ROW(A12) - 2 &gt;= $H$2, SUM(L12:OFFSET(L12, 1 - $H$2, 0)), "")</f>
        <v>10335515034.6667</v>
      </c>
      <c r="O12" s="0" t="n">
        <f aca="true">IF(ROW(A12) - 2 &gt;= $H$2, SUM(M12:OFFSET(M12, 1 - $H$2, 0)), "")</f>
        <v>4923777550.66667</v>
      </c>
      <c r="P12" s="0" t="n">
        <f aca="false">IF(O12&lt;&gt;"", N12 / O12, "")</f>
        <v>2.09910275765144</v>
      </c>
      <c r="Q12" s="0" t="n">
        <f aca="false">IF(P12&lt;&gt;"", 100 - (100 / ( 1 + P12)), "")</f>
        <v>67.7325962318907</v>
      </c>
    </row>
    <row collapsed="false" customFormat="false" customHeight="fals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SUM(C13:E13) / 3</f>
        <v>114.786666666667</v>
      </c>
      <c r="J13" s="0" t="n">
        <f aca="false">IF(I13 &gt; I12, 1, -1)</f>
        <v>-1</v>
      </c>
      <c r="K13" s="0" t="n">
        <f aca="false">I13 * F13 * J13</f>
        <v>-1552512624</v>
      </c>
      <c r="L13" s="0" t="n">
        <f aca="false">IF(K13 &gt; 0, K13, 0)</f>
        <v>0</v>
      </c>
      <c r="M13" s="0" t="n">
        <f aca="false">IF(K13 &lt;=0, ABS(K13), 0)</f>
        <v>1552512624</v>
      </c>
      <c r="N13" s="0" t="n">
        <f aca="true">IF(ROW(A13) - 2 &gt;= $H$2, SUM(L13:OFFSET(L13, 1 - $H$2, 0)), "")</f>
        <v>10335515034.6667</v>
      </c>
      <c r="O13" s="0" t="n">
        <f aca="true">IF(ROW(A13) - 2 &gt;= $H$2, SUM(M13:OFFSET(M13, 1 - $H$2, 0)), "")</f>
        <v>4828856446.66667</v>
      </c>
      <c r="P13" s="0" t="n">
        <f aca="false">IF(O13&lt;&gt;"", N13 / O13, "")</f>
        <v>2.14036493915681</v>
      </c>
      <c r="Q13" s="0" t="n">
        <f aca="false">IF(P13&lt;&gt;"", 100 - (100 / ( 1 + P13)), "")</f>
        <v>68.1565671705499</v>
      </c>
    </row>
    <row collapsed="false" customFormat="false" customHeight="fals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SUM(C14:E14) / 3</f>
        <v>114.496666666667</v>
      </c>
      <c r="J14" s="0" t="n">
        <f aca="false">IF(I14 &gt; I13, 1, -1)</f>
        <v>-1</v>
      </c>
      <c r="K14" s="0" t="n">
        <f aca="false">I14 * F14 * J14</f>
        <v>-1185040500</v>
      </c>
      <c r="L14" s="0" t="n">
        <f aca="false">IF(K14 &gt; 0, K14, 0)</f>
        <v>0</v>
      </c>
      <c r="M14" s="0" t="n">
        <f aca="false">IF(K14 &lt;=0, ABS(K14), 0)</f>
        <v>1185040500</v>
      </c>
      <c r="N14" s="0" t="n">
        <f aca="true">IF(ROW(A14) - 2 &gt;= $H$2, SUM(L14:OFFSET(L14, 1 - $H$2, 0)), "")</f>
        <v>8593556682.66667</v>
      </c>
      <c r="O14" s="0" t="n">
        <f aca="true">IF(ROW(A14) - 2 &gt;= $H$2, SUM(M14:OFFSET(M14, 1 - $H$2, 0)), "")</f>
        <v>6013896946.66667</v>
      </c>
      <c r="P14" s="0" t="n">
        <f aca="false">IF(O14&lt;&gt;"", N14 / O14, "")</f>
        <v>1.42894977397806</v>
      </c>
      <c r="Q14" s="0" t="n">
        <f aca="false">IF(P14&lt;&gt;"", 100 - (100 / ( 1 + P14)), "")</f>
        <v>58.8299432654702</v>
      </c>
    </row>
    <row collapsed="false" customFormat="false" customHeight="fals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SUM(C15:E15) / 3</f>
        <v>112.496666666667</v>
      </c>
      <c r="J15" s="0" t="n">
        <f aca="false">IF(I15 &gt; I14, 1, -1)</f>
        <v>-1</v>
      </c>
      <c r="K15" s="0" t="n">
        <f aca="false">I15 * F15 * J15</f>
        <v>-938987177.333333</v>
      </c>
      <c r="L15" s="0" t="n">
        <f aca="false">IF(K15 &gt; 0, K15, 0)</f>
        <v>0</v>
      </c>
      <c r="M15" s="0" t="n">
        <f aca="false">IF(K15 &lt;=0, ABS(K15), 0)</f>
        <v>938987177.333333</v>
      </c>
      <c r="N15" s="0" t="n">
        <f aca="true">IF(ROW(A15) - 2 &gt;= $H$2, SUM(L15:OFFSET(L15, 1 - $H$2, 0)), "")</f>
        <v>6963286344</v>
      </c>
      <c r="O15" s="0" t="n">
        <f aca="true">IF(ROW(A15) - 2 &gt;= $H$2, SUM(M15:OFFSET(M15, 1 - $H$2, 0)), "")</f>
        <v>6952884124</v>
      </c>
      <c r="P15" s="0" t="n">
        <f aca="false">IF(O15&lt;&gt;"", N15 / O15, "")</f>
        <v>1.00149610144718</v>
      </c>
      <c r="Q15" s="0" t="n">
        <f aca="false">IF(P15&lt;&gt;"", 100 - (100 / ( 1 + P15)), "")</f>
        <v>50.0373745780994</v>
      </c>
    </row>
    <row collapsed="false" customFormat="false" customHeight="fals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SUM(C16:E16) / 3</f>
        <v>112.48</v>
      </c>
      <c r="J16" s="0" t="n">
        <f aca="false">IF(I16 &gt; I15, 1, -1)</f>
        <v>-1</v>
      </c>
      <c r="K16" s="0" t="n">
        <f aca="false">I16 * F16 * J16</f>
        <v>-1696558336</v>
      </c>
      <c r="L16" s="0" t="n">
        <f aca="false">IF(K16 &gt; 0, K16, 0)</f>
        <v>0</v>
      </c>
      <c r="M16" s="0" t="n">
        <f aca="false">IF(K16 &lt;=0, ABS(K16), 0)</f>
        <v>1696558336</v>
      </c>
      <c r="N16" s="0" t="n">
        <f aca="true">IF(ROW(A16) - 2 &gt;= $H$2, SUM(L16:OFFSET(L16, 1 - $H$2, 0)), "")</f>
        <v>5206156377.33333</v>
      </c>
      <c r="O16" s="0" t="n">
        <f aca="true">IF(ROW(A16) - 2 &gt;= $H$2, SUM(M16:OFFSET(M16, 1 - $H$2, 0)), "")</f>
        <v>8649442460</v>
      </c>
      <c r="P16" s="0" t="n">
        <f aca="false">IF(O16&lt;&gt;"", N16 / O16, "")</f>
        <v>0.601906585471792</v>
      </c>
      <c r="Q16" s="0" t="n">
        <f aca="false">IF(P16&lt;&gt;"", 100 - (100 / ( 1 + P16)), "")</f>
        <v>37.5743873538368</v>
      </c>
    </row>
    <row collapsed="false" customFormat="false" customHeight="fals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SUM(C17:E17) / 3</f>
        <v>115.416666666667</v>
      </c>
      <c r="J17" s="0" t="n">
        <f aca="false">IF(I17 &gt; I16, 1, -1)</f>
        <v>1</v>
      </c>
      <c r="K17" s="0" t="n">
        <f aca="false">I17 * F17 * J17</f>
        <v>1951188000</v>
      </c>
      <c r="L17" s="0" t="n">
        <f aca="false">IF(K17 &gt; 0, K17, 0)</f>
        <v>1951188000</v>
      </c>
      <c r="M17" s="0" t="n">
        <f aca="false">IF(K17 &lt;=0, ABS(K17), 0)</f>
        <v>0</v>
      </c>
      <c r="N17" s="0" t="n">
        <f aca="true">IF(ROW(A17) - 2 &gt;= $H$2, SUM(L17:OFFSET(L17, 1 - $H$2, 0)), "")</f>
        <v>5490224889.33333</v>
      </c>
      <c r="O17" s="0" t="n">
        <f aca="true">IF(ROW(A17) - 2 &gt;= $H$2, SUM(M17:OFFSET(M17, 1 - $H$2, 0)), "")</f>
        <v>8649442460</v>
      </c>
      <c r="P17" s="0" t="n">
        <f aca="false">IF(O17&lt;&gt;"", N17 / O17, "")</f>
        <v>0.634748992749914</v>
      </c>
      <c r="Q17" s="0" t="n">
        <f aca="false">IF(P17&lt;&gt;"", 100 - (100 / ( 1 + P17)), "")</f>
        <v>38.8285293684239</v>
      </c>
    </row>
    <row collapsed="false" customFormat="false" customHeight="fals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SUM(C18:E18) / 3</f>
        <v>115.356666666667</v>
      </c>
      <c r="J18" s="0" t="n">
        <f aca="false">IF(I18 &gt; I17, 1, -1)</f>
        <v>-1</v>
      </c>
      <c r="K18" s="0" t="n">
        <f aca="false">I18 * F18 * J18</f>
        <v>-1551131882.66667</v>
      </c>
      <c r="L18" s="0" t="n">
        <f aca="false">IF(K18 &gt; 0, K18, 0)</f>
        <v>0</v>
      </c>
      <c r="M18" s="0" t="n">
        <f aca="false">IF(K18 &lt;=0, ABS(K18), 0)</f>
        <v>1551131882.66667</v>
      </c>
      <c r="N18" s="0" t="n">
        <f aca="true">IF(ROW(A18) - 2 &gt;= $H$2, SUM(L18:OFFSET(L18, 1 - $H$2, 0)), "")</f>
        <v>5490224889.33333</v>
      </c>
      <c r="O18" s="0" t="n">
        <f aca="true">IF(ROW(A18) - 2 &gt;= $H$2, SUM(M18:OFFSET(M18, 1 - $H$2, 0)), "")</f>
        <v>8980360462.66667</v>
      </c>
      <c r="P18" s="0" t="n">
        <f aca="false">IF(O18&lt;&gt;"", N18 / O18, "")</f>
        <v>0.611359077640303</v>
      </c>
      <c r="Q18" s="0" t="n">
        <f aca="false">IF(P18&lt;&gt;"", 100 - (100 / ( 1 + P18)), "")</f>
        <v>37.9405860632619</v>
      </c>
    </row>
    <row collapsed="false" customFormat="false" customHeight="fals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SUM(C19:E19) / 3</f>
        <v>112.496666666667</v>
      </c>
      <c r="J19" s="0" t="n">
        <f aca="false">IF(I19 &gt; I18, 1, -1)</f>
        <v>-1</v>
      </c>
      <c r="K19" s="0" t="n">
        <f aca="false">I19 * F19 * J19</f>
        <v>-1002120306.66667</v>
      </c>
      <c r="L19" s="0" t="n">
        <f aca="false">IF(K19 &gt; 0, K19, 0)</f>
        <v>0</v>
      </c>
      <c r="M19" s="0" t="n">
        <f aca="false">IF(K19 &lt;=0, ABS(K19), 0)</f>
        <v>1002120306.66667</v>
      </c>
      <c r="N19" s="0" t="n">
        <f aca="true">IF(ROW(A19) - 1 &gt;= $H$2, SUM(L19:OFFSET(L19, 1 - $H$2, 0)), "")</f>
        <v>5490224889.33333</v>
      </c>
      <c r="O19" s="0" t="n">
        <f aca="true">IF(ROW(A19) - 2 &gt;= $H$2, SUM(M19:OFFSET(M19, 1 - $H$2, 0)), "")</f>
        <v>8764305173.33333</v>
      </c>
      <c r="P19" s="0" t="n">
        <f aca="false">IF(O19&lt;&gt;"", N19 / O19, "")</f>
        <v>0.626430136873615</v>
      </c>
      <c r="Q19" s="0" t="n">
        <f aca="false">IF(P19&lt;&gt;"", 100 - (100 / ( 1 + P19)), "")</f>
        <v>38.5156498684759</v>
      </c>
    </row>
    <row collapsed="false" customFormat="false" customHeight="fals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SUM(C20:E20) / 3</f>
        <v>112.206666666667</v>
      </c>
      <c r="J20" s="0" t="n">
        <f aca="false">IF(I20 &gt; I19, 1, -1)</f>
        <v>-1</v>
      </c>
      <c r="K20" s="0" t="n">
        <f aca="false">I20 * F20 * J20</f>
        <v>-1316094434.66667</v>
      </c>
      <c r="L20" s="0" t="n">
        <f aca="false">IF(K20 &gt; 0, K20, 0)</f>
        <v>0</v>
      </c>
      <c r="M20" s="0" t="n">
        <f aca="false">IF(K20 &lt;=0, ABS(K20), 0)</f>
        <v>1316094434.66667</v>
      </c>
      <c r="N20" s="0" t="n">
        <f aca="true">IF(ROW(A20) - 1 &gt;= $H$2, SUM(L20:OFFSET(L20, 1 - $H$2, 0)), "")</f>
        <v>5490224889.33333</v>
      </c>
      <c r="O20" s="0" t="n">
        <f aca="true">IF(ROW(A20) - 2 &gt;= $H$2, SUM(M20:OFFSET(M20, 1 - $H$2, 0)), "")</f>
        <v>9242445261.33333</v>
      </c>
      <c r="P20" s="0" t="n">
        <f aca="false">IF(O20&lt;&gt;"", N20 / O20, "")</f>
        <v>0.594022981375094</v>
      </c>
      <c r="Q20" s="0" t="n">
        <f aca="false">IF(P20&lt;&gt;"", 100 - (100 / ( 1 + P20)), "")</f>
        <v>37.265647253257</v>
      </c>
    </row>
    <row collapsed="false" customFormat="false" customHeight="fals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SUM(C21:E21) / 3</f>
        <v>114.81</v>
      </c>
      <c r="J21" s="0" t="n">
        <f aca="false">IF(I21 &gt; I20, 1, -1)</f>
        <v>1</v>
      </c>
      <c r="K21" s="0" t="n">
        <f aca="false">I21 * F21 * J21</f>
        <v>1513976508</v>
      </c>
      <c r="L21" s="0" t="n">
        <f aca="false">IF(K21 &gt; 0, K21, 0)</f>
        <v>1513976508</v>
      </c>
      <c r="M21" s="0" t="n">
        <f aca="false">IF(K21 &lt;=0, ABS(K21), 0)</f>
        <v>0</v>
      </c>
      <c r="N21" s="0" t="n">
        <f aca="true">IF(ROW(A21) - 1 &gt;= $H$2, SUM(L21:OFFSET(L21, 1 - $H$2, 0)), "")</f>
        <v>5514821730.66667</v>
      </c>
      <c r="O21" s="0" t="n">
        <f aca="true">IF(ROW(A21) - 2 &gt;= $H$2, SUM(M21:OFFSET(M21, 1 - $H$2, 0)), "")</f>
        <v>9242445261.33333</v>
      </c>
      <c r="P21" s="0" t="n">
        <f aca="false">IF(O21&lt;&gt;"", N21 / O21, "")</f>
        <v>0.596684272909731</v>
      </c>
      <c r="Q21" s="0" t="n">
        <f aca="false">IF(P21&lt;&gt;"", 100 - (100 / ( 1 + P21)), "")</f>
        <v>37.3702104438192</v>
      </c>
    </row>
    <row collapsed="false" customFormat="false" customHeight="fals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SUM(C22:E22) / 3</f>
        <v>126.956666666667</v>
      </c>
      <c r="J22" s="0" t="n">
        <f aca="false">IF(I22 &gt; I21, 1, -1)</f>
        <v>1</v>
      </c>
      <c r="K22" s="0" t="n">
        <f aca="false">I22 * F22 * J22</f>
        <v>4885038620</v>
      </c>
      <c r="L22" s="0" t="n">
        <f aca="false">IF(K22 &gt; 0, K22, 0)</f>
        <v>4885038620</v>
      </c>
      <c r="M22" s="0" t="n">
        <f aca="false">IF(K22 &lt;=0, ABS(K22), 0)</f>
        <v>0</v>
      </c>
      <c r="N22" s="0" t="n">
        <f aca="true">IF(ROW(A22) - 1 &gt;= $H$2, SUM(L22:OFFSET(L22, 1 - $H$2, 0)), "")</f>
        <v>8350203128</v>
      </c>
      <c r="O22" s="0" t="n">
        <f aca="true">IF(ROW(A22) - 2 &gt;= $H$2, SUM(M22:OFFSET(M22, 1 - $H$2, 0)), "")</f>
        <v>9242445261.33333</v>
      </c>
      <c r="P22" s="0" t="n">
        <f aca="false">IF(O22&lt;&gt;"", N22 / O22, "")</f>
        <v>0.903462546100639</v>
      </c>
      <c r="Q22" s="0" t="n">
        <f aca="false">IF(P22&lt;&gt;"", 100 - (100 / ( 1 + P22)), "")</f>
        <v>47.4641619795167</v>
      </c>
    </row>
    <row collapsed="false" customFormat="false" customHeight="fals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SUM(C23:E23) / 3</f>
        <v>123.543333333333</v>
      </c>
      <c r="J23" s="0" t="n">
        <f aca="false">IF(I23 &gt; I22, 1, -1)</f>
        <v>-1</v>
      </c>
      <c r="K23" s="0" t="n">
        <f aca="false">I23 * F23 * J23</f>
        <v>-1375877394.66667</v>
      </c>
      <c r="L23" s="0" t="n">
        <f aca="false">IF(K23 &gt; 0, K23, 0)</f>
        <v>0</v>
      </c>
      <c r="M23" s="0" t="n">
        <f aca="false">IF(K23 &lt;=0, ABS(K23), 0)</f>
        <v>1375877394.66667</v>
      </c>
      <c r="N23" s="0" t="n">
        <f aca="true">IF(ROW(A23) - 1 &gt;= $H$2, SUM(L23:OFFSET(L23, 1 - $H$2, 0)), "")</f>
        <v>8350203128</v>
      </c>
      <c r="O23" s="0" t="n">
        <f aca="true">IF(ROW(A23) - 2 &gt;= $H$2, SUM(M23:OFFSET(M23, 1 - $H$2, 0)), "")</f>
        <v>9065810032</v>
      </c>
      <c r="P23" s="0" t="n">
        <f aca="false">IF(O23&lt;&gt;"", N23 / O23, "")</f>
        <v>0.921065310052374</v>
      </c>
      <c r="Q23" s="0" t="n">
        <f aca="false">IF(P23&lt;&gt;"", 100 - (100 / ( 1 + P23)), "")</f>
        <v>47.9455490259861</v>
      </c>
    </row>
    <row collapsed="false" customFormat="false" customHeight="fals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SUM(C24:E24) / 3</f>
        <v>125.41</v>
      </c>
      <c r="J24" s="0" t="n">
        <f aca="false">IF(I24 &gt; I23, 1, -1)</f>
        <v>1</v>
      </c>
      <c r="K24" s="0" t="n">
        <f aca="false">I24 * F24 * J24</f>
        <v>1450391732</v>
      </c>
      <c r="L24" s="0" t="n">
        <f aca="false">IF(K24 &gt; 0, K24, 0)</f>
        <v>1450391732</v>
      </c>
      <c r="M24" s="0" t="n">
        <f aca="false">IF(K24 &lt;=0, ABS(K24), 0)</f>
        <v>0</v>
      </c>
      <c r="N24" s="0" t="n">
        <f aca="true">IF(ROW(A24) - 1 &gt;= $H$2, SUM(L24:OFFSET(L24, 1 - $H$2, 0)), "")</f>
        <v>9800594860</v>
      </c>
      <c r="O24" s="0" t="n">
        <f aca="true">IF(ROW(A24) - 2 &gt;= $H$2, SUM(M24:OFFSET(M24, 1 - $H$2, 0)), "")</f>
        <v>7880769532</v>
      </c>
      <c r="P24" s="0" t="n">
        <f aca="false">IF(O24&lt;&gt;"", N24 / O24, "")</f>
        <v>1.24360886588607</v>
      </c>
      <c r="Q24" s="0" t="n">
        <f aca="false">IF(P24&lt;&gt;"", 100 - (100 / ( 1 + P24)), "")</f>
        <v>55.4289513112139</v>
      </c>
    </row>
    <row collapsed="false" customFormat="false" customHeight="fals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SUM(C25:E25) / 3</f>
        <v>126.606666666667</v>
      </c>
      <c r="J25" s="0" t="n">
        <f aca="false">IF(I25 &gt; I24, 1, -1)</f>
        <v>1</v>
      </c>
      <c r="K25" s="0" t="n">
        <f aca="false">I25 * F25 * J25</f>
        <v>952082133.333333</v>
      </c>
      <c r="L25" s="0" t="n">
        <f aca="false">IF(K25 &gt; 0, K25, 0)</f>
        <v>952082133.333333</v>
      </c>
      <c r="M25" s="0" t="n">
        <f aca="false">IF(K25 &lt;=0, ABS(K25), 0)</f>
        <v>0</v>
      </c>
      <c r="N25" s="0" t="n">
        <f aca="true">IF(ROW(A25) - 1 &gt;= $H$2, SUM(L25:OFFSET(L25, 1 - $H$2, 0)), "")</f>
        <v>10752676993.3333</v>
      </c>
      <c r="O25" s="0" t="n">
        <f aca="true">IF(ROW(A25) - 2 &gt;= $H$2, SUM(M25:OFFSET(M25, 1 - $H$2, 0)), "")</f>
        <v>6941782354.66667</v>
      </c>
      <c r="P25" s="0" t="n">
        <f aca="false">IF(O25&lt;&gt;"", N25 / O25, "")</f>
        <v>1.54897927419242</v>
      </c>
      <c r="Q25" s="0" t="n">
        <f aca="false">IF(P25&lt;&gt;"", 100 - (100 / ( 1 + P25)), "")</f>
        <v>60.7686100030443</v>
      </c>
    </row>
    <row collapsed="false" customFormat="false" customHeight="fals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SUM(C26:E26) / 3</f>
        <v>123.81</v>
      </c>
      <c r="J26" s="0" t="n">
        <f aca="false">IF(I26 &gt; I25, 1, -1)</f>
        <v>-1</v>
      </c>
      <c r="K26" s="0" t="n">
        <f aca="false">I26 * F26 * J26</f>
        <v>-1209326556</v>
      </c>
      <c r="L26" s="0" t="n">
        <f aca="false">IF(K26 &gt; 0, K26, 0)</f>
        <v>0</v>
      </c>
      <c r="M26" s="0" t="n">
        <f aca="false">IF(K26 &lt;=0, ABS(K26), 0)</f>
        <v>1209326556</v>
      </c>
      <c r="N26" s="0" t="n">
        <f aca="true">IF(ROW(A26) - 1 &gt;= $H$2, SUM(L26:OFFSET(L26, 1 - $H$2, 0)), "")</f>
        <v>10752676993.3333</v>
      </c>
      <c r="O26" s="0" t="n">
        <f aca="true">IF(ROW(A26) - 2 &gt;= $H$2, SUM(M26:OFFSET(M26, 1 - $H$2, 0)), "")</f>
        <v>6454550574.66667</v>
      </c>
      <c r="P26" s="0" t="n">
        <f aca="false">IF(O26&lt;&gt;"", N26 / O26, "")</f>
        <v>1.66590638169856</v>
      </c>
      <c r="Q26" s="0" t="n">
        <f aca="false">IF(P26&lt;&gt;"", 100 - (100 / ( 1 + P26)), "")</f>
        <v>62.4893054435446</v>
      </c>
    </row>
    <row collapsed="false" customFormat="false" customHeight="fals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SUM(C27:E27) / 3</f>
        <v>121.5</v>
      </c>
      <c r="J27" s="0" t="n">
        <f aca="false">IF(I27 &gt; I26, 1, -1)</f>
        <v>-1</v>
      </c>
      <c r="K27" s="0" t="n">
        <f aca="false">I27 * F27 * J27</f>
        <v>-1177432200</v>
      </c>
      <c r="L27" s="0" t="n">
        <f aca="false">IF(K27 &gt; 0, K27, 0)</f>
        <v>0</v>
      </c>
      <c r="M27" s="0" t="n">
        <f aca="false">IF(K27 &lt;=0, ABS(K27), 0)</f>
        <v>1177432200</v>
      </c>
      <c r="N27" s="0" t="n">
        <f aca="true">IF(ROW(A27) - 1 &gt;= $H$2, SUM(L27:OFFSET(L27, 1 - $H$2, 0)), "")</f>
        <v>8801488993.33333</v>
      </c>
      <c r="O27" s="0" t="n">
        <f aca="true">IF(ROW(A27) - 2 &gt;= $H$2, SUM(M27:OFFSET(M27, 1 - $H$2, 0)), "")</f>
        <v>7631982774.66667</v>
      </c>
      <c r="P27" s="0" t="n">
        <f aca="false">IF(O27&lt;&gt;"", N27 / O27, "")</f>
        <v>1.15323753383573</v>
      </c>
      <c r="Q27" s="0" t="n">
        <f aca="false">IF(P27&lt;&gt;"", 100 - (100 / ( 1 + P27)), "")</f>
        <v>53.5583053756906</v>
      </c>
    </row>
    <row collapsed="false" customFormat="false" customHeight="fals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SUM(C28:E28) / 3</f>
        <v>121.833333333333</v>
      </c>
      <c r="J28" s="0" t="n">
        <f aca="false">IF(I28 &gt; I27, 1, -1)</f>
        <v>1</v>
      </c>
      <c r="K28" s="0" t="n">
        <f aca="false">I28 * F28 * J28</f>
        <v>1204249400</v>
      </c>
      <c r="L28" s="0" t="n">
        <f aca="false">IF(K28 &gt; 0, K28, 0)</f>
        <v>1204249400</v>
      </c>
      <c r="M28" s="0" t="n">
        <f aca="false">IF(K28 &lt;=0, ABS(K28), 0)</f>
        <v>0</v>
      </c>
      <c r="N28" s="0" t="n">
        <f aca="true">IF(ROW(A28) - 1 &gt;= $H$2, SUM(L28:OFFSET(L28, 1 - $H$2, 0)), "")</f>
        <v>10005738393.3333</v>
      </c>
      <c r="O28" s="0" t="n">
        <f aca="true">IF(ROW(A28) - 2 &gt;= $H$2, SUM(M28:OFFSET(M28, 1 - $H$2, 0)), "")</f>
        <v>6080850892</v>
      </c>
      <c r="P28" s="0" t="n">
        <f aca="false">IF(O28&lt;&gt;"", N28 / O28, "")</f>
        <v>1.6454503771005</v>
      </c>
      <c r="Q28" s="0" t="n">
        <f aca="false">IF(P28&lt;&gt;"", 100 - (100 / ( 1 + P28)), "")</f>
        <v>62.199253153407</v>
      </c>
    </row>
    <row collapsed="false" customFormat="false" customHeight="fals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SUM(C29:E29) / 3</f>
        <v>124.896666666667</v>
      </c>
      <c r="J29" s="0" t="n">
        <f aca="false">IF(I29 &gt; I28, 1, -1)</f>
        <v>1</v>
      </c>
      <c r="K29" s="0" t="n">
        <f aca="false">I29 * F29 * J29</f>
        <v>1111680250.66667</v>
      </c>
      <c r="L29" s="0" t="n">
        <f aca="false">IF(K29 &gt; 0, K29, 0)</f>
        <v>1111680250.66667</v>
      </c>
      <c r="M29" s="0" t="n">
        <f aca="false">IF(K29 &lt;=0, ABS(K29), 0)</f>
        <v>0</v>
      </c>
      <c r="N29" s="0" t="n">
        <f aca="true">IF(ROW(A29) - 1 &gt;= $H$2, SUM(L29:OFFSET(L29, 1 - $H$2, 0)), "")</f>
        <v>11117418644</v>
      </c>
      <c r="O29" s="0" t="n">
        <f aca="true">IF(ROW(A29) - 2 &gt;= $H$2, SUM(M29:OFFSET(M29, 1 - $H$2, 0)), "")</f>
        <v>5078730585.33333</v>
      </c>
      <c r="P29" s="0" t="n">
        <f aca="false">IF(O29&lt;&gt;"", N29 / O29, "")</f>
        <v>2.18901523859241</v>
      </c>
      <c r="Q29" s="0" t="n">
        <f aca="false">IF(P29&lt;&gt;"", 100 - (100 / ( 1 + P29)), "")</f>
        <v>68.6423574306472</v>
      </c>
    </row>
    <row collapsed="false" customFormat="false" customHeight="fals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SUM(C30:E30) / 3</f>
        <v>122.436666666667</v>
      </c>
      <c r="J30" s="0" t="n">
        <f aca="false">IF(I30 &gt; I29, 1, -1)</f>
        <v>-1</v>
      </c>
      <c r="K30" s="0" t="n">
        <f aca="false">I30 * F30 * J30</f>
        <v>-1330200921.33333</v>
      </c>
      <c r="L30" s="0" t="n">
        <f aca="false">IF(K30 &gt; 0, K30, 0)</f>
        <v>0</v>
      </c>
      <c r="M30" s="0" t="n">
        <f aca="false">IF(K30 &lt;=0, ABS(K30), 0)</f>
        <v>1330200921.33333</v>
      </c>
      <c r="N30" s="0" t="n">
        <f aca="true">IF(ROW(A30) - 1 &gt;= $H$2, SUM(L30:OFFSET(L30, 1 - $H$2, 0)), "")</f>
        <v>11117418644</v>
      </c>
      <c r="O30" s="0" t="n">
        <f aca="true">IF(ROW(A30) - 2 &gt;= $H$2, SUM(M30:OFFSET(M30, 1 - $H$2, 0)), "")</f>
        <v>5092837072</v>
      </c>
      <c r="P30" s="0" t="n">
        <f aca="false">IF(O30&lt;&gt;"", N30 / O30, "")</f>
        <v>2.18295195523192</v>
      </c>
      <c r="Q30" s="0" t="n">
        <f aca="false">IF(P30&lt;&gt;"", 100 - (100 / ( 1 + P30)), "")</f>
        <v>68.5826234870976</v>
      </c>
    </row>
    <row collapsed="false" customFormat="false" customHeight="fals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SUM(C31:E31) / 3</f>
        <v>117.5</v>
      </c>
      <c r="J31" s="0" t="n">
        <f aca="false">IF(I31 &gt; I30, 1, -1)</f>
        <v>-1</v>
      </c>
      <c r="K31" s="0" t="n">
        <f aca="false">I31 * F31 * J31</f>
        <v>-1800241000</v>
      </c>
      <c r="L31" s="0" t="n">
        <f aca="false">IF(K31 &gt; 0, K31, 0)</f>
        <v>0</v>
      </c>
      <c r="M31" s="0" t="n">
        <f aca="false">IF(K31 &lt;=0, ABS(K31), 0)</f>
        <v>1800241000</v>
      </c>
      <c r="N31" s="0" t="n">
        <f aca="true">IF(ROW(A31) - 1 &gt;= $H$2, SUM(L31:OFFSET(L31, 1 - $H$2, 0)), "")</f>
        <v>9603442136</v>
      </c>
      <c r="O31" s="0" t="n">
        <f aca="true">IF(ROW(A31) - 2 &gt;= $H$2, SUM(M31:OFFSET(M31, 1 - $H$2, 0)), "")</f>
        <v>6893078072</v>
      </c>
      <c r="P31" s="0" t="n">
        <f aca="false">IF(O31&lt;&gt;"", N31 / O31, "")</f>
        <v>1.39320083650432</v>
      </c>
      <c r="Q31" s="0" t="n">
        <f aca="false">IF(P31&lt;&gt;"", 100 - (100 / ( 1 + P31)), "")</f>
        <v>58.2149569419059</v>
      </c>
    </row>
    <row collapsed="false" customFormat="false" customHeight="fals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SUM(C32:E32) / 3</f>
        <v>116.873333333333</v>
      </c>
      <c r="J32" s="0" t="n">
        <f aca="false">IF(I32 &gt; I31, 1, -1)</f>
        <v>-1</v>
      </c>
      <c r="K32" s="0" t="n">
        <f aca="false">I32 * F32 * J32</f>
        <v>-1851881341.33333</v>
      </c>
      <c r="L32" s="0" t="n">
        <f aca="false">IF(K32 &gt; 0, K32, 0)</f>
        <v>0</v>
      </c>
      <c r="M32" s="0" t="n">
        <f aca="false">IF(K32 &lt;=0, ABS(K32), 0)</f>
        <v>1851881341.33333</v>
      </c>
      <c r="N32" s="0" t="n">
        <f aca="true">IF(ROW(A32) - 1 &gt;= $H$2, SUM(L32:OFFSET(L32, 1 - $H$2, 0)), "")</f>
        <v>4718403516</v>
      </c>
      <c r="O32" s="0" t="n">
        <f aca="true">IF(ROW(A32) - 2 &gt;= $H$2, SUM(M32:OFFSET(M32, 1 - $H$2, 0)), "")</f>
        <v>8744959413.33333</v>
      </c>
      <c r="P32" s="0" t="n">
        <f aca="false">IF(O32&lt;&gt;"", N32 / O32, "")</f>
        <v>0.539556937086055</v>
      </c>
      <c r="Q32" s="0" t="n">
        <f aca="false">IF(P32&lt;&gt;"", 100 - (100 / ( 1 + P32)), "")</f>
        <v>35.0462476631286</v>
      </c>
    </row>
    <row collapsed="false" customFormat="false" customHeight="fals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SUM(C33:E33) / 3</f>
        <v>119.353333333333</v>
      </c>
      <c r="J33" s="0" t="n">
        <f aca="false">IF(I33 &gt; I32, 1, -1)</f>
        <v>1</v>
      </c>
      <c r="K33" s="0" t="n">
        <f aca="false">I33 * F33 * J33</f>
        <v>1613275136</v>
      </c>
      <c r="L33" s="0" t="n">
        <f aca="false">IF(K33 &gt; 0, K33, 0)</f>
        <v>1613275136</v>
      </c>
      <c r="M33" s="0" t="n">
        <f aca="false">IF(K33 &lt;=0, ABS(K33), 0)</f>
        <v>0</v>
      </c>
      <c r="N33" s="0" t="n">
        <f aca="true">IF(ROW(A33) - 1 &gt;= $H$2, SUM(L33:OFFSET(L33, 1 - $H$2, 0)), "")</f>
        <v>6331678652</v>
      </c>
      <c r="O33" s="0" t="n">
        <f aca="true">IF(ROW(A33) - 2 &gt;= $H$2, SUM(M33:OFFSET(M33, 1 - $H$2, 0)), "")</f>
        <v>7369082018.66667</v>
      </c>
      <c r="P33" s="0" t="n">
        <f aca="false">IF(O33&lt;&gt;"", N33 / O33, "")</f>
        <v>0.859222171223117</v>
      </c>
      <c r="Q33" s="0" t="n">
        <f aca="false">IF(P33&lt;&gt;"", 100 - (100 / ( 1 + P33)), "")</f>
        <v>46.2140665339562</v>
      </c>
    </row>
    <row collapsed="false" customFormat="false" customHeight="fals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SUM(C34:E34) / 3</f>
        <v>123.206666666667</v>
      </c>
      <c r="J34" s="0" t="n">
        <f aca="false">IF(I34 &gt; I33, 1, -1)</f>
        <v>1</v>
      </c>
      <c r="K34" s="0" t="n">
        <f aca="false">I34 * F34 * J34</f>
        <v>1343248362.66667</v>
      </c>
      <c r="L34" s="0" t="n">
        <f aca="false">IF(K34 &gt; 0, K34, 0)</f>
        <v>1343248362.66667</v>
      </c>
      <c r="M34" s="0" t="n">
        <f aca="false">IF(K34 &lt;=0, ABS(K34), 0)</f>
        <v>0</v>
      </c>
      <c r="N34" s="0" t="n">
        <f aca="true">IF(ROW(A34) - 1 &gt;= $H$2, SUM(L34:OFFSET(L34, 1 - $H$2, 0)), "")</f>
        <v>6224535282.66667</v>
      </c>
      <c r="O34" s="0" t="n">
        <f aca="true">IF(ROW(A34) - 2 &gt;= $H$2, SUM(M34:OFFSET(M34, 1 - $H$2, 0)), "")</f>
        <v>7369082018.66667</v>
      </c>
      <c r="P34" s="0" t="n">
        <f aca="false">IF(O34&lt;&gt;"", N34 / O34, "")</f>
        <v>0.844682589622324</v>
      </c>
      <c r="Q34" s="0" t="n">
        <f aca="false">IF(P34&lt;&gt;"", 100 - (100 / ( 1 + P34)), "")</f>
        <v>45.7901318294148</v>
      </c>
    </row>
    <row collapsed="false" customFormat="false" customHeight="fals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SUM(C35:E35) / 3</f>
        <v>123.873333333333</v>
      </c>
      <c r="J35" s="0" t="n">
        <f aca="false">IF(I35 &gt; I34, 1, -1)</f>
        <v>1</v>
      </c>
      <c r="K35" s="0" t="n">
        <f aca="false">I35 * F35 * J35</f>
        <v>906306856</v>
      </c>
      <c r="L35" s="0" t="n">
        <f aca="false">IF(K35 &gt; 0, K35, 0)</f>
        <v>906306856</v>
      </c>
      <c r="M35" s="0" t="n">
        <f aca="false">IF(K35 &lt;=0, ABS(K35), 0)</f>
        <v>0</v>
      </c>
      <c r="N35" s="0" t="n">
        <f aca="true">IF(ROW(A35) - 1 &gt;= $H$2, SUM(L35:OFFSET(L35, 1 - $H$2, 0)), "")</f>
        <v>6178760005.33333</v>
      </c>
      <c r="O35" s="0" t="n">
        <f aca="true">IF(ROW(A35) - 2 &gt;= $H$2, SUM(M35:OFFSET(M35, 1 - $H$2, 0)), "")</f>
        <v>7369082018.66667</v>
      </c>
      <c r="P35" s="0" t="n">
        <f aca="false">IF(O35&lt;&gt;"", N35 / O35, "")</f>
        <v>0.83847078777002</v>
      </c>
      <c r="Q35" s="0" t="n">
        <f aca="false">IF(P35&lt;&gt;"", 100 - (100 / ( 1 + P35)), "")</f>
        <v>45.6069682122633</v>
      </c>
    </row>
    <row collapsed="false" customFormat="false" customHeight="fals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SUM(C36:E36) / 3</f>
        <v>131.103333333333</v>
      </c>
      <c r="J36" s="0" t="n">
        <f aca="false">IF(I36 &gt; I35, 1, -1)</f>
        <v>1</v>
      </c>
      <c r="K36" s="0" t="n">
        <f aca="false">I36 * F36 * J36</f>
        <v>2455460550.66667</v>
      </c>
      <c r="L36" s="0" t="n">
        <f aca="false">IF(K36 &gt; 0, K36, 0)</f>
        <v>2455460550.66667</v>
      </c>
      <c r="M36" s="0" t="n">
        <f aca="false">IF(K36 &lt;=0, ABS(K36), 0)</f>
        <v>0</v>
      </c>
      <c r="N36" s="0" t="n">
        <f aca="true">IF(ROW(A36) - 1 &gt;= $H$2, SUM(L36:OFFSET(L36, 1 - $H$2, 0)), "")</f>
        <v>8634220556</v>
      </c>
      <c r="O36" s="0" t="n">
        <f aca="true">IF(ROW(A36) - 2 &gt;= $H$2, SUM(M36:OFFSET(M36, 1 - $H$2, 0)), "")</f>
        <v>6159755462.66667</v>
      </c>
      <c r="P36" s="0" t="n">
        <f aca="false">IF(O36&lt;&gt;"", N36 / O36, "")</f>
        <v>1.40171482591</v>
      </c>
      <c r="Q36" s="0" t="n">
        <f aca="false">IF(P36&lt;&gt;"", 100 - (100 / ( 1 + P36)), "")</f>
        <v>58.363083359778</v>
      </c>
    </row>
    <row collapsed="false" customFormat="false" customHeight="fals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SUM(C37:E37) / 3</f>
        <v>140.043333333333</v>
      </c>
      <c r="J37" s="0" t="n">
        <f aca="false">IF(I37 &gt; I36, 1, -1)</f>
        <v>1</v>
      </c>
      <c r="K37" s="0" t="n">
        <f aca="false">I37 * F37 * J37</f>
        <v>2841311181.33333</v>
      </c>
      <c r="L37" s="0" t="n">
        <f aca="false">IF(K37 &gt; 0, K37, 0)</f>
        <v>2841311181.33333</v>
      </c>
      <c r="M37" s="0" t="n">
        <f aca="false">IF(K37 &lt;=0, ABS(K37), 0)</f>
        <v>0</v>
      </c>
      <c r="N37" s="0" t="n">
        <f aca="true">IF(ROW(A37) - 1 &gt;= $H$2, SUM(L37:OFFSET(L37, 1 - $H$2, 0)), "")</f>
        <v>11475531737.3333</v>
      </c>
      <c r="O37" s="0" t="n">
        <f aca="true">IF(ROW(A37) - 2 &gt;= $H$2, SUM(M37:OFFSET(M37, 1 - $H$2, 0)), "")</f>
        <v>4982323262.66667</v>
      </c>
      <c r="P37" s="0" t="n">
        <f aca="false">IF(O37&lt;&gt;"", N37 / O37, "")</f>
        <v>2.30324913345573</v>
      </c>
      <c r="Q37" s="0" t="n">
        <f aca="false">IF(P37&lt;&gt;"", 100 - (100 / ( 1 + P37)), "")</f>
        <v>69.7267762860551</v>
      </c>
    </row>
    <row collapsed="false" customFormat="false" customHeight="fals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SUM(C38:E38) / 3</f>
        <v>143.896666666667</v>
      </c>
      <c r="J38" s="0" t="n">
        <f aca="false">IF(I38 &gt; I37, 1, -1)</f>
        <v>1</v>
      </c>
      <c r="K38" s="0" t="n">
        <f aca="false">I38 * F38 * J38</f>
        <v>2892035206.66667</v>
      </c>
      <c r="L38" s="0" t="n">
        <f aca="false">IF(K38 &gt; 0, K38, 0)</f>
        <v>2892035206.66667</v>
      </c>
      <c r="M38" s="0" t="n">
        <f aca="false">IF(K38 &lt;=0, ABS(K38), 0)</f>
        <v>0</v>
      </c>
      <c r="N38" s="0" t="n">
        <f aca="true">IF(ROW(A38) - 1 &gt;= $H$2, SUM(L38:OFFSET(L38, 1 - $H$2, 0)), "")</f>
        <v>13163317544</v>
      </c>
      <c r="O38" s="0" t="n">
        <f aca="true">IF(ROW(A38) - 2 &gt;= $H$2, SUM(M38:OFFSET(M38, 1 - $H$2, 0)), "")</f>
        <v>4982323262.66667</v>
      </c>
      <c r="P38" s="0" t="n">
        <f aca="false">IF(O38&lt;&gt;"", N38 / O38, "")</f>
        <v>2.64200391063238</v>
      </c>
      <c r="Q38" s="0" t="n">
        <f aca="false">IF(P38&lt;&gt;"", 100 - (100 / ( 1 + P38)), "")</f>
        <v>72.5425885161566</v>
      </c>
    </row>
    <row collapsed="false" customFormat="false" customHeight="fals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SUM(C39:E39) / 3</f>
        <v>139.376666666667</v>
      </c>
      <c r="J39" s="0" t="n">
        <f aca="false">IF(I39 &gt; I38, 1, -1)</f>
        <v>-1</v>
      </c>
      <c r="K39" s="0" t="n">
        <f aca="false">I39 * F39 * J39</f>
        <v>-2224730353.33333</v>
      </c>
      <c r="L39" s="0" t="n">
        <f aca="false">IF(K39 &gt; 0, K39, 0)</f>
        <v>0</v>
      </c>
      <c r="M39" s="0" t="n">
        <f aca="false">IF(K39 &lt;=0, ABS(K39), 0)</f>
        <v>2224730353.33333</v>
      </c>
      <c r="N39" s="0" t="n">
        <f aca="true">IF(ROW(A39) - 1 &gt;= $H$2, SUM(L39:OFFSET(L39, 1 - $H$2, 0)), "")</f>
        <v>12051637293.3333</v>
      </c>
      <c r="O39" s="0" t="n">
        <f aca="true">IF(ROW(A39) - 2 &gt;= $H$2, SUM(M39:OFFSET(M39, 1 - $H$2, 0)), "")</f>
        <v>7207053616</v>
      </c>
      <c r="P39" s="0" t="n">
        <f aca="false">IF(O39&lt;&gt;"", N39 / O39, "")</f>
        <v>1.67220031034293</v>
      </c>
      <c r="Q39" s="0" t="n">
        <f aca="false">IF(P39&lt;&gt;"", 100 - (100 / ( 1 + P39)), "")</f>
        <v>62.5776557195419</v>
      </c>
    </row>
    <row collapsed="false" customFormat="false" customHeight="fals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SUM(C40:E40) / 3</f>
        <v>140.396666666667</v>
      </c>
      <c r="J40" s="0" t="n">
        <f aca="false">IF(I40 &gt; I39, 1, -1)</f>
        <v>1</v>
      </c>
      <c r="K40" s="0" t="n">
        <f aca="false">I40 * F40 * J40</f>
        <v>1400709464</v>
      </c>
      <c r="L40" s="0" t="n">
        <f aca="false">IF(K40 &gt; 0, K40, 0)</f>
        <v>1400709464</v>
      </c>
      <c r="M40" s="0" t="n">
        <f aca="false">IF(K40 &lt;=0, ABS(K40), 0)</f>
        <v>0</v>
      </c>
      <c r="N40" s="0" t="n">
        <f aca="true">IF(ROW(A40) - 1 &gt;= $H$2, SUM(L40:OFFSET(L40, 1 - $H$2, 0)), "")</f>
        <v>13452346757.3333</v>
      </c>
      <c r="O40" s="0" t="n">
        <f aca="true">IF(ROW(A40) - 2 &gt;= $H$2, SUM(M40:OFFSET(M40, 1 - $H$2, 0)), "")</f>
        <v>5876852694.66667</v>
      </c>
      <c r="P40" s="0" t="n">
        <f aca="false">IF(O40&lt;&gt;"", N40 / O40, "")</f>
        <v>2.28903929641482</v>
      </c>
      <c r="Q40" s="0" t="n">
        <f aca="false">IF(P40&lt;&gt;"", 100 - (100 / ( 1 + P40)), "")</f>
        <v>69.595985031555</v>
      </c>
    </row>
    <row collapsed="false" customFormat="false" customHeight="fals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SUM(C41:E41) / 3</f>
        <v>139.42</v>
      </c>
      <c r="J41" s="0" t="n">
        <f aca="false">IF(I41 &gt; I40, 1, -1)</f>
        <v>-1</v>
      </c>
      <c r="K41" s="0" t="n">
        <f aca="false">I41 * F41 * J41</f>
        <v>-1011296912</v>
      </c>
      <c r="L41" s="0" t="n">
        <f aca="false">IF(K41 &gt; 0, K41, 0)</f>
        <v>0</v>
      </c>
      <c r="M41" s="0" t="n">
        <f aca="false">IF(K41 &lt;=0, ABS(K41), 0)</f>
        <v>1011296912</v>
      </c>
      <c r="N41" s="0" t="n">
        <f aca="true">IF(ROW(A41) - 1 &gt;= $H$2, SUM(L41:OFFSET(L41, 1 - $H$2, 0)), "")</f>
        <v>13452346757.3333</v>
      </c>
      <c r="O41" s="0" t="n">
        <f aca="true">IF(ROW(A41) - 2 &gt;= $H$2, SUM(M41:OFFSET(M41, 1 - $H$2, 0)), "")</f>
        <v>5087908606.66667</v>
      </c>
      <c r="P41" s="0" t="n">
        <f aca="false">IF(O41&lt;&gt;"", N41 / O41, "")</f>
        <v>2.64398356914406</v>
      </c>
      <c r="Q41" s="0" t="n">
        <f aca="false">IF(P41&lt;&gt;"", 100 - (100 / ( 1 + P41)), "")</f>
        <v>72.5575052404836</v>
      </c>
    </row>
    <row collapsed="false" customFormat="false" customHeight="fals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SUM(C42:E42) / 3</f>
        <v>136.403333333333</v>
      </c>
      <c r="J42" s="0" t="n">
        <f aca="false">IF(I42 &gt; I41, 1, -1)</f>
        <v>-1</v>
      </c>
      <c r="K42" s="0" t="n">
        <f aca="false">I42 * F42 * J42</f>
        <v>-1168812882.66667</v>
      </c>
      <c r="L42" s="0" t="n">
        <f aca="false">IF(K42 &gt; 0, K42, 0)</f>
        <v>0</v>
      </c>
      <c r="M42" s="0" t="n">
        <f aca="false">IF(K42 &lt;=0, ABS(K42), 0)</f>
        <v>1168812882.66667</v>
      </c>
      <c r="N42" s="0" t="n">
        <f aca="true">IF(ROW(A42) - 1 &gt;= $H$2, SUM(L42:OFFSET(L42, 1 - $H$2, 0)), "")</f>
        <v>13452346757.3333</v>
      </c>
      <c r="O42" s="0" t="n">
        <f aca="true">IF(ROW(A42) - 2 &gt;= $H$2, SUM(M42:OFFSET(M42, 1 - $H$2, 0)), "")</f>
        <v>4404840148</v>
      </c>
      <c r="P42" s="0" t="n">
        <f aca="false">IF(O42&lt;&gt;"", N42 / O42, "")</f>
        <v>3.05399204178642</v>
      </c>
      <c r="Q42" s="0" t="n">
        <f aca="false">IF(P42&lt;&gt;"", 100 - (100 / ( 1 + P42)), "")</f>
        <v>75.3329560173645</v>
      </c>
    </row>
    <row collapsed="false" customFormat="false" customHeight="fals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SUM(C43:E43) / 3</f>
        <v>129.626666666667</v>
      </c>
      <c r="J43" s="0" t="n">
        <f aca="false">IF(I43 &gt; I42, 1, -1)</f>
        <v>-1</v>
      </c>
      <c r="K43" s="0" t="n">
        <f aca="false">I43 * F43 * J43</f>
        <v>-1918474666.66667</v>
      </c>
      <c r="L43" s="0" t="n">
        <f aca="false">IF(K43 &gt; 0, K43, 0)</f>
        <v>0</v>
      </c>
      <c r="M43" s="0" t="n">
        <f aca="false">IF(K43 &lt;=0, ABS(K43), 0)</f>
        <v>1918474666.66667</v>
      </c>
      <c r="N43" s="0" t="n">
        <f aca="true">IF(ROW(A43) - 1 &gt;= $H$2, SUM(L43:OFFSET(L43, 1 - $H$2, 0)), "")</f>
        <v>11839071621.3333</v>
      </c>
      <c r="O43" s="0" t="n">
        <f aca="true">IF(ROW(A43) - 2 &gt;= $H$2, SUM(M43:OFFSET(M43, 1 - $H$2, 0)), "")</f>
        <v>6323314814.66667</v>
      </c>
      <c r="P43" s="0" t="n">
        <f aca="false">IF(O43&lt;&gt;"", N43 / O43, "")</f>
        <v>1.87228881818016</v>
      </c>
      <c r="Q43" s="0" t="n">
        <f aca="false">IF(P43&lt;&gt;"", 100 - (100 / ( 1 + P43)), "")</f>
        <v>65.1845596560312</v>
      </c>
    </row>
    <row collapsed="false" customFormat="false" customHeight="fals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SUM(C44:E44) / 3</f>
        <v>133.02</v>
      </c>
      <c r="J44" s="0" t="n">
        <f aca="false">IF(I44 &gt; I43, 1, -1)</f>
        <v>1</v>
      </c>
      <c r="K44" s="0" t="n">
        <f aca="false">I44 * F44 * J44</f>
        <v>1923149952</v>
      </c>
      <c r="L44" s="0" t="n">
        <f aca="false">IF(K44 &gt; 0, K44, 0)</f>
        <v>1923149952</v>
      </c>
      <c r="M44" s="0" t="n">
        <f aca="false">IF(K44 &lt;=0, ABS(K44), 0)</f>
        <v>0</v>
      </c>
      <c r="N44" s="0" t="n">
        <f aca="true">IF(ROW(A44) - 1 &gt;= $H$2, SUM(L44:OFFSET(L44, 1 - $H$2, 0)), "")</f>
        <v>12418973210.6667</v>
      </c>
      <c r="O44" s="0" t="n">
        <f aca="true">IF(ROW(A44) - 2 &gt;= $H$2, SUM(M44:OFFSET(M44, 1 - $H$2, 0)), "")</f>
        <v>6323314814.66667</v>
      </c>
      <c r="P44" s="0" t="n">
        <f aca="false">IF(O44&lt;&gt;"", N44 / O44, "")</f>
        <v>1.9639972980408</v>
      </c>
      <c r="Q44" s="0" t="n">
        <f aca="false">IF(P44&lt;&gt;"", 100 - (100 / ( 1 + P44)), "")</f>
        <v>66.261777611572</v>
      </c>
    </row>
    <row collapsed="false" customFormat="false" customHeight="fals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SUM(C45:E45) / 3</f>
        <v>134.083333333333</v>
      </c>
      <c r="J45" s="0" t="n">
        <f aca="false">IF(I45 &gt; I44, 1, -1)</f>
        <v>1</v>
      </c>
      <c r="K45" s="0" t="n">
        <f aca="false">I45 * F45 * J45</f>
        <v>1574460133.33333</v>
      </c>
      <c r="L45" s="0" t="n">
        <f aca="false">IF(K45 &gt; 0, K45, 0)</f>
        <v>1574460133.33333</v>
      </c>
      <c r="M45" s="0" t="n">
        <f aca="false">IF(K45 &lt;=0, ABS(K45), 0)</f>
        <v>0</v>
      </c>
      <c r="N45" s="0" t="n">
        <f aca="true">IF(ROW(A45) - 1 &gt;= $H$2, SUM(L45:OFFSET(L45, 1 - $H$2, 0)), "")</f>
        <v>13087126488</v>
      </c>
      <c r="O45" s="0" t="n">
        <f aca="true">IF(ROW(A45) - 2 &gt;= $H$2, SUM(M45:OFFSET(M45, 1 - $H$2, 0)), "")</f>
        <v>6323314814.66667</v>
      </c>
      <c r="P45" s="0" t="n">
        <f aca="false">IF(O45&lt;&gt;"", N45 / O45, "")</f>
        <v>2.06966233242807</v>
      </c>
      <c r="Q45" s="0" t="n">
        <f aca="false">IF(P45&lt;&gt;"", 100 - (100 / ( 1 + P45)), "")</f>
        <v>67.4231269857942</v>
      </c>
    </row>
    <row collapsed="false" customFormat="false" customHeight="fals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SUM(C46:E46) / 3</f>
        <v>125.686666666667</v>
      </c>
      <c r="J46" s="0" t="n">
        <f aca="false">IF(I46 &gt; I45, 1, -1)</f>
        <v>-1</v>
      </c>
      <c r="K46" s="0" t="n">
        <f aca="false">I46 * F46 * J46</f>
        <v>-2965752861.33333</v>
      </c>
      <c r="L46" s="0" t="n">
        <f aca="false">IF(K46 &gt; 0, K46, 0)</f>
        <v>0</v>
      </c>
      <c r="M46" s="0" t="n">
        <f aca="false">IF(K46 &lt;=0, ABS(K46), 0)</f>
        <v>2965752861.33333</v>
      </c>
      <c r="N46" s="0" t="n">
        <f aca="true">IF(ROW(A46) - 1 &gt;= $H$2, SUM(L46:OFFSET(L46, 1 - $H$2, 0)), "")</f>
        <v>10631665937.3333</v>
      </c>
      <c r="O46" s="0" t="n">
        <f aca="true">IF(ROW(A46) - 2 &gt;= $H$2, SUM(M46:OFFSET(M46, 1 - $H$2, 0)), "")</f>
        <v>9289067676</v>
      </c>
      <c r="P46" s="0" t="n">
        <f aca="false">IF(O46&lt;&gt;"", N46 / O46, "")</f>
        <v>1.14453530840368</v>
      </c>
      <c r="Q46" s="0" t="n">
        <f aca="false">IF(P46&lt;&gt;"", 100 - (100 / ( 1 + P46)), "")</f>
        <v>53.3698514507385</v>
      </c>
    </row>
    <row collapsed="false" customFormat="false" customHeight="fals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SUM(C47:E47) / 3</f>
        <v>129.086666666667</v>
      </c>
      <c r="J47" s="0" t="n">
        <f aca="false">IF(I47 &gt; I46, 1, -1)</f>
        <v>1</v>
      </c>
      <c r="K47" s="0" t="n">
        <f aca="false">I47 * F47 * J47</f>
        <v>2111754597.33333</v>
      </c>
      <c r="L47" s="0" t="n">
        <f aca="false">IF(K47 &gt; 0, K47, 0)</f>
        <v>2111754597.33333</v>
      </c>
      <c r="M47" s="0" t="n">
        <f aca="false">IF(K47 &lt;=0, ABS(K47), 0)</f>
        <v>0</v>
      </c>
      <c r="N47" s="0" t="n">
        <f aca="true">IF(ROW(A47) - 1 &gt;= $H$2, SUM(L47:OFFSET(L47, 1 - $H$2, 0)), "")</f>
        <v>9902109353.33334</v>
      </c>
      <c r="O47" s="0" t="n">
        <f aca="true">IF(ROW(A47) - 2 &gt;= $H$2, SUM(M47:OFFSET(M47, 1 - $H$2, 0)), "")</f>
        <v>9289067676</v>
      </c>
      <c r="P47" s="0" t="n">
        <f aca="false">IF(O47&lt;&gt;"", N47 / O47, "")</f>
        <v>1.06599603950752</v>
      </c>
      <c r="Q47" s="0" t="n">
        <f aca="false">IF(P47&lt;&gt;"", 100 - (100 / ( 1 + P47)), "")</f>
        <v>51.5971966607267</v>
      </c>
    </row>
    <row collapsed="false" customFormat="false" customHeight="fals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SUM(C48:E48) / 3</f>
        <v>127.646666666667</v>
      </c>
      <c r="J48" s="0" t="n">
        <f aca="false">IF(I48 &gt; I47, 1, -1)</f>
        <v>-1</v>
      </c>
      <c r="K48" s="0" t="n">
        <f aca="false">I48 * F48 * J48</f>
        <v>-1185939650.66667</v>
      </c>
      <c r="L48" s="0" t="n">
        <f aca="false">IF(K48 &gt; 0, K48, 0)</f>
        <v>0</v>
      </c>
      <c r="M48" s="0" t="n">
        <f aca="false">IF(K48 &lt;=0, ABS(K48), 0)</f>
        <v>1185939650.66667</v>
      </c>
      <c r="N48" s="0" t="n">
        <f aca="true">IF(ROW(A48) - 1 &gt;= $H$2, SUM(L48:OFFSET(L48, 1 - $H$2, 0)), "")</f>
        <v>7010074146.66667</v>
      </c>
      <c r="O48" s="0" t="n">
        <f aca="true">IF(ROW(A48) - 2 &gt;= $H$2, SUM(M48:OFFSET(M48, 1 - $H$2, 0)), "")</f>
        <v>10475007326.6667</v>
      </c>
      <c r="P48" s="0" t="n">
        <f aca="false">IF(O48&lt;&gt;"", N48 / O48, "")</f>
        <v>0.669219020861287</v>
      </c>
      <c r="Q48" s="0" t="n">
        <f aca="false">IF(P48&lt;&gt;"", 100 - (100 / ( 1 + P48)), "")</f>
        <v>40.0917442527094</v>
      </c>
    </row>
    <row collapsed="false" customFormat="false" customHeight="fals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SUM(C49:E49) / 3</f>
        <v>129.71</v>
      </c>
      <c r="J49" s="0" t="n">
        <f aca="false">IF(I49 &gt; I48, 1, -1)</f>
        <v>1</v>
      </c>
      <c r="K49" s="0" t="n">
        <f aca="false">I49 * F49 * J49</f>
        <v>1124430048</v>
      </c>
      <c r="L49" s="0" t="n">
        <f aca="false">IF(K49 &gt; 0, K49, 0)</f>
        <v>1124430048</v>
      </c>
      <c r="M49" s="0" t="n">
        <f aca="false">IF(K49 &lt;=0, ABS(K49), 0)</f>
        <v>0</v>
      </c>
      <c r="N49" s="0" t="n">
        <f aca="true">IF(ROW(A49) - 1 &gt;= $H$2, SUM(L49:OFFSET(L49, 1 - $H$2, 0)), "")</f>
        <v>8134504194.66667</v>
      </c>
      <c r="O49" s="0" t="n">
        <f aca="true">IF(ROW(A49) - 2 &gt;= $H$2, SUM(M49:OFFSET(M49, 1 - $H$2, 0)), "")</f>
        <v>8250276973.33333</v>
      </c>
      <c r="P49" s="0" t="n">
        <f aca="false">IF(O49&lt;&gt;"", N49 / O49, "")</f>
        <v>0.985967407028774</v>
      </c>
      <c r="Q49" s="0" t="n">
        <f aca="false">IF(P49&lt;&gt;"", 100 - (100 / ( 1 + P49)), "")</f>
        <v>49.6467063628144</v>
      </c>
    </row>
    <row collapsed="false" customFormat="false" customHeight="fals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SUM(C50:E50) / 3</f>
        <v>127.5</v>
      </c>
      <c r="J50" s="0" t="n">
        <f aca="false">IF(I50 &gt; I49, 1, -1)</f>
        <v>-1</v>
      </c>
      <c r="K50" s="0" t="n">
        <f aca="false">I50 * F50 * J50</f>
        <v>-968031000</v>
      </c>
      <c r="L50" s="0" t="n">
        <f aca="false">IF(K50 &gt; 0, K50, 0)</f>
        <v>0</v>
      </c>
      <c r="M50" s="0" t="n">
        <f aca="false">IF(K50 &lt;=0, ABS(K50), 0)</f>
        <v>968031000</v>
      </c>
      <c r="N50" s="0" t="n">
        <f aca="true">IF(ROW(A50) - 1 &gt;= $H$2, SUM(L50:OFFSET(L50, 1 - $H$2, 0)), "")</f>
        <v>6733794730.66667</v>
      </c>
      <c r="O50" s="0" t="n">
        <f aca="true">IF(ROW(A50) - 2 &gt;= $H$2, SUM(M50:OFFSET(M50, 1 - $H$2, 0)), "")</f>
        <v>9218307973.33333</v>
      </c>
      <c r="P50" s="0" t="n">
        <f aca="false">IF(O50&lt;&gt;"", N50 / O50, "")</f>
        <v>0.730480555666631</v>
      </c>
      <c r="Q50" s="0" t="n">
        <f aca="false">IF(P50&lt;&gt;"", 100 - (100 / ( 1 + P50)), "")</f>
        <v>42.2125838556579</v>
      </c>
    </row>
    <row collapsed="false" customFormat="false" customHeight="fals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SUM(C51:E51) / 3</f>
        <v>120.79</v>
      </c>
      <c r="J51" s="0" t="n">
        <f aca="false">IF(I51 &gt; I50, 1, -1)</f>
        <v>-1</v>
      </c>
      <c r="K51" s="0" t="n">
        <f aca="false">I51 * F51 * J51</f>
        <v>-2339460720</v>
      </c>
      <c r="L51" s="0" t="n">
        <f aca="false">IF(K51 &gt; 0, K51, 0)</f>
        <v>0</v>
      </c>
      <c r="M51" s="0" t="n">
        <f aca="false">IF(K51 &lt;=0, ABS(K51), 0)</f>
        <v>2339460720</v>
      </c>
      <c r="N51" s="0" t="n">
        <f aca="true">IF(ROW(A51) - 1 &gt;= $H$2, SUM(L51:OFFSET(L51, 1 - $H$2, 0)), "")</f>
        <v>6733794730.66667</v>
      </c>
      <c r="O51" s="0" t="n">
        <f aca="true">IF(ROW(A51) - 2 &gt;= $H$2, SUM(M51:OFFSET(M51, 1 - $H$2, 0)), "")</f>
        <v>10546471781.3333</v>
      </c>
      <c r="P51" s="0" t="n">
        <f aca="false">IF(O51&lt;&gt;"", N51 / O51, "")</f>
        <v>0.63848791048634</v>
      </c>
      <c r="Q51" s="0" t="n">
        <f aca="false">IF(P51&lt;&gt;"", 100 - (100 / ( 1 + P51)), "")</f>
        <v>38.9681184951082</v>
      </c>
    </row>
    <row collapsed="false" customFormat="false" customHeight="fals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SUM(C52:E52) / 3</f>
        <v>111.04</v>
      </c>
      <c r="J52" s="0" t="n">
        <f aca="false">IF(I52 &gt; I51, 1, -1)</f>
        <v>-1</v>
      </c>
      <c r="K52" s="0" t="n">
        <f aca="false">I52 * F52 * J52</f>
        <v>-3733031552</v>
      </c>
      <c r="L52" s="0" t="n">
        <f aca="false">IF(K52 &gt; 0, K52, 0)</f>
        <v>0</v>
      </c>
      <c r="M52" s="0" t="n">
        <f aca="false">IF(K52 &lt;=0, ABS(K52), 0)</f>
        <v>3733031552</v>
      </c>
      <c r="N52" s="0" t="n">
        <f aca="true">IF(ROW(A52) - 1 &gt;= $H$2, SUM(L52:OFFSET(L52, 1 - $H$2, 0)), "")</f>
        <v>6733794730.66667</v>
      </c>
      <c r="O52" s="0" t="n">
        <f aca="true">IF(ROW(A52) - 2 &gt;= $H$2, SUM(M52:OFFSET(M52, 1 - $H$2, 0)), "")</f>
        <v>13110690450.6667</v>
      </c>
      <c r="P52" s="0" t="n">
        <f aca="false">IF(O52&lt;&gt;"", N52 / O52, "")</f>
        <v>0.51361099219029</v>
      </c>
      <c r="Q52" s="0" t="n">
        <f aca="false">IF(P52&lt;&gt;"", 100 - (100 / ( 1 + P52)), "")</f>
        <v>33.9328265215003</v>
      </c>
    </row>
    <row collapsed="false" customFormat="false" customHeight="fals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SUM(C53:E53) / 3</f>
        <v>114.103333333333</v>
      </c>
      <c r="J53" s="0" t="n">
        <f aca="false">IF(I53 &gt; I52, 1, -1)</f>
        <v>1</v>
      </c>
      <c r="K53" s="0" t="n">
        <f aca="false">I53 * F53 * J53</f>
        <v>2159245838.66667</v>
      </c>
      <c r="L53" s="0" t="n">
        <f aca="false">IF(K53 &gt; 0, K53, 0)</f>
        <v>2159245838.66667</v>
      </c>
      <c r="M53" s="0" t="n">
        <f aca="false">IF(K53 &lt;=0, ABS(K53), 0)</f>
        <v>0</v>
      </c>
      <c r="N53" s="0" t="n">
        <f aca="true">IF(ROW(A53) - 1 &gt;= $H$2, SUM(L53:OFFSET(L53, 1 - $H$2, 0)), "")</f>
        <v>8893040569.33333</v>
      </c>
      <c r="O53" s="0" t="n">
        <f aca="true">IF(ROW(A53) - 2 &gt;= $H$2, SUM(M53:OFFSET(M53, 1 - $H$2, 0)), "")</f>
        <v>11192215784</v>
      </c>
      <c r="P53" s="0" t="n">
        <f aca="false">IF(O53&lt;&gt;"", N53 / O53, "")</f>
        <v>0.794573723466493</v>
      </c>
      <c r="Q53" s="0" t="n">
        <f aca="false">IF(P53&lt;&gt;"", 100 - (100 / ( 1 + P53)), "")</f>
        <v>44.2764603691874</v>
      </c>
    </row>
    <row collapsed="false" customFormat="false" customHeight="fals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SUM(C54:E54) / 3</f>
        <v>112.956666666667</v>
      </c>
      <c r="J54" s="0" t="n">
        <f aca="false">IF(I54 &gt; I53, 1, -1)</f>
        <v>-1</v>
      </c>
      <c r="K54" s="0" t="n">
        <f aca="false">I54 * F54 * J54</f>
        <v>-2693519490.66667</v>
      </c>
      <c r="L54" s="0" t="n">
        <f aca="false">IF(K54 &gt; 0, K54, 0)</f>
        <v>0</v>
      </c>
      <c r="M54" s="0" t="n">
        <f aca="false">IF(K54 &lt;=0, ABS(K54), 0)</f>
        <v>2693519490.66667</v>
      </c>
      <c r="N54" s="0" t="n">
        <f aca="true">IF(ROW(A54) - 1 &gt;= $H$2, SUM(L54:OFFSET(L54, 1 - $H$2, 0)), "")</f>
        <v>6969890617.33333</v>
      </c>
      <c r="O54" s="0" t="n">
        <f aca="true">IF(ROW(A54) - 2 &gt;= $H$2, SUM(M54:OFFSET(M54, 1 - $H$2, 0)), "")</f>
        <v>13885735274.6667</v>
      </c>
      <c r="P54" s="0" t="n">
        <f aca="false">IF(O54&lt;&gt;"", N54 / O54, "")</f>
        <v>0.501946096441094</v>
      </c>
      <c r="Q54" s="0" t="n">
        <f aca="false">IF(P54&lt;&gt;"", 100 - (100 / ( 1 + P54)), "")</f>
        <v>33.419714437853</v>
      </c>
    </row>
    <row collapsed="false" customFormat="false" customHeight="fals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SUM(C55:E55) / 3</f>
        <v>118.956666666667</v>
      </c>
      <c r="J55" s="0" t="n">
        <f aca="false">IF(I55 &gt; I54, 1, -1)</f>
        <v>1</v>
      </c>
      <c r="K55" s="0" t="n">
        <f aca="false">I55 * F55 * J55</f>
        <v>1741811096</v>
      </c>
      <c r="L55" s="0" t="n">
        <f aca="false">IF(K55 &gt; 0, K55, 0)</f>
        <v>1741811096</v>
      </c>
      <c r="M55" s="0" t="n">
        <f aca="false">IF(K55 &lt;=0, ABS(K55), 0)</f>
        <v>0</v>
      </c>
      <c r="N55" s="0" t="n">
        <f aca="true">IF(ROW(A55) - 1 &gt;= $H$2, SUM(L55:OFFSET(L55, 1 - $H$2, 0)), "")</f>
        <v>7137241580</v>
      </c>
      <c r="O55" s="0" t="n">
        <f aca="true">IF(ROW(A55) - 2 &gt;= $H$2, SUM(M55:OFFSET(M55, 1 - $H$2, 0)), "")</f>
        <v>13885735274.6667</v>
      </c>
      <c r="P55" s="0" t="n">
        <f aca="false">IF(O55&lt;&gt;"", N55 / O55, "")</f>
        <v>0.51399810228424</v>
      </c>
      <c r="Q55" s="0" t="n">
        <f aca="false">IF(P55&lt;&gt;"", 100 - (100 / ( 1 + P55)), "")</f>
        <v>33.9497190590099</v>
      </c>
    </row>
    <row collapsed="false" customFormat="false" customHeight="fals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SUM(C56:E56) / 3</f>
        <v>124.37</v>
      </c>
      <c r="J56" s="0" t="n">
        <f aca="false">IF(I56 &gt; I55, 1, -1)</f>
        <v>1</v>
      </c>
      <c r="K56" s="0" t="n">
        <f aca="false">I56 * F56 * J56</f>
        <v>1736503688</v>
      </c>
      <c r="L56" s="0" t="n">
        <f aca="false">IF(K56 &gt; 0, K56, 0)</f>
        <v>1736503688</v>
      </c>
      <c r="M56" s="0" t="n">
        <f aca="false">IF(K56 &lt;=0, ABS(K56), 0)</f>
        <v>0</v>
      </c>
      <c r="N56" s="0" t="n">
        <f aca="true">IF(ROW(A56) - 1 &gt;= $H$2, SUM(L56:OFFSET(L56, 1 - $H$2, 0)), "")</f>
        <v>8873745268</v>
      </c>
      <c r="O56" s="0" t="n">
        <f aca="true">IF(ROW(A56) - 2 &gt;= $H$2, SUM(M56:OFFSET(M56, 1 - $H$2, 0)), "")</f>
        <v>10919982413.3333</v>
      </c>
      <c r="P56" s="0" t="n">
        <f aca="false">IF(O56&lt;&gt;"", N56 / O56, "")</f>
        <v>0.812615344248644</v>
      </c>
      <c r="Q56" s="0" t="n">
        <f aca="false">IF(P56&lt;&gt;"", 100 - (100 / ( 1 + P56)), "")</f>
        <v>44.831097056915</v>
      </c>
    </row>
    <row collapsed="false" customFormat="false" customHeight="fals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SUM(C57:E57) / 3</f>
        <v>123.706666666667</v>
      </c>
      <c r="J57" s="0" t="n">
        <f aca="false">IF(I57 &gt; I56, 1, -1)</f>
        <v>-1</v>
      </c>
      <c r="K57" s="0" t="n">
        <f aca="false">I57 * F57 * J57</f>
        <v>-2299261589.33333</v>
      </c>
      <c r="L57" s="0" t="n">
        <f aca="false">IF(K57 &gt; 0, K57, 0)</f>
        <v>0</v>
      </c>
      <c r="M57" s="0" t="n">
        <f aca="false">IF(K57 &lt;=0, ABS(K57), 0)</f>
        <v>2299261589.33333</v>
      </c>
      <c r="N57" s="0" t="n">
        <f aca="true">IF(ROW(A57) - 1 &gt;= $H$2, SUM(L57:OFFSET(L57, 1 - $H$2, 0)), "")</f>
        <v>6761990670.66667</v>
      </c>
      <c r="O57" s="0" t="n">
        <f aca="true">IF(ROW(A57) - 2 &gt;= $H$2, SUM(M57:OFFSET(M57, 1 - $H$2, 0)), "")</f>
        <v>13219244002.6667</v>
      </c>
      <c r="P57" s="0" t="n">
        <f aca="false">IF(O57&lt;&gt;"", N57 / O57, "")</f>
        <v>0.511526277092896</v>
      </c>
      <c r="Q57" s="0" t="n">
        <f aca="false">IF(P57&lt;&gt;"", 100 - (100 / ( 1 + P57)), "")</f>
        <v>33.8417058866293</v>
      </c>
    </row>
    <row collapsed="false" customFormat="false" customHeight="fals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SUM(C58:E58) / 3</f>
        <v>120.226666666667</v>
      </c>
      <c r="J58" s="0" t="n">
        <f aca="false">IF(I58 &gt; I57, 1, -1)</f>
        <v>-1</v>
      </c>
      <c r="K58" s="0" t="n">
        <f aca="false">I58 * F58 * J58</f>
        <v>-3102665541.33333</v>
      </c>
      <c r="L58" s="0" t="n">
        <f aca="false">IF(K58 &gt; 0, K58, 0)</f>
        <v>0</v>
      </c>
      <c r="M58" s="0" t="n">
        <f aca="false">IF(K58 &lt;=0, ABS(K58), 0)</f>
        <v>3102665541.33333</v>
      </c>
      <c r="N58" s="0" t="n">
        <f aca="true">IF(ROW(A58) - 1 &gt;= $H$2, SUM(L58:OFFSET(L58, 1 - $H$2, 0)), "")</f>
        <v>6761990670.66667</v>
      </c>
      <c r="O58" s="0" t="n">
        <f aca="true">IF(ROW(A58) - 2 &gt;= $H$2, SUM(M58:OFFSET(M58, 1 - $H$2, 0)), "")</f>
        <v>15135969893.3333</v>
      </c>
      <c r="P58" s="0" t="n">
        <f aca="false">IF(O58&lt;&gt;"", N58 / O58, "")</f>
        <v>0.446749743711171</v>
      </c>
      <c r="Q58" s="0" t="n">
        <f aca="false">IF(P58&lt;&gt;"", 100 - (100 / ( 1 + P58)), "")</f>
        <v>30.8795453846204</v>
      </c>
    </row>
    <row collapsed="false" customFormat="false" customHeight="fals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SUM(C59:E59) / 3</f>
        <v>118.583333333333</v>
      </c>
      <c r="J59" s="0" t="n">
        <f aca="false">IF(I59 &gt; I58, 1, -1)</f>
        <v>-1</v>
      </c>
      <c r="K59" s="0" t="n">
        <f aca="false">I59 * F59 * J59</f>
        <v>-1879024066.66667</v>
      </c>
      <c r="L59" s="0" t="n">
        <f aca="false">IF(K59 &gt; 0, K59, 0)</f>
        <v>0</v>
      </c>
      <c r="M59" s="0" t="n">
        <f aca="false">IF(K59 &lt;=0, ABS(K59), 0)</f>
        <v>1879024066.66667</v>
      </c>
      <c r="N59" s="0" t="n">
        <f aca="true">IF(ROW(A59) - 1 &gt;= $H$2, SUM(L59:OFFSET(L59, 1 - $H$2, 0)), "")</f>
        <v>5637560622.66667</v>
      </c>
      <c r="O59" s="0" t="n">
        <f aca="true">IF(ROW(A59) - 2 &gt;= $H$2, SUM(M59:OFFSET(M59, 1 - $H$2, 0)), "")</f>
        <v>17014993960</v>
      </c>
      <c r="P59" s="0" t="n">
        <f aca="false">IF(O59&lt;&gt;"", N59 / O59, "")</f>
        <v>0.331328981715763</v>
      </c>
      <c r="Q59" s="0" t="n">
        <f aca="false">IF(P59&lt;&gt;"", 100 - (100 / ( 1 + P59)), "")</f>
        <v>24.8870854812129</v>
      </c>
    </row>
    <row collapsed="false" customFormat="false" customHeight="fals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SUM(C60:E60) / 3</f>
        <v>126.373333333333</v>
      </c>
      <c r="J60" s="0" t="n">
        <f aca="false">IF(I60 &gt; I59, 1, -1)</f>
        <v>1</v>
      </c>
      <c r="K60" s="0" t="n">
        <f aca="false">I60 * F60 * J60</f>
        <v>1769529962.66667</v>
      </c>
      <c r="L60" s="0" t="n">
        <f aca="false">IF(K60 &gt; 0, K60, 0)</f>
        <v>1769529962.66667</v>
      </c>
      <c r="M60" s="0" t="n">
        <f aca="false">IF(K60 &lt;=0, ABS(K60), 0)</f>
        <v>0</v>
      </c>
      <c r="N60" s="0" t="n">
        <f aca="true">IF(ROW(A60) - 1 &gt;= $H$2, SUM(L60:OFFSET(L60, 1 - $H$2, 0)), "")</f>
        <v>7407090585.33333</v>
      </c>
      <c r="O60" s="0" t="n">
        <f aca="true">IF(ROW(A60) - 2 &gt;= $H$2, SUM(M60:OFFSET(M60, 1 - $H$2, 0)), "")</f>
        <v>16046962960</v>
      </c>
      <c r="P60" s="0" t="n">
        <f aca="false">IF(O60&lt;&gt;"", N60 / O60, "")</f>
        <v>0.461588314486477</v>
      </c>
      <c r="Q60" s="0" t="n">
        <f aca="false">IF(P60&lt;&gt;"", 100 - (100 / ( 1 + P60)), "")</f>
        <v>31.5812811248874</v>
      </c>
    </row>
    <row collapsed="false" customFormat="false" customHeight="fals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SUM(C61:E61) / 3</f>
        <v>123.103333333333</v>
      </c>
      <c r="J61" s="0" t="n">
        <f aca="false">IF(I61 &gt; I60, 1, -1)</f>
        <v>-1</v>
      </c>
      <c r="K61" s="0" t="n">
        <f aca="false">I61 * F61 * J61</f>
        <v>-1614820285.33333</v>
      </c>
      <c r="L61" s="0" t="n">
        <f aca="false">IF(K61 &gt; 0, K61, 0)</f>
        <v>0</v>
      </c>
      <c r="M61" s="0" t="n">
        <f aca="false">IF(K61 &lt;=0, ABS(K61), 0)</f>
        <v>1614820285.33333</v>
      </c>
      <c r="N61" s="0" t="n">
        <f aca="true">IF(ROW(A61) - 1 &gt;= $H$2, SUM(L61:OFFSET(L61, 1 - $H$2, 0)), "")</f>
        <v>7407090585.33333</v>
      </c>
      <c r="O61" s="0" t="n">
        <f aca="true">IF(ROW(A61) - 2 &gt;= $H$2, SUM(M61:OFFSET(M61, 1 - $H$2, 0)), "")</f>
        <v>15322322525.3333</v>
      </c>
      <c r="P61" s="0" t="n">
        <f aca="false">IF(O61&lt;&gt;"", N61 / O61, "")</f>
        <v>0.483418265937604</v>
      </c>
      <c r="Q61" s="0" t="n">
        <f aca="false">IF(P61&lt;&gt;"", 100 - (100 / ( 1 + P61)), "")</f>
        <v>32.5881295274503</v>
      </c>
    </row>
    <row collapsed="false" customFormat="false" customHeight="fals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SUM(C62:E62) / 3</f>
        <v>123.443333333333</v>
      </c>
      <c r="J62" s="0" t="n">
        <f aca="false">IF(I62 &gt; I61, 1, -1)</f>
        <v>1</v>
      </c>
      <c r="K62" s="0" t="n">
        <f aca="false">I62 * F62 * J62</f>
        <v>1441571246.66667</v>
      </c>
      <c r="L62" s="0" t="n">
        <f aca="false">IF(K62 &gt; 0, K62, 0)</f>
        <v>1441571246.66667</v>
      </c>
      <c r="M62" s="0" t="n">
        <f aca="false">IF(K62 &lt;=0, ABS(K62), 0)</f>
        <v>0</v>
      </c>
      <c r="N62" s="0" t="n">
        <f aca="true">IF(ROW(A62) - 1 &gt;= $H$2, SUM(L62:OFFSET(L62, 1 - $H$2, 0)), "")</f>
        <v>8848661832</v>
      </c>
      <c r="O62" s="0" t="n">
        <f aca="true">IF(ROW(A62) - 2 &gt;= $H$2, SUM(M62:OFFSET(M62, 1 - $H$2, 0)), "")</f>
        <v>11589290973.3333</v>
      </c>
      <c r="P62" s="0" t="n">
        <f aca="false">IF(O62&lt;&gt;"", N62 / O62, "")</f>
        <v>0.763520551202015</v>
      </c>
      <c r="Q62" s="0" t="n">
        <f aca="false">IF(P62&lt;&gt;"", 100 - (100 / ( 1 + P62)), "")</f>
        <v>43.2952454498815</v>
      </c>
    </row>
    <row collapsed="false" customFormat="false" customHeight="fals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SUM(C63:E63) / 3</f>
        <v>124.29</v>
      </c>
      <c r="J63" s="0" t="n">
        <f aca="false">IF(I63 &gt; I62, 1, -1)</f>
        <v>1</v>
      </c>
      <c r="K63" s="0" t="n">
        <f aca="false">I63 * F63 * J63</f>
        <v>1110207996</v>
      </c>
      <c r="L63" s="0" t="n">
        <f aca="false">IF(K63 &gt; 0, K63, 0)</f>
        <v>1110207996</v>
      </c>
      <c r="M63" s="0" t="n">
        <f aca="false">IF(K63 &lt;=0, ABS(K63), 0)</f>
        <v>0</v>
      </c>
      <c r="N63" s="0" t="n">
        <f aca="true">IF(ROW(A63) - 1 &gt;= $H$2, SUM(L63:OFFSET(L63, 1 - $H$2, 0)), "")</f>
        <v>7799623989.33333</v>
      </c>
      <c r="O63" s="0" t="n">
        <f aca="true">IF(ROW(A63) - 2 &gt;= $H$2, SUM(M63:OFFSET(M63, 1 - $H$2, 0)), "")</f>
        <v>11589290973.3333</v>
      </c>
      <c r="P63" s="0" t="n">
        <f aca="false">IF(O63&lt;&gt;"", N63 / O63, "")</f>
        <v>0.673002689058379</v>
      </c>
      <c r="Q63" s="0" t="n">
        <f aca="false">IF(P63&lt;&gt;"", 100 - (100 / ( 1 + P63)), "")</f>
        <v>40.2272329542499</v>
      </c>
    </row>
    <row collapsed="false" customFormat="false" customHeight="fals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SUM(C64:E64) / 3</f>
        <v>123.766666666667</v>
      </c>
      <c r="J64" s="0" t="n">
        <f aca="false">IF(I64 &gt; I63, 1, -1)</f>
        <v>-1</v>
      </c>
      <c r="K64" s="0" t="n">
        <f aca="false">I64 * F64 * J64</f>
        <v>-1002510000</v>
      </c>
      <c r="L64" s="0" t="n">
        <f aca="false">IF(K64 &gt; 0, K64, 0)</f>
        <v>0</v>
      </c>
      <c r="M64" s="0" t="n">
        <f aca="false">IF(K64 &lt;=0, ABS(K64), 0)</f>
        <v>1002510000</v>
      </c>
      <c r="N64" s="0" t="n">
        <f aca="true">IF(ROW(A64) - 1 &gt;= $H$2, SUM(L64:OFFSET(L64, 1 - $H$2, 0)), "")</f>
        <v>7799623989.33333</v>
      </c>
      <c r="O64" s="0" t="n">
        <f aca="true">IF(ROW(A64) - 2 &gt;= $H$2, SUM(M64:OFFSET(M64, 1 - $H$2, 0)), "")</f>
        <v>9898281482.66667</v>
      </c>
      <c r="P64" s="0" t="n">
        <f aca="false">IF(O64&lt;&gt;"", N64 / O64, "")</f>
        <v>0.787977590149523</v>
      </c>
      <c r="Q64" s="0" t="n">
        <f aca="false">IF(P64&lt;&gt;"", 100 - (100 / ( 1 + P64)), "")</f>
        <v>44.0708873808439</v>
      </c>
    </row>
    <row collapsed="false" customFormat="false" customHeight="fals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SUM(C65:E65) / 3</f>
        <v>120.54</v>
      </c>
      <c r="J65" s="0" t="n">
        <f aca="false">IF(I65 &gt; I64, 1, -1)</f>
        <v>-1</v>
      </c>
      <c r="K65" s="0" t="n">
        <f aca="false">I65 * F65 * J65</f>
        <v>-1018129056</v>
      </c>
      <c r="L65" s="0" t="n">
        <f aca="false">IF(K65 &gt; 0, K65, 0)</f>
        <v>0</v>
      </c>
      <c r="M65" s="0" t="n">
        <f aca="false">IF(K65 &lt;=0, ABS(K65), 0)</f>
        <v>1018129056</v>
      </c>
      <c r="N65" s="0" t="n">
        <f aca="true">IF(ROW(A65) - 1 &gt;= $H$2, SUM(L65:OFFSET(L65, 1 - $H$2, 0)), "")</f>
        <v>6057812893.33333</v>
      </c>
      <c r="O65" s="0" t="n">
        <f aca="true">IF(ROW(A65) - 2 &gt;= $H$2, SUM(M65:OFFSET(M65, 1 - $H$2, 0)), "")</f>
        <v>10916410538.6667</v>
      </c>
      <c r="P65" s="0" t="n">
        <f aca="false">IF(O65&lt;&gt;"", N65 / O65, "")</f>
        <v>0.554927177928693</v>
      </c>
      <c r="Q65" s="0" t="n">
        <f aca="false">IF(P65&lt;&gt;"", 100 - (100 / ( 1 + P65)), "")</f>
        <v>35.6883065525877</v>
      </c>
    </row>
    <row collapsed="false" customFormat="false" customHeight="fals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SUM(C66:E66) / 3</f>
        <v>115.976666666667</v>
      </c>
      <c r="J66" s="0" t="n">
        <f aca="false">IF(I66 &gt; I65, 1, -1)</f>
        <v>-1</v>
      </c>
      <c r="K66" s="0" t="n">
        <f aca="false">I66 * F66 * J66</f>
        <v>-2029591666.66667</v>
      </c>
      <c r="L66" s="0" t="n">
        <f aca="false">IF(K66 &gt; 0, K66, 0)</f>
        <v>0</v>
      </c>
      <c r="M66" s="0" t="n">
        <f aca="false">IF(K66 &lt;=0, ABS(K66), 0)</f>
        <v>2029591666.66667</v>
      </c>
      <c r="N66" s="0" t="n">
        <f aca="true">IF(ROW(A66) - 1 &gt;= $H$2, SUM(L66:OFFSET(L66, 1 - $H$2, 0)), "")</f>
        <v>4321309205.33333</v>
      </c>
      <c r="O66" s="0" t="n">
        <f aca="true">IF(ROW(A66) - 2 &gt;= $H$2, SUM(M66:OFFSET(M66, 1 - $H$2, 0)), "")</f>
        <v>12946002205.3333</v>
      </c>
      <c r="P66" s="0" t="n">
        <f aca="false">IF(O66&lt;&gt;"", N66 / O66, "")</f>
        <v>0.333794876348244</v>
      </c>
      <c r="Q66" s="0" t="n">
        <f aca="false">IF(P66&lt;&gt;"", 100 - (100 / ( 1 + P66)), "")</f>
        <v>25.0259528108348</v>
      </c>
    </row>
    <row collapsed="false" customFormat="false" customHeight="fals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SUM(C67:E67) / 3</f>
        <v>112.166666666667</v>
      </c>
      <c r="J67" s="0" t="n">
        <f aca="false">IF(I67 &gt; I66, 1, -1)</f>
        <v>-1</v>
      </c>
      <c r="K67" s="0" t="n">
        <f aca="false">I67 * F67 * J67</f>
        <v>-1602233533.33333</v>
      </c>
      <c r="L67" s="0" t="n">
        <f aca="false">IF(K67 &gt; 0, K67, 0)</f>
        <v>0</v>
      </c>
      <c r="M67" s="0" t="n">
        <f aca="false">IF(K67 &lt;=0, ABS(K67), 0)</f>
        <v>1602233533.33333</v>
      </c>
      <c r="N67" s="0" t="n">
        <f aca="true">IF(ROW(A67) - 1 &gt;= $H$2, SUM(L67:OFFSET(L67, 1 - $H$2, 0)), "")</f>
        <v>4321309205.33333</v>
      </c>
      <c r="O67" s="0" t="n">
        <f aca="true">IF(ROW(A67) - 2 &gt;= $H$2, SUM(M67:OFFSET(M67, 1 - $H$2, 0)), "")</f>
        <v>12248974149.3333</v>
      </c>
      <c r="P67" s="0" t="n">
        <f aca="false">IF(O67&lt;&gt;"", N67 / O67, "")</f>
        <v>0.352789478747371</v>
      </c>
      <c r="Q67" s="0" t="n">
        <f aca="false">IF(P67&lt;&gt;"", 100 - (100 / ( 1 + P67)), "")</f>
        <v>26.0786681364524</v>
      </c>
    </row>
    <row collapsed="false" customFormat="false" customHeight="fals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SUM(C68:E68) / 3</f>
        <v>112.863333333333</v>
      </c>
      <c r="J68" s="0" t="n">
        <f aca="false">IF(I68 &gt; I67, 1, -1)</f>
        <v>1</v>
      </c>
      <c r="K68" s="0" t="n">
        <f aca="false">I68 * F68 * J68</f>
        <v>1146691466.66667</v>
      </c>
      <c r="L68" s="0" t="n">
        <f aca="false">IF(K68 &gt; 0, K68, 0)</f>
        <v>1146691466.66667</v>
      </c>
      <c r="M68" s="0" t="n">
        <f aca="false">IF(K68 &lt;=0, ABS(K68), 0)</f>
        <v>0</v>
      </c>
      <c r="N68" s="0" t="n">
        <f aca="true">IF(ROW(A68) - 1 &gt;= $H$2, SUM(L68:OFFSET(L68, 1 - $H$2, 0)), "")</f>
        <v>5468000672</v>
      </c>
      <c r="O68" s="0" t="n">
        <f aca="true">IF(ROW(A68) - 2 &gt;= $H$2, SUM(M68:OFFSET(M68, 1 - $H$2, 0)), "")</f>
        <v>9146308608</v>
      </c>
      <c r="P68" s="0" t="n">
        <f aca="false">IF(O68&lt;&gt;"", N68 / O68, "")</f>
        <v>0.597836887683552</v>
      </c>
      <c r="Q68" s="0" t="n">
        <f aca="false">IF(P68&lt;&gt;"", 100 - (100 / ( 1 + P68)), "")</f>
        <v>37.415389035752</v>
      </c>
    </row>
    <row collapsed="false" customFormat="false" customHeight="fals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SUM(C69:E69) / 3</f>
        <v>111.27</v>
      </c>
      <c r="J69" s="0" t="n">
        <f aca="false">IF(I69 &gt; I68, 1, -1)</f>
        <v>-1</v>
      </c>
      <c r="K69" s="0" t="n">
        <f aca="false">I69 * F69 * J69</f>
        <v>-735005112</v>
      </c>
      <c r="L69" s="0" t="n">
        <f aca="false">IF(K69 &gt; 0, K69, 0)</f>
        <v>0</v>
      </c>
      <c r="M69" s="0" t="n">
        <f aca="false">IF(K69 &lt;=0, ABS(K69), 0)</f>
        <v>735005112</v>
      </c>
      <c r="N69" s="0" t="n">
        <f aca="true">IF(ROW(A69) - 1 &gt;= $H$2, SUM(L69:OFFSET(L69, 1 - $H$2, 0)), "")</f>
        <v>5468000672</v>
      </c>
      <c r="O69" s="0" t="n">
        <f aca="true">IF(ROW(A69) - 2 &gt;= $H$2, SUM(M69:OFFSET(M69, 1 - $H$2, 0)), "")</f>
        <v>8002289653.33333</v>
      </c>
      <c r="P69" s="0" t="n">
        <f aca="false">IF(O69&lt;&gt;"", N69 / O69, "")</f>
        <v>0.683304517691673</v>
      </c>
      <c r="Q69" s="0" t="n">
        <f aca="false">IF(P69&lt;&gt;"", 100 - (100 / ( 1 + P69)), "")</f>
        <v>40.5930424655839</v>
      </c>
    </row>
    <row collapsed="false" customFormat="false" customHeight="fals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SUM(C70:E70) / 3</f>
        <v>107.186666666667</v>
      </c>
      <c r="J70" s="0" t="n">
        <f aca="false">IF(I70 &gt; I69, 1, -1)</f>
        <v>-1</v>
      </c>
      <c r="K70" s="0" t="n">
        <f aca="false">I70 * F70 * J70</f>
        <v>-1252540512</v>
      </c>
      <c r="L70" s="0" t="n">
        <f aca="false">IF(K70 &gt; 0, K70, 0)</f>
        <v>0</v>
      </c>
      <c r="M70" s="0" t="n">
        <f aca="false">IF(K70 &lt;=0, ABS(K70), 0)</f>
        <v>1252540512</v>
      </c>
      <c r="N70" s="0" t="n">
        <f aca="true">IF(ROW(A70) - 1 &gt;= $H$2, SUM(L70:OFFSET(L70, 1 - $H$2, 0)), "")</f>
        <v>3698470709.33333</v>
      </c>
      <c r="O70" s="0" t="n">
        <f aca="true">IF(ROW(A70) - 2 &gt;= $H$2, SUM(M70:OFFSET(M70, 1 - $H$2, 0)), "")</f>
        <v>9254830165.33334</v>
      </c>
      <c r="P70" s="0" t="n">
        <f aca="false">IF(O70&lt;&gt;"", N70 / O70, "")</f>
        <v>0.399625994563037</v>
      </c>
      <c r="Q70" s="0" t="n">
        <f aca="false">IF(P70&lt;&gt;"", 100 - (100 / ( 1 + P70)), "")</f>
        <v>28.5523415623472</v>
      </c>
    </row>
    <row collapsed="false" customFormat="false" customHeight="fals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n">
        <f aca="false">SUM(C71:E71) / 3</f>
        <v>101.02</v>
      </c>
      <c r="J71" s="0" t="n">
        <f aca="false">IF(I71 &gt; I70, 1, -1)</f>
        <v>-1</v>
      </c>
      <c r="K71" s="0" t="n">
        <f aca="false">I71 * F71 * J71</f>
        <v>-1932270152</v>
      </c>
      <c r="L71" s="0" t="n">
        <f aca="false">IF(K71 &gt; 0, K71, 0)</f>
        <v>0</v>
      </c>
      <c r="M71" s="0" t="n">
        <f aca="false">IF(K71 &lt;=0, ABS(K71), 0)</f>
        <v>1932270152</v>
      </c>
      <c r="N71" s="0" t="n">
        <f aca="true">IF(ROW(A71) - 1 &gt;= $H$2, SUM(L71:OFFSET(L71, 1 - $H$2, 0)), "")</f>
        <v>3698470709.33333</v>
      </c>
      <c r="O71" s="0" t="n">
        <f aca="true">IF(ROW(A71) - 2 &gt;= $H$2, SUM(M71:OFFSET(M71, 1 - $H$2, 0)), "")</f>
        <v>9572280032</v>
      </c>
      <c r="P71" s="0" t="n">
        <f aca="false">IF(O71&lt;&gt;"", N71 / O71, "")</f>
        <v>0.386373016352363</v>
      </c>
      <c r="Q71" s="0" t="n">
        <f aca="false">IF(P71&lt;&gt;"", 100 - (100 / ( 1 + P71)), "")</f>
        <v>27.8693404873773</v>
      </c>
    </row>
    <row collapsed="false" customFormat="false" customHeight="fals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n">
        <f aca="false">SUM(C72:E72) / 3</f>
        <v>102.02</v>
      </c>
      <c r="J72" s="0" t="n">
        <f aca="false">IF(I72 &gt; I71, 1, -1)</f>
        <v>1</v>
      </c>
      <c r="K72" s="0" t="n">
        <f aca="false">I72 * F72 * J72</f>
        <v>1821301848</v>
      </c>
      <c r="L72" s="0" t="n">
        <f aca="false">IF(K72 &gt; 0, K72, 0)</f>
        <v>1821301848</v>
      </c>
      <c r="M72" s="0" t="n">
        <f aca="false">IF(K72 &lt;=0, ABS(K72), 0)</f>
        <v>0</v>
      </c>
      <c r="N72" s="0" t="n">
        <f aca="true">IF(ROW(A72) - 1 &gt;= $H$2, SUM(L72:OFFSET(L72, 1 - $H$2, 0)), "")</f>
        <v>4078201310.66667</v>
      </c>
      <c r="O72" s="0" t="n">
        <f aca="true">IF(ROW(A72) - 2 &gt;= $H$2, SUM(M72:OFFSET(M72, 1 - $H$2, 0)), "")</f>
        <v>9572280032</v>
      </c>
      <c r="P72" s="0" t="n">
        <f aca="false">IF(O72&lt;&gt;"", N72 / O72, "")</f>
        <v>0.426042833790204</v>
      </c>
      <c r="Q72" s="0" t="n">
        <f aca="false">IF(P72&lt;&gt;"", 100 - (100 / ( 1 + P72)), "")</f>
        <v>29.8758791598039</v>
      </c>
    </row>
    <row collapsed="false" customFormat="false" customHeight="fals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n">
        <f aca="false">SUM(C73:E73) / 3</f>
        <v>107.63</v>
      </c>
      <c r="J73" s="0" t="n">
        <f aca="false">IF(I73 &gt; I72, 1, -1)</f>
        <v>1</v>
      </c>
      <c r="K73" s="0" t="n">
        <f aca="false">I73 * F73 * J73</f>
        <v>1179840060</v>
      </c>
      <c r="L73" s="0" t="n">
        <f aca="false">IF(K73 &gt; 0, K73, 0)</f>
        <v>1179840060</v>
      </c>
      <c r="M73" s="0" t="n">
        <f aca="false">IF(K73 &lt;=0, ABS(K73), 0)</f>
        <v>0</v>
      </c>
      <c r="N73" s="0" t="n">
        <f aca="true">IF(ROW(A73) - 1 &gt;= $H$2, SUM(L73:OFFSET(L73, 1 - $H$2, 0)), "")</f>
        <v>4147833374.66667</v>
      </c>
      <c r="O73" s="0" t="n">
        <f aca="true">IF(ROW(A73) - 2 &gt;= $H$2, SUM(M73:OFFSET(M73, 1 - $H$2, 0)), "")</f>
        <v>9572280032</v>
      </c>
      <c r="P73" s="0" t="n">
        <f aca="false">IF(O73&lt;&gt;"", N73 / O73, "")</f>
        <v>0.433317178436121</v>
      </c>
      <c r="Q73" s="0" t="n">
        <f aca="false">IF(P73&lt;&gt;"", 100 - (100 / ( 1 + P73)), "")</f>
        <v>30.2317717917056</v>
      </c>
    </row>
    <row collapsed="false" customFormat="false" customHeight="fals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n">
        <f aca="false">SUM(C74:E74) / 3</f>
        <v>103.06</v>
      </c>
      <c r="J74" s="0" t="n">
        <f aca="false">IF(I74 &gt; I73, 1, -1)</f>
        <v>-1</v>
      </c>
      <c r="K74" s="0" t="n">
        <f aca="false">I74 * F74 * J74</f>
        <v>-2499411120</v>
      </c>
      <c r="L74" s="0" t="n">
        <f aca="false">IF(K74 &gt; 0, K74, 0)</f>
        <v>0</v>
      </c>
      <c r="M74" s="0" t="n">
        <f aca="false">IF(K74 &lt;=0, ABS(K74), 0)</f>
        <v>2499411120</v>
      </c>
      <c r="N74" s="0" t="n">
        <f aca="true">IF(ROW(A74) - 1 &gt;= $H$2, SUM(L74:OFFSET(L74, 1 - $H$2, 0)), "")</f>
        <v>4147833374.66667</v>
      </c>
      <c r="O74" s="0" t="n">
        <f aca="true">IF(ROW(A74) - 2 &gt;= $H$2, SUM(M74:OFFSET(M74, 1 - $H$2, 0)), "")</f>
        <v>11069181152</v>
      </c>
      <c r="P74" s="0" t="n">
        <f aca="false">IF(O74&lt;&gt;"", N74 / O74, "")</f>
        <v>0.374719079732219</v>
      </c>
      <c r="Q74" s="0" t="n">
        <f aca="false">IF(P74&lt;&gt;"", 100 - (100 / ( 1 + P74)), "")</f>
        <v>27.2578656437365</v>
      </c>
    </row>
    <row collapsed="false" customFormat="false" customHeight="fals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n">
        <f aca="false">SUM(C75:E75) / 3</f>
        <v>105.833333333333</v>
      </c>
      <c r="J75" s="0" t="n">
        <f aca="false">IF(I75 &gt; I74, 1, -1)</f>
        <v>1</v>
      </c>
      <c r="K75" s="0" t="n">
        <f aca="false">I75 * F75 * J75</f>
        <v>1665435666.66667</v>
      </c>
      <c r="L75" s="0" t="n">
        <f aca="false">IF(K75 &gt; 0, K75, 0)</f>
        <v>1665435666.66667</v>
      </c>
      <c r="M75" s="0" t="n">
        <f aca="false">IF(K75 &lt;=0, ABS(K75), 0)</f>
        <v>0</v>
      </c>
      <c r="N75" s="0" t="n">
        <f aca="true">IF(ROW(A75) - 1 &gt;= $H$2, SUM(L75:OFFSET(L75, 1 - $H$2, 0)), "")</f>
        <v>5813269041.33333</v>
      </c>
      <c r="O75" s="0" t="n">
        <f aca="true">IF(ROW(A75) - 2 &gt;= $H$2, SUM(M75:OFFSET(M75, 1 - $H$2, 0)), "")</f>
        <v>10051052096</v>
      </c>
      <c r="P75" s="0" t="n">
        <f aca="false">IF(O75&lt;&gt;"", N75 / O75, "")</f>
        <v>0.578374182703404</v>
      </c>
      <c r="Q75" s="0" t="n">
        <f aca="false">IF(P75&lt;&gt;"", 100 - (100 / ( 1 + P75)), "")</f>
        <v>36.6436672014476</v>
      </c>
    </row>
    <row collapsed="false" customFormat="false" customHeight="fals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n">
        <f aca="false">SUM(C76:E76) / 3</f>
        <v>101.81</v>
      </c>
      <c r="J76" s="0" t="n">
        <f aca="false">IF(I76 &gt; I75, 1, -1)</f>
        <v>-1</v>
      </c>
      <c r="K76" s="0" t="n">
        <f aca="false">I76 * F76 * J76</f>
        <v>-1448511956</v>
      </c>
      <c r="L76" s="0" t="n">
        <f aca="false">IF(K76 &gt; 0, K76, 0)</f>
        <v>0</v>
      </c>
      <c r="M76" s="0" t="n">
        <f aca="false">IF(K76 &lt;=0, ABS(K76), 0)</f>
        <v>1448511956</v>
      </c>
      <c r="N76" s="0" t="n">
        <f aca="true">IF(ROW(A76) - 1 &gt;= $H$2, SUM(L76:OFFSET(L76, 1 - $H$2, 0)), "")</f>
        <v>5813269041.33333</v>
      </c>
      <c r="O76" s="0" t="n">
        <f aca="true">IF(ROW(A76) - 2 &gt;= $H$2, SUM(M76:OFFSET(M76, 1 - $H$2, 0)), "")</f>
        <v>9469972385.33333</v>
      </c>
      <c r="P76" s="0" t="n">
        <f aca="false">IF(O76&lt;&gt;"", N76 / O76, "")</f>
        <v>0.613863357229707</v>
      </c>
      <c r="Q76" s="0" t="n">
        <f aca="false">IF(P76&lt;&gt;"", 100 - (100 / ( 1 + P76)), "")</f>
        <v>38.036885494658</v>
      </c>
    </row>
    <row collapsed="false" customFormat="false" customHeight="fals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n">
        <f aca="false">SUM(C77:E77) / 3</f>
        <v>102.103333333333</v>
      </c>
      <c r="J77" s="0" t="n">
        <f aca="false">IF(I77 &gt; I76, 1, -1)</f>
        <v>1</v>
      </c>
      <c r="K77" s="0" t="n">
        <f aca="false">I77 * F77 * J77</f>
        <v>1364672312</v>
      </c>
      <c r="L77" s="0" t="n">
        <f aca="false">IF(K77 &gt; 0, K77, 0)</f>
        <v>1364672312</v>
      </c>
      <c r="M77" s="0" t="n">
        <f aca="false">IF(K77 &lt;=0, ABS(K77), 0)</f>
        <v>0</v>
      </c>
      <c r="N77" s="0" t="n">
        <f aca="true">IF(ROW(A77) - 1 &gt;= $H$2, SUM(L77:OFFSET(L77, 1 - $H$2, 0)), "")</f>
        <v>7177941353.33333</v>
      </c>
      <c r="O77" s="0" t="n">
        <f aca="true">IF(ROW(A77) - 2 &gt;= $H$2, SUM(M77:OFFSET(M77, 1 - $H$2, 0)), "")</f>
        <v>7867738852</v>
      </c>
      <c r="P77" s="0" t="n">
        <f aca="false">IF(O77&lt;&gt;"", N77 / O77, "")</f>
        <v>0.912325826817279</v>
      </c>
      <c r="Q77" s="0" t="n">
        <f aca="false">IF(P77&lt;&gt;"", 100 - (100 / ( 1 + P77)), "")</f>
        <v>47.707655987457</v>
      </c>
    </row>
    <row collapsed="false" customFormat="false" customHeight="fals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n">
        <f aca="false">SUM(C78:E78) / 3</f>
        <v>95.54</v>
      </c>
      <c r="J78" s="0" t="n">
        <f aca="false">IF(I78 &gt; I77, 1, -1)</f>
        <v>-1</v>
      </c>
      <c r="K78" s="0" t="n">
        <f aca="false">I78 * F78 * J78</f>
        <v>-2527911968</v>
      </c>
      <c r="L78" s="0" t="n">
        <f aca="false">IF(K78 &gt; 0, K78, 0)</f>
        <v>0</v>
      </c>
      <c r="M78" s="0" t="n">
        <f aca="false">IF(K78 &lt;=0, ABS(K78), 0)</f>
        <v>2527911968</v>
      </c>
      <c r="N78" s="0" t="n">
        <f aca="true">IF(ROW(A78) - 1 &gt;= $H$2, SUM(L78:OFFSET(L78, 1 - $H$2, 0)), "")</f>
        <v>6031249886.66667</v>
      </c>
      <c r="O78" s="0" t="n">
        <f aca="true">IF(ROW(A78) - 2 &gt;= $H$2, SUM(M78:OFFSET(M78, 1 - $H$2, 0)), "")</f>
        <v>10395650820</v>
      </c>
      <c r="P78" s="0" t="n">
        <f aca="false">IF(O78&lt;&gt;"", N78 / O78, "")</f>
        <v>0.580170495440579</v>
      </c>
      <c r="Q78" s="0" t="n">
        <f aca="false">IF(P78&lt;&gt;"", 100 - (100 / ( 1 + P78)), "")</f>
        <v>36.7156896749181</v>
      </c>
    </row>
    <row collapsed="false" customFormat="false" customHeight="fals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n">
        <f aca="false">SUM(C79:E79) / 3</f>
        <v>89.8966666666667</v>
      </c>
      <c r="J79" s="0" t="n">
        <f aca="false">IF(I79 &gt; I78, 1, -1)</f>
        <v>-1</v>
      </c>
      <c r="K79" s="0" t="n">
        <f aca="false">I79 * F79 * J79</f>
        <v>-2426778496</v>
      </c>
      <c r="L79" s="0" t="n">
        <f aca="false">IF(K79 &gt; 0, K79, 0)</f>
        <v>0</v>
      </c>
      <c r="M79" s="0" t="n">
        <f aca="false">IF(K79 &lt;=0, ABS(K79), 0)</f>
        <v>2426778496</v>
      </c>
      <c r="N79" s="0" t="n">
        <f aca="true">IF(ROW(A79) - 1 &gt;= $H$2, SUM(L79:OFFSET(L79, 1 - $H$2, 0)), "")</f>
        <v>6031249886.66667</v>
      </c>
      <c r="O79" s="0" t="n">
        <f aca="true">IF(ROW(A79) - 2 &gt;= $H$2, SUM(M79:OFFSET(M79, 1 - $H$2, 0)), "")</f>
        <v>12087424204</v>
      </c>
      <c r="P79" s="0" t="n">
        <f aca="false">IF(O79&lt;&gt;"", N79 / O79, "")</f>
        <v>0.498968993300557</v>
      </c>
      <c r="Q79" s="0" t="n">
        <f aca="false">IF(P79&lt;&gt;"", 100 - (100 / ( 1 + P79)), "")</f>
        <v>33.2874792961451</v>
      </c>
    </row>
    <row collapsed="false" customFormat="false" customHeight="fals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n">
        <f aca="false">SUM(C80:E80) / 3</f>
        <v>88.2666666666667</v>
      </c>
      <c r="J80" s="0" t="n">
        <f aca="false">IF(I80 &gt; I79, 1, -1)</f>
        <v>-1</v>
      </c>
      <c r="K80" s="0" t="n">
        <f aca="false">I80 * F80 * J80</f>
        <v>-1631874133.33333</v>
      </c>
      <c r="L80" s="0" t="n">
        <f aca="false">IF(K80 &gt; 0, K80, 0)</f>
        <v>0</v>
      </c>
      <c r="M80" s="0" t="n">
        <f aca="false">IF(K80 &lt;=0, ABS(K80), 0)</f>
        <v>1631874133.33333</v>
      </c>
      <c r="N80" s="0" t="n">
        <f aca="true">IF(ROW(A80) - 1 &gt;= $H$2, SUM(L80:OFFSET(L80, 1 - $H$2, 0)), "")</f>
        <v>6031249886.66667</v>
      </c>
      <c r="O80" s="0" t="n">
        <f aca="true">IF(ROW(A80) - 2 &gt;= $H$2, SUM(M80:OFFSET(M80, 1 - $H$2, 0)), "")</f>
        <v>12466757825.3333</v>
      </c>
      <c r="P80" s="0" t="n">
        <f aca="false">IF(O80&lt;&gt;"", N80 / O80, "")</f>
        <v>0.483786560320498</v>
      </c>
      <c r="Q80" s="0" t="n">
        <f aca="false">IF(P80&lt;&gt;"", 100 - (100 / ( 1 + P80)), "")</f>
        <v>32.604861996863</v>
      </c>
    </row>
    <row collapsed="false" customFormat="false" customHeight="fals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n">
        <f aca="false">SUM(C81:E81) / 3</f>
        <v>86.8133333333333</v>
      </c>
      <c r="J81" s="0" t="n">
        <f aca="false">IF(I81 &gt; I80, 1, -1)</f>
        <v>-1</v>
      </c>
      <c r="K81" s="0" t="n">
        <f aca="false">I81 * F81 * J81</f>
        <v>-2105049706.66667</v>
      </c>
      <c r="L81" s="0" t="n">
        <f aca="false">IF(K81 &gt; 0, K81, 0)</f>
        <v>0</v>
      </c>
      <c r="M81" s="0" t="n">
        <f aca="false">IF(K81 &lt;=0, ABS(K81), 0)</f>
        <v>2105049706.66667</v>
      </c>
      <c r="N81" s="0" t="n">
        <f aca="true">IF(ROW(A81) - 1 &gt;= $H$2, SUM(L81:OFFSET(L81, 1 - $H$2, 0)), "")</f>
        <v>6031249886.66667</v>
      </c>
      <c r="O81" s="0" t="n">
        <f aca="true">IF(ROW(A81) - 2 &gt;= $H$2, SUM(M81:OFFSET(M81, 1 - $H$2, 0)), "")</f>
        <v>12639537380</v>
      </c>
      <c r="P81" s="0" t="n">
        <f aca="false">IF(O81&lt;&gt;"", N81 / O81, "")</f>
        <v>0.477173309856271</v>
      </c>
      <c r="Q81" s="0" t="n">
        <f aca="false">IF(P81&lt;&gt;"", 100 - (100 / ( 1 + P81)), "")</f>
        <v>32.3031364479974</v>
      </c>
    </row>
    <row collapsed="false" customFormat="false" customHeight="fals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n">
        <f aca="false">SUM(C82:E82) / 3</f>
        <v>88.6433333333333</v>
      </c>
      <c r="J82" s="0" t="n">
        <f aca="false">IF(I82 &gt; I81, 1, -1)</f>
        <v>1</v>
      </c>
      <c r="K82" s="0" t="n">
        <f aca="false">I82 * F82 * J82</f>
        <v>1288058548</v>
      </c>
      <c r="L82" s="0" t="n">
        <f aca="false">IF(K82 &gt; 0, K82, 0)</f>
        <v>1288058548</v>
      </c>
      <c r="M82" s="0" t="n">
        <f aca="false">IF(K82 &lt;=0, ABS(K82), 0)</f>
        <v>0</v>
      </c>
      <c r="N82" s="0" t="n">
        <f aca="true">IF(ROW(A82) - 1 &gt;= $H$2, SUM(L82:OFFSET(L82, 1 - $H$2, 0)), "")</f>
        <v>5498006586.66667</v>
      </c>
      <c r="O82" s="0" t="n">
        <f aca="true">IF(ROW(A82) - 2 &gt;= $H$2, SUM(M82:OFFSET(M82, 1 - $H$2, 0)), "")</f>
        <v>12639537380</v>
      </c>
      <c r="P82" s="0" t="n">
        <f aca="false">IF(O82&lt;&gt;"", N82 / O82, "")</f>
        <v>0.4349847958333</v>
      </c>
      <c r="Q82" s="0" t="n">
        <f aca="false">IF(P82&lt;&gt;"", 100 - (100 / ( 1 + P82)), "")</f>
        <v>30.3128504982315</v>
      </c>
    </row>
    <row collapsed="false" customFormat="false" customHeight="fals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n">
        <f aca="false">SUM(C83:E83) / 3</f>
        <v>87.1633333333334</v>
      </c>
      <c r="J83" s="0" t="n">
        <f aca="false">IF(I83 &gt; I82, 1, -1)</f>
        <v>-1</v>
      </c>
      <c r="K83" s="0" t="n">
        <f aca="false">I83 * F83 * J83</f>
        <v>-565376245.333333</v>
      </c>
      <c r="L83" s="0" t="n">
        <f aca="false">IF(K83 &gt; 0, K83, 0)</f>
        <v>0</v>
      </c>
      <c r="M83" s="0" t="n">
        <f aca="false">IF(K83 &lt;=0, ABS(K83), 0)</f>
        <v>565376245.333333</v>
      </c>
      <c r="N83" s="0" t="n">
        <f aca="true">IF(ROW(A83) - 1 &gt;= $H$2, SUM(L83:OFFSET(L83, 1 - $H$2, 0)), "")</f>
        <v>4318166526.66667</v>
      </c>
      <c r="O83" s="0" t="n">
        <f aca="true">IF(ROW(A83) - 2 &gt;= $H$2, SUM(M83:OFFSET(M83, 1 - $H$2, 0)), "")</f>
        <v>13204913625.3333</v>
      </c>
      <c r="P83" s="0" t="n">
        <f aca="false">IF(O83&lt;&gt;"", N83 / O83, "")</f>
        <v>0.327012099373551</v>
      </c>
      <c r="Q83" s="0" t="n">
        <f aca="false">IF(P83&lt;&gt;"", 100 - (100 / ( 1 + P83)), "")</f>
        <v>24.6427368317083</v>
      </c>
    </row>
    <row collapsed="false" customFormat="false" customHeight="fals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n">
        <f aca="false">SUM(C84:E84) / 3</f>
        <v>85.81</v>
      </c>
      <c r="J84" s="0" t="n">
        <f aca="false">IF(I84 &gt; I83, 1, -1)</f>
        <v>-1</v>
      </c>
      <c r="K84" s="0" t="n">
        <f aca="false">I84 * F84 * J84</f>
        <v>-2186541772</v>
      </c>
      <c r="L84" s="0" t="n">
        <f aca="false">IF(K84 &gt; 0, K84, 0)</f>
        <v>0</v>
      </c>
      <c r="M84" s="0" t="n">
        <f aca="false">IF(K84 &lt;=0, ABS(K84), 0)</f>
        <v>2186541772</v>
      </c>
      <c r="N84" s="0" t="n">
        <f aca="true">IF(ROW(A84) - 1 &gt;= $H$2, SUM(L84:OFFSET(L84, 1 - $H$2, 0)), "")</f>
        <v>4318166526.66667</v>
      </c>
      <c r="O84" s="0" t="n">
        <f aca="true">IF(ROW(A84) - 2 &gt;= $H$2, SUM(M84:OFFSET(M84, 1 - $H$2, 0)), "")</f>
        <v>12892044277.3333</v>
      </c>
      <c r="P84" s="0" t="n">
        <f aca="false">IF(O84&lt;&gt;"", N84 / O84, "")</f>
        <v>0.334948161344654</v>
      </c>
      <c r="Q84" s="0" t="n">
        <f aca="false">IF(P84&lt;&gt;"", 100 - (100 / ( 1 + P84)), "")</f>
        <v>25.090724197655</v>
      </c>
    </row>
    <row collapsed="false" customFormat="false" customHeight="fals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n">
        <f aca="false">SUM(C85:E85) / 3</f>
        <v>86.3533333333333</v>
      </c>
      <c r="J85" s="0" t="n">
        <f aca="false">IF(I85 &gt; I84, 1, -1)</f>
        <v>1</v>
      </c>
      <c r="K85" s="0" t="n">
        <f aca="false">I85 * F85 * J85</f>
        <v>1337060472</v>
      </c>
      <c r="L85" s="0" t="n">
        <f aca="false">IF(K85 &gt; 0, K85, 0)</f>
        <v>1337060472</v>
      </c>
      <c r="M85" s="0" t="n">
        <f aca="false">IF(K85 &lt;=0, ABS(K85), 0)</f>
        <v>0</v>
      </c>
      <c r="N85" s="0" t="n">
        <f aca="true">IF(ROW(A85) - 1 &gt;= $H$2, SUM(L85:OFFSET(L85, 1 - $H$2, 0)), "")</f>
        <v>3989791332</v>
      </c>
      <c r="O85" s="0" t="n">
        <f aca="true">IF(ROW(A85) - 2 &gt;= $H$2, SUM(M85:OFFSET(M85, 1 - $H$2, 0)), "")</f>
        <v>12892044277.3333</v>
      </c>
      <c r="P85" s="0" t="n">
        <f aca="false">IF(O85&lt;&gt;"", N85 / O85, "")</f>
        <v>0.309477011261496</v>
      </c>
      <c r="Q85" s="0" t="n">
        <f aca="false">IF(P85&lt;&gt;"", 100 - (100 / ( 1 + P85)), "")</f>
        <v>23.6336345426453</v>
      </c>
    </row>
    <row collapsed="false" customFormat="false" customHeight="fals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n">
        <f aca="false">SUM(C86:E86) / 3</f>
        <v>86.35</v>
      </c>
      <c r="J86" s="0" t="n">
        <f aca="false">IF(I86 &gt; I85, 1, -1)</f>
        <v>-1</v>
      </c>
      <c r="K86" s="0" t="n">
        <f aca="false">I86 * F86 * J86</f>
        <v>-2787378000</v>
      </c>
      <c r="L86" s="0" t="n">
        <f aca="false">IF(K86 &gt; 0, K86, 0)</f>
        <v>0</v>
      </c>
      <c r="M86" s="0" t="n">
        <f aca="false">IF(K86 &lt;=0, ABS(K86), 0)</f>
        <v>2787378000</v>
      </c>
      <c r="N86" s="0" t="n">
        <f aca="true">IF(ROW(A86) - 1 &gt;= $H$2, SUM(L86:OFFSET(L86, 1 - $H$2, 0)), "")</f>
        <v>3989791332</v>
      </c>
      <c r="O86" s="0" t="n">
        <f aca="true">IF(ROW(A86) - 2 &gt;= $H$2, SUM(M86:OFFSET(M86, 1 - $H$2, 0)), "")</f>
        <v>14230910321.3333</v>
      </c>
      <c r="P86" s="0" t="n">
        <f aca="false">IF(O86&lt;&gt;"", N86 / O86, "")</f>
        <v>0.280360935590956</v>
      </c>
      <c r="Q86" s="0" t="n">
        <f aca="false">IF(P86&lt;&gt;"", 100 - (100 / ( 1 + P86)), "")</f>
        <v>21.8970235499691</v>
      </c>
    </row>
    <row collapsed="false" customFormat="false" customHeight="fals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fals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fals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fals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fals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fals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fals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fals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fals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fals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fals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fals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fals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fals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fals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fals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fals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fals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fals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fals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fals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fals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fals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fals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fals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fals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fals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fals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fals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fals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fals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fals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fals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fals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fals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fals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fals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fals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fals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fals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fals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fals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fals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fals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fals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fals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fals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fals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fals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fals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fals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fals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fals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fals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fals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fals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fals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fals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fals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fals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fals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fals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fals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fals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fals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fals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fals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fals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fals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fals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fals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fals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fals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fals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fals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fals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fals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fals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fals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fals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fals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fals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fals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fals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fals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fals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fals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fals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fals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fals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fals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fals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fals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fals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fals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fals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fals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fals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fals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fals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fals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fals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fals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fals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fals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fals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fals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fals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fals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fals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fals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fals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fals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fals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fals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fals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fals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fals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fals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fals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fals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fals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fals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fals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fals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fals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fals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fals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fals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fals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fals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fals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fals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fals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fals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fals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fals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fals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fals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fals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fals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fals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fals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fals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fals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fals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fals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fals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fals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fals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fals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fals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fals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fals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fals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fals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fals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fals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fals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fals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fals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fals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fals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fals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fals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fals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fals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fals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fals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fals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fals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fals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fals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fals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fals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fals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fals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fals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fals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fals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fals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fals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fals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fals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fals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fals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fals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fals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fals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fals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fals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fals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fals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fals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fals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fals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fals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fals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fals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fals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fals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fals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fals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fals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fals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fals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fals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fals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fals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fals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fals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fals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fals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fals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fals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fals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fals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fals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fals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fals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fals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fals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fals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fals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fals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fals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fals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fals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fals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fals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fals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fals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fals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fals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fals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fals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fals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fals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fals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fals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fals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fals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fals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fals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fals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fals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fals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fals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fals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fals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fals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fals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fals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fals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fals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fals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fals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fals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fals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fals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fals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fals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fals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fals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fals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fals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fals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fals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fals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fals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fals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fals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fals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fals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fals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fals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fals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fals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fals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fals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fals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fals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fals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fals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fals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fals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fals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fals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fals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fals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fals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fals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fals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fals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fals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fals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fals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fals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fals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fals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fals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fals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fals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fals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fals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fals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fals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fals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fals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fals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fals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fals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fals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fals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fals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fals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fals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fals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fals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fals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fals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fals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fals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fals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fals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fals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fals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fals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fals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fals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fals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fals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fals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fals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fals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fals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fals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fals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fals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fals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fals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fals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fals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fals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fals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fals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fals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fals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fals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fals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fals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fals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fals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fals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fals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fals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fals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fals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fals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fals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fals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fals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fals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fals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fals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fals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fals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fals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fals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fals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fals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fals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fals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fals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fals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fals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fals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fals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fals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fals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fals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fals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fals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fals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fals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fals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fals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fals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fals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fals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fals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fals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fals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fals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fals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fals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fals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fals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fals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fals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fals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fals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fals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fals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fals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fals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fals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fals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fals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fals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fals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fals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fals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fals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fals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fals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fals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fals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fals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fals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fals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fals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fals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fals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fals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fals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fals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fals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fals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fals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fals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fals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fals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fals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fals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fals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fals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fals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fals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fals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fals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fals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fals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fals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fals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fals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fals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fals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fals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fals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fals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fals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fals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fals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fals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fals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fals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fals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fals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fals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fals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fals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fals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fals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fals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fals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fals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fals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fals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fals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fals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fals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fals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fals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fals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fals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fals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fals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fals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fals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fals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fals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fals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fals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fals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fals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fals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fals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fals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fals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fals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fals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fals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fals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fals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fals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fals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fals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fals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fals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fals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fals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fals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fals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fals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fals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fals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fals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fals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fals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fals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fals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fals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fals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fals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fals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fals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fals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fals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fals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fals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fals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fals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fals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fals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fals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fals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fals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fals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fals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fals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fals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fals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fals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fals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fals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fals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fals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fals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fals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fals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fals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fals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fals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fals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fals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fals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fals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fals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fals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fals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fals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fals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fals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fals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fals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fals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fals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fals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fals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fals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fals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fals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fals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fals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fals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fals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fals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fals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fals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fals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fals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fals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fals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fals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fals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fals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fals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fals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fals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fals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fals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fals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fals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fals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fals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fals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fals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fals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fals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fals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fals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fals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fals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fals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fals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fals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fals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fals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fals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fals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fals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fals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fals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fals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fals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fals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fals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fals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fals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fals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fals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fals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fals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fals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fals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fals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fals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fals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fals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fals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fals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fals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fals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fals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fals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fals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fals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fals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fals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fals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fals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fals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fals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fals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fals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fals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fals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fals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fals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fals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fals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fals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fals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fals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fals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fals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fals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fals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fals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fals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fals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fals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fals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fals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fals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fals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fals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fals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fals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fals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fals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fals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fals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fals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fals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fals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fals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fals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fals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fals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fals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fals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fals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fals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fals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fals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fals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fals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fals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fals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fals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fals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fals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fals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fals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fals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fals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fals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fals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fals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fals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fals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fals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fals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fals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fals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fals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fals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fals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fals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fals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fals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fals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fals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fals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fals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fals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fals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fals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fals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fals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fals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fals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fals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fals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fals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fals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fals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fals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fals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fals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fals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fals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fals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fals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fals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fals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fals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fals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fals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fals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fals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fals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fals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fals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fals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fals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fals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fals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fals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fals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fals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fals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fals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fals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fals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fals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fals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fals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fals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fals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fals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fals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fals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fals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fals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fals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fals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fals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fals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fals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fals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fals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fals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fals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fals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fals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fals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fals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fals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fals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fals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fals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fals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fals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fals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fals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fals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fals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fals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fals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fals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fals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fals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fals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fals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fals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fals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fals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fals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fals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fals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fals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fals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fals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fals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fals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fals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fals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fals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fals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fals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fals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fals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fals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fals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fals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fals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fals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fals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fals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fals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fals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fals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fals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fals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fals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fals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fals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fals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fals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fals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fals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fals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fals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fals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fals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fals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fals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fals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fals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fals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fals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fals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fals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fals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fals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fals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fals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fals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fals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fals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fals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fals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fals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fals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fals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fals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fals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fals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fals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fals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fals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fals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fals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fals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fals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fals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fals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fals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fals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fals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fals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fals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fals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fals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fals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fals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fals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fals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fals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fals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fals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fals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fals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fals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fals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fals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fals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fals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fals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fals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fals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fals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fals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fals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fals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fals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fals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fals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fals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fals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fals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fals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fals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fals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fals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fals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fals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fals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fals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fals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fals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fals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fals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fals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fals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fals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fals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fals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fals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fals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fals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fals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fals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fals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fals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fals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fals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fals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fals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fals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fals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fals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fals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fals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fals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fals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fals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fals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fals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fals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fals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fals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fals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fals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fals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fals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fals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fals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fals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fals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fals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fals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fals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fals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fals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fals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fals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fals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fals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fals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fals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fals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fals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fals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fals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fals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fals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fals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fals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fals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fals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fals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fals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fals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fals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fals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fals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fals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fals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fals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fals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fals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fals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fals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fals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fals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fals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fals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fals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fals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fals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fals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fals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fals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fals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fals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fals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fals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fals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fals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fals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fals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fals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fals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fals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fals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fals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fals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fals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fals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fals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fals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fals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fals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fals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fals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fals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fals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fals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fals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fals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fals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fals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fals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fals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fals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fals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fals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fals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fals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fals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fals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fals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fals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fals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fals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fals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fals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fals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fals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fals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fals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fals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fals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fals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fals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fals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fals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fals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fals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fals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fals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fals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fals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fals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fals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fals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fals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fals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fals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fals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fals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fals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fals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fals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fals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fals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fals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fals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fals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fals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fals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fals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fals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fals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fals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fals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fals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fals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fals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fals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fals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fals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fals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fals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fals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fals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fals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fals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fals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fals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fals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fals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fals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fals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fals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fals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fals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fals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fals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fals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fals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fals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fals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fals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fals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fals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fals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fals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fals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fals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fals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fals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fals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fals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fals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fals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fals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fals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fals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fals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fals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fals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fals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fals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fals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fals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fals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fals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fals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fals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fals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fals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fals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fals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fals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fals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fals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fals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fals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fals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fals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fals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fals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fals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fals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fals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fals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fals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fals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fals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fals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fals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fals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fals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fals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fals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fals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fals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fals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fals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fals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fals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fals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fals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fals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fals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fals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fals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fals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fals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fals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fals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fals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fals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fals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fals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fals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fals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fals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fals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fals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fals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fals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fals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fals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fals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fals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fals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fals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fals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fals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fals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fals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fals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fals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fals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fals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fals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fals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fals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fals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fals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fals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fals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fals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fals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fals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fals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fals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fals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fals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fals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fals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fals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fals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fals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fals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fals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fals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fals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fals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fals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fals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fals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fals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fals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fals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fals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fals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fals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fals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fals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fals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fals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fals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fals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fals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fals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fals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fals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fals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fals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fals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fals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fals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fals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fals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fals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fals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fals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fals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fals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fals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fals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fals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fals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fals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fals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fals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fals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fals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fals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fals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fals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fals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fals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fals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fals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fals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fals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fals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fals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fals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fals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fals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fals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fals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fals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fals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fals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fals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fals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fals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fals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fals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fals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fals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fals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fals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fals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fals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fals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fals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fals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fals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fals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fals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fals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fals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fals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fals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fals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fals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fals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fals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fals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fals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fals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fals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fals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fals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fals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fals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fals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fals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fals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fals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fals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fals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fals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fals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fals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fals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fals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fals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fals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fals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fals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fals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fals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fals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fals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fals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fals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fals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fals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fals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fals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fals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fals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fals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fals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fals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fals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fals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fals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fals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fals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fals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fals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fals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fals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fals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fals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fals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fals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fals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fals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fals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fals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fals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fals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fals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fals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fals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fals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fals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fals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fals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fals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fals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fals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fals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fals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fals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fals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fals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fals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fals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fals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fals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fals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fals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fals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fals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fals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fals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fals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fals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fals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fals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fals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fals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fals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fals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fals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fals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fals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fals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fals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fals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fals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fals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fals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fals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fals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fals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fals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fals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fals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fals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fals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fals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fals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fals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fals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fals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fals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fals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fals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fals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fals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fals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fals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fals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fals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fals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fals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fals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fals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fals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fals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fals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fals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fals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fals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fals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fals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fals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fals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fals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fals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fals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fals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fals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fals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fals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fals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fals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fals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fals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fals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fals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fals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fals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fals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fals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fals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fals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fals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fals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fals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fals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fals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fals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fals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fals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fals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fals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fals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fals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fals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fals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fals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fals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fals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fals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fals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fals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fals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fals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fals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fals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fals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fals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fals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fals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fals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fals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fals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fals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fals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fals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fals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fals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fals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fals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fals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fals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fals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fals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fals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fals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fals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fals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fals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fals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fals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fals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fals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fals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fals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fals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fals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fals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fals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fals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fals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fals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fals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fals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fals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fals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fals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fals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fals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fals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fals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fals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fals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fals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fals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fals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fals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fals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fals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fals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fals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fals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fals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fals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fals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fals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fals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fals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fals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fals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fals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fals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fals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fals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fals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fals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fals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fals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fals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fals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fals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fals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fals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fals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fals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fals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fals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fals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fals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fals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fals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fals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fals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fals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fals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fals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fals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fals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fals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fals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fals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fals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fals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fals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fals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fals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fals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fals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fals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fals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fals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fals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fals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fals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fals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fals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fals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fals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fals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fals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fals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fals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fals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fals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fals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fals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fals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fals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fals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fals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fals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fals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fals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fals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fals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fals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fals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fals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fals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fals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fals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fals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fals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fals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fals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fals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fals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fals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fals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fals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fals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fals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fals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fals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fals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fals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fals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fals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fals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fals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fals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fals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fals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fals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fals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fals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fals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fals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fals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fals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fals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fals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fals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fals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fals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fals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fals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fals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fals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fals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fals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fals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fals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fals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fals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fals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fals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fals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fals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fals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fals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fals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fals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fals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fals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fals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fals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fals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fals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fals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fals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fals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fals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fals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fals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fals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fals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fals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fals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fals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fals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fals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fals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fals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fals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fals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fals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fals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fals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fals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fals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fals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fals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fals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fals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fals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fals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fals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fals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fals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fals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fals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fals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fals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fals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fals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fals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fals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fals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fals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fals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fals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fals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fals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fals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fals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fals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fals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fals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fals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fals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fals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fals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fals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fals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fals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fals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fals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fals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fals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fals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fals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fals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fals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fals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fals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fals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fals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fals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fals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fals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fals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fals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fals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fals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fals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fals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fals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fals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fals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fals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fals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fals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fals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fals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fals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fals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fals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fals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fals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fals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fals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fals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fals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fals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fals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fals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fals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fals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fals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fals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fals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fals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fals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fals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fals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fals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fals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fals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fals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fals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fals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fals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fals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fals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fals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fals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fals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fals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fals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fals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fals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fals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fals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fals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fals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fals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fals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fals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fals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fals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fals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fals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fals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fals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fals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fals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fals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fals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fals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fals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fals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fals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fals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fals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fals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fals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fals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fals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fals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fals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fals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fals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fals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fals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fals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fals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fals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fals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fals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fals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fals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fals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fals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fals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fals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fals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fals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fals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fals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fals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fals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fals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fals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fals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fals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fals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fals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fals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fals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fals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fals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fals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fals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fals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fals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fals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fals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fals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fals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fals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fals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fals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fals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fals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fals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fals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fals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fals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fals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fals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fals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fals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fals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fals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fals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fals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fals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fals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fals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fals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fals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fals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fals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fals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fals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fals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fals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fals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fals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fals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fals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fals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fals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fals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fals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fals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fals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fals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fals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fals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fals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fals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fals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fals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fals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fals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fals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fals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fals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fals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fals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fals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fals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fals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fals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fals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fals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fals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fals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fals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fals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fals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fals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fals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fals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fals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fals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fals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fals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fals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fals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fals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fals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fals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fals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fals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fals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fals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fals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fals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fals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fals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fals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fals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fals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fals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fals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fals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fals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fals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fals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fals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fals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fals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fals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fals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fals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fals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fals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fals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fals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fals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fals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fals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fals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fals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fals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fals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fals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fals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fals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fals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fals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fals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fals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fals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fals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fals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fals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fals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fals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fals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fals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fals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fals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fals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fals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fals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fals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fals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fals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fals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fals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fals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fals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fals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fals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fals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fals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fals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fals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fals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fals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fals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fals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fals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fals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fals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fals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fals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fals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fals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fals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fals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fals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fals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fals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fals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fals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fals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fals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fals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fals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fals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fals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fals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fals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fals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fals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fals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fals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fals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fals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fals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fals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fals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fals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fals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fals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fals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fals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fals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fals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fals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fals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fals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fals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fals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fals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fals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fals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fals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fals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fals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fals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fals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fals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fals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fals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fals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fals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fals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fals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fals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fals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fals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fals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fals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fals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fals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fals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fals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fals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fals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fals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fals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fals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fals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fals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fals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fals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fals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fals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fals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fals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fals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fals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fals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fals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fals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fals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fals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fals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fals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fals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fals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fals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fals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fals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fals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fals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fals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fals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fals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fals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fals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fals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fals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fals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fals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fals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fals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fals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fals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fals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fals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fals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fals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fals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fals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fals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fals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fals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fals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fals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fals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fals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fals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fals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fals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fals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fals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fals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fals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fals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fals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fals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fals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fals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fals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fals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fals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fals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fals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fals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fals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fals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fals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fals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fals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fals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fals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fals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fals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fals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fals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fals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fals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fals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fals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fals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fals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fals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fals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fals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fals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fals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fals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fals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fals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fals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fals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fals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fals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fals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fals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fals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fals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fals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fals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fals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fals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fals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fals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fals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fals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fals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fals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fals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fals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fals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fals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fals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fals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fals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fals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fals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fals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fals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fals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fals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fals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fals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fals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fals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fals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fals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fals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fals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fals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fals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fals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fals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fals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fals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fals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fals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fals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fals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fals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fals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fals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fals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fals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fals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fals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fals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fals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fals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fals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fals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fals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fals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fals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fals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fals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fals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fals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fals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fals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fals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fals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fals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fals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fals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fals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fals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fals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fals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fals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fals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fals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fals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fals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fals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fals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fals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fals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fals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fals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fals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fals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fals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fals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fals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fals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fals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fals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fals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fals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fals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fals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fals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fals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fals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fals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fals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fals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fals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fals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fals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fals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fals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fals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fals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fals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fals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fals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fals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fals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fals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fals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fals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fals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fals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fals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fals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fals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fals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fals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fals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fals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fals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fals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fals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fals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fals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fals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fals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fals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fals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fals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fals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fals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fals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fals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fals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fals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fals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fals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fals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fals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fals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fals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fals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fals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fals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fals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fals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fals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fals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fals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fals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fals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fals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fals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fals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fals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fals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fals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fals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fals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fals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fals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fals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fals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fals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fals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fals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fals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fals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fals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fals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fals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fals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fals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fals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fals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fals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fals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fals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fals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fals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fals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fals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fals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fals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fals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fals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fals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fals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fals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fals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fals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fals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fals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fals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fals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fals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fals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fals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fals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fals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fals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fals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fals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fals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fals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fals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fals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fals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fals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fals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fals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fals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fals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fals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fals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fals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fals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fals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fals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fals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fals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fals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fals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fals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fals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fals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fals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fals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fals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fals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fals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fals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fals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fals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fals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fals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fals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fals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fals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fals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fals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fals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fals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fals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fals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fals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fals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fals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fals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fals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fals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fals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fals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fals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fals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fals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fals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fals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fals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fals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fals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fals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fals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fals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fals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fals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fals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fals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fals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fals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fals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fals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fals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fals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fals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fals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fals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fals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fals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fals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fals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fals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fals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fals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fals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fals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fals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fals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fals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fals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fals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fals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fals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fals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fals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fals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fals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fals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fals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fals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fals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fals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fals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fals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fals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fals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fals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fals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fals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fals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fals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fals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fals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fals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fals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fals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fals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fals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fals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fals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fals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fals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fals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fals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fals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fals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fals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fals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fals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fals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fals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fals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fals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fals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fals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fals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fals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fals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fals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fals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fals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fals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fals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fals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fals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fals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fals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fals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fals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fals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fals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fals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fals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fals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fals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fals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fals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fals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fals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fals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fals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fals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fals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fals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fals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fals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fals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fals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fals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fals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fals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fals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fals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fals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fals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fals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fals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fals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fals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fals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fals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fals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fals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fals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fals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fals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fals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fals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fals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fals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fals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fals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fals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fals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fals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fals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fals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fals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fals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fals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fals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fals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fals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fals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fals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fals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fals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fals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fals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fals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fals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fals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fals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fals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fals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fals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fals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fals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fals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fals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fals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fals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fals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fals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fals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fals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fals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fals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fals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fals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fals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fals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fals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fals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fals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fals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fals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fals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fals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fals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fals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fals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fals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fals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fals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fals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fals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fals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fals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fals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fals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fals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fals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fals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fals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fals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fals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fals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fals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fals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fals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fals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fals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fals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fals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fals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fals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fals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fals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fals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fals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fals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fals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fals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fals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fals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fals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fals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fals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fals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fals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fals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fals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fals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fals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fals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fals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fals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fals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fals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fals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fals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fals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fals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fals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fals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fals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fals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fals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fals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fals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fals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fals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fals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fals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fals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fals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fals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fals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fals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fals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fals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fals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fals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fals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fals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fals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fals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fals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fals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fals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fals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fals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fals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fals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fals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fals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fals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fals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fals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fals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fals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fals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fals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fals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fals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fals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fals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fals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fals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fals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fals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fals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fals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fals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fals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fals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fals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fals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fals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fals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fals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fals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fals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fals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fals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fals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fals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fals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fals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fals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fals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fals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fals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fals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fals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fals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fals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fals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fals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fals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fals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fals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fals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fals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fals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fals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fals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fals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fals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fals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fals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fals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fals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fals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fals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fals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fals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fals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fals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fals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fals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fals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fals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fals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fals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fals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fals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fals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fals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fals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fals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fals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fals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fals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fals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fals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fals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fals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fals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fals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fals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fals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fals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fals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fals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fals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fals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fals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fals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fals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fals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fals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fals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fals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fals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fals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fals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fals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fals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fals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fals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fals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fals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fals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fals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fals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fals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fals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fals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fals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fals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fals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fals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fals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fals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fals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fals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fals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fals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fals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fals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fals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fals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fals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fals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fals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fals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fals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fals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fals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fals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fals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fals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fals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fals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fals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fals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fals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fals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fals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fals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fals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fals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fals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fals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fals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fals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fals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fals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fals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fals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fals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fals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fals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fals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fals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fals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fals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fals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fals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fals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fals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fals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fals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fals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fals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fals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fals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fals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fals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fals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fals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fals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fals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fals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fals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fals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fals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fals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fals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fals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fals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fals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fals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fals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fals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fals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fals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fals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fals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fals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fals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fals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fals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fals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fals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fals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fals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fals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fals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fals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fals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fals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fals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fals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fals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fals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fals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fals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fals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fals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fals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fals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fals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fals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fals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fals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fals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fals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fals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fals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fals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fals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fals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fals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fals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fals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fals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fals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fals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fals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fals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fals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fals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fals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fals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fals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fals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fals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fals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fals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fals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fals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fals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fals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fals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fals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fals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fals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fals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fals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fals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fals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fals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fals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fals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fals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fals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fals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fals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fals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fals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fals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fals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fals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fals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fals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fals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fals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fals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fals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fals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fals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fals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fals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fals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fals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fals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fals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fals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fals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fals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fals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fals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fals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fals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fals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fals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fals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fals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fals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fals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fals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fals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fals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fals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fals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fals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fals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fals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fals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fals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fals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fals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fals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fals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fals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fals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fals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fals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fals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fals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fals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fals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fals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fals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fals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fals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fals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fals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fals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fals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fals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fals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fals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fals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fals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fals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fals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fals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fals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fals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fals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fals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fals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fals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fals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fals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fals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fals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fals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fals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fals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fals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fals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fals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fals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fals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fals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fals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fals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fals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fals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fals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fals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fals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fals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fals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fals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fals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fals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fals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fals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fals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fals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fals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fals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fals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fals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fals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fals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fals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fals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fals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76"/>
  <sheetViews>
    <sheetView colorId="64" defaultGridColor="true" rightToLeft="false" showFormulas="false" showGridLines="true" showOutlineSymbols="true" showRowColHeaders="true" showZeros="true" tabSelected="true" topLeftCell="A19" view="normal" windowProtection="false" workbookViewId="0" zoomScale="110" zoomScaleNormal="110" zoomScalePageLayoutView="100">
      <selection activeCell="A33" activeCellId="0" pane="topLeft" sqref="33:33"/>
    </sheetView>
  </sheetViews>
  <cols>
    <col collapsed="false" hidden="false" max="1" min="1" style="1" width="13.5137254901961"/>
    <col collapsed="false" hidden="false" max="7" min="2" style="1" width="11.1686274509804"/>
    <col collapsed="false" hidden="false" max="8" min="8" style="0" width="11.5764705882353"/>
    <col collapsed="false" hidden="false" max="9" min="9" style="6" width="12.8235294117647"/>
    <col collapsed="false" hidden="false" max="11" min="10" style="6" width="11.5764705882353"/>
    <col collapsed="false" hidden="false" max="1025" min="12" style="0" width="11.5764705882353"/>
  </cols>
  <sheetData>
    <row collapsed="false" customFormat="false" customHeight="fals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6" t="s">
        <v>38</v>
      </c>
      <c r="J1" s="6" t="s">
        <v>39</v>
      </c>
      <c r="K1" s="6" t="s">
        <v>40</v>
      </c>
      <c r="L1" s="0" t="s">
        <v>41</v>
      </c>
    </row>
    <row collapsed="false" customFormat="false" customHeight="fals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L2" s="0" t="n">
        <v>100</v>
      </c>
    </row>
    <row collapsed="false" customFormat="false" customHeight="fals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6" t="n">
        <f aca="false">((E3 - E2) / E3) * 100</f>
        <v>-1.45734237425362</v>
      </c>
      <c r="J3" s="6" t="n">
        <f aca="false">((F3 - F2) / F3)*100</f>
        <v>31.3994984567901</v>
      </c>
      <c r="K3" s="6" t="n">
        <f aca="false">IF(J3 &gt; 0, 0, I3)</f>
        <v>0</v>
      </c>
      <c r="L3" s="0" t="n">
        <f aca="false">K3 + L2</f>
        <v>100</v>
      </c>
    </row>
    <row collapsed="false" customFormat="false" customHeight="fals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6" t="n">
        <f aca="false">((E4 - E3) / E4) * 100</f>
        <v>4.35582228245088</v>
      </c>
      <c r="J4" s="6" t="n">
        <f aca="false">((F4 - F3) / F4)*100</f>
        <v>2.29007633587786</v>
      </c>
      <c r="K4" s="6" t="n">
        <f aca="false">IF(J4 &gt; 0, 0, I4)</f>
        <v>0</v>
      </c>
      <c r="L4" s="0" t="n">
        <f aca="false">K4 + L3</f>
        <v>100</v>
      </c>
    </row>
    <row collapsed="false" customFormat="false" customHeight="fals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6" t="n">
        <f aca="false">((E5 - E4) / E5) * 100</f>
        <v>4.34259259259259</v>
      </c>
      <c r="J5" s="6" t="n">
        <f aca="false">((F5 - F4) / F5)*100</f>
        <v>-11.6447904884657</v>
      </c>
      <c r="K5" s="6" t="n">
        <f aca="false">IF(J5 &gt; 0, 0, I5)</f>
        <v>4.34259259259259</v>
      </c>
      <c r="L5" s="0" t="n">
        <f aca="false">K5 + L4</f>
        <v>104.342592592593</v>
      </c>
    </row>
    <row collapsed="false" customFormat="false" customHeight="fals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6" t="n">
        <f aca="false">((E6 - E5) / E6) * 100</f>
        <v>5.31299316149395</v>
      </c>
      <c r="J6" s="6" t="n">
        <f aca="false">((F6 - F5) / F6)*100</f>
        <v>3.57622948740711</v>
      </c>
      <c r="K6" s="6" t="n">
        <f aca="false">IF(J6 &gt; 0, 0, I6)</f>
        <v>0</v>
      </c>
      <c r="L6" s="0" t="n">
        <f aca="false">K6 + L5</f>
        <v>104.342592592593</v>
      </c>
    </row>
    <row collapsed="false" customFormat="false" customHeight="fals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6" t="n">
        <f aca="false">((E7 - E6) / E7) * 100</f>
        <v>0.705144946461219</v>
      </c>
      <c r="J7" s="6" t="n">
        <f aca="false">((F7 - F6) / F7)*100</f>
        <v>-7.91865111950512</v>
      </c>
      <c r="K7" s="6" t="n">
        <f aca="false">IF(J7 &gt; 0, 0, I7)</f>
        <v>0.705144946461219</v>
      </c>
      <c r="L7" s="0" t="n">
        <f aca="false">K7 + L6</f>
        <v>105.047737539054</v>
      </c>
    </row>
    <row collapsed="false" customFormat="false" customHeight="fals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6" t="n">
        <f aca="false">((E8 - E7) / E8) * 100</f>
        <v>-1.99786893979755</v>
      </c>
      <c r="J8" s="6" t="n">
        <f aca="false">((F8 - F7) / F8)*100</f>
        <v>-36.6012338754907</v>
      </c>
      <c r="K8" s="6" t="n">
        <f aca="false">IF(J8 &gt; 0, 0, I8)</f>
        <v>-1.99786893979755</v>
      </c>
      <c r="L8" s="0" t="n">
        <f aca="false">K8 + L7</f>
        <v>103.049868599256</v>
      </c>
    </row>
    <row collapsed="false" customFormat="false" customHeight="fals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6" t="n">
        <f aca="false">((E9 - E8) / E9) * 100</f>
        <v>0.775330396475767</v>
      </c>
      <c r="J9" s="6" t="n">
        <f aca="false">((F9 - F8) / F9)*100</f>
        <v>1.24072227761161</v>
      </c>
      <c r="K9" s="6" t="n">
        <f aca="false">IF(J9 &gt; 0, 0, I9)</f>
        <v>0</v>
      </c>
      <c r="L9" s="0" t="n">
        <f aca="false">K9 + L8</f>
        <v>103.049868599256</v>
      </c>
    </row>
    <row collapsed="false" customFormat="false" customHeight="fals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6" t="n">
        <f aca="false">((E10 - E9) / E10) * 100</f>
        <v>-4.36781609195402</v>
      </c>
      <c r="J10" s="6" t="n">
        <f aca="false">((F10 - F9) / F10)*100</f>
        <v>-42.68177028451</v>
      </c>
      <c r="K10" s="6" t="n">
        <f aca="false">IF(J10 &gt; 0, 0, I10)</f>
        <v>-4.36781609195402</v>
      </c>
      <c r="L10" s="0" t="n">
        <f aca="false">K10 + L9</f>
        <v>98.6820525073022</v>
      </c>
    </row>
    <row collapsed="false" customFormat="false" customHeight="fals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6" t="n">
        <f aca="false">((E11 - E10) / E11) * 100</f>
        <v>6.09619203868405</v>
      </c>
      <c r="J11" s="6" t="n">
        <f aca="false">((F11 - F10) / F11)*100</f>
        <v>42.1782178217822</v>
      </c>
      <c r="K11" s="6" t="n">
        <f aca="false">IF(J11 &gt; 0, 0, I11)</f>
        <v>0</v>
      </c>
      <c r="L11" s="0" t="n">
        <f aca="false">K11 + L10</f>
        <v>98.6820525073022</v>
      </c>
    </row>
    <row collapsed="false" customFormat="false" customHeight="fals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6" t="n">
        <f aca="false">((E12 - E11) / E12) * 100</f>
        <v>2.68067226890756</v>
      </c>
      <c r="J12" s="6" t="n">
        <f aca="false">((F12 - F11) / F12)*100</f>
        <v>24.3820405906609</v>
      </c>
      <c r="K12" s="6" t="n">
        <f aca="false">IF(J12 &gt; 0, 0, I12)</f>
        <v>0</v>
      </c>
      <c r="L12" s="0" t="n">
        <f aca="false">K12 + L11</f>
        <v>98.6820525073022</v>
      </c>
    </row>
    <row collapsed="false" customFormat="false" customHeight="fals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6" t="n">
        <f aca="false">((E13 - E12) / E13) * 100</f>
        <v>-4.27620049071153</v>
      </c>
      <c r="J13" s="6" t="n">
        <f aca="false">((F13 - F12) / F13)*100</f>
        <v>-28.3796173069529</v>
      </c>
      <c r="K13" s="6" t="n">
        <f aca="false">IF(J13 &gt; 0, 0, I13)</f>
        <v>-4.27620049071153</v>
      </c>
      <c r="L13" s="0" t="n">
        <f aca="false">K13 + L12</f>
        <v>94.4058520165907</v>
      </c>
    </row>
    <row collapsed="false" customFormat="false" customHeight="fals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6" t="n">
        <f aca="false">((E14 - E13) / E14) * 100</f>
        <v>0.65291198746409</v>
      </c>
      <c r="J14" s="6" t="n">
        <f aca="false">((F14 - F13) / F14)*100</f>
        <v>-30.6782608695652</v>
      </c>
      <c r="K14" s="6" t="n">
        <f aca="false">IF(J14 &gt; 0, 0, I14)</f>
        <v>0.65291198746409</v>
      </c>
      <c r="L14" s="0" t="n">
        <f aca="false">K14 + L13</f>
        <v>95.0587640040548</v>
      </c>
    </row>
    <row collapsed="false" customFormat="false" customHeight="fals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6" t="n">
        <f aca="false">((E15 - E14) / E15) * 100</f>
        <v>-3.25393258426967</v>
      </c>
      <c r="J15" s="6" t="n">
        <f aca="false">((F15 - F14) / F15)*100</f>
        <v>-23.9996166195428</v>
      </c>
      <c r="K15" s="6" t="n">
        <f aca="false">IF(J15 &gt; 0, 0, I15)</f>
        <v>-3.25393258426967</v>
      </c>
      <c r="L15" s="0" t="n">
        <f aca="false">K15 + L14</f>
        <v>91.8048314197851</v>
      </c>
    </row>
    <row collapsed="false" customFormat="false" customHeight="fals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6" t="n">
        <f aca="false">((E16 - E15) / E16) * 100</f>
        <v>2.24936297337668</v>
      </c>
      <c r="J16" s="6" t="n">
        <f aca="false">((F16 - F15) / F16)*100</f>
        <v>44.6616102683781</v>
      </c>
      <c r="K16" s="6" t="n">
        <f aca="false">IF(J16 &gt; 0, 0, I16)</f>
        <v>0</v>
      </c>
      <c r="L16" s="0" t="n">
        <f aca="false">K16 + L15</f>
        <v>91.8048314197851</v>
      </c>
    </row>
    <row collapsed="false" customFormat="false" customHeight="fals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6" t="n">
        <f aca="false">((E17 - E16) / E17) * 100</f>
        <v>2.09892473118279</v>
      </c>
      <c r="J17" s="6" t="n">
        <f aca="false">((F17 - F16) / F17)*100</f>
        <v>10.7798599280712</v>
      </c>
      <c r="K17" s="6" t="n">
        <f aca="false">IF(J17 &gt; 0, 0, I17)</f>
        <v>0</v>
      </c>
      <c r="L17" s="0" t="n">
        <f aca="false">K17 + L16</f>
        <v>91.8048314197851</v>
      </c>
    </row>
    <row collapsed="false" customFormat="false" customHeight="fals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6" t="n">
        <f aca="false">((E18 - E17) / E18) * 100</f>
        <v>-0.911458333333331</v>
      </c>
      <c r="J18" s="6" t="n">
        <f aca="false">((F18 - F17) / F18)*100</f>
        <v>-25.7258448357925</v>
      </c>
      <c r="K18" s="6" t="n">
        <f aca="false">IF(J18 &gt; 0, 0, I18)</f>
        <v>-0.911458333333331</v>
      </c>
      <c r="L18" s="0" t="n">
        <f aca="false">K18 + L17</f>
        <v>90.8933730864518</v>
      </c>
    </row>
    <row collapsed="false" customFormat="false" customHeight="fals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6" t="n">
        <f aca="false">((E19 - E18) / E19) * 100</f>
        <v>-4.37618918184289</v>
      </c>
      <c r="J19" s="6" t="n">
        <f aca="false">((F19 - F18) / F19)*100</f>
        <v>-50.9474629546475</v>
      </c>
      <c r="K19" s="6" t="n">
        <f aca="false">IF(J19 &gt; 0, 0, I19)</f>
        <v>-4.37618918184289</v>
      </c>
      <c r="L19" s="0" t="n">
        <f aca="false">K19 + L18</f>
        <v>86.5171839046089</v>
      </c>
    </row>
    <row collapsed="false" customFormat="false" customHeight="fals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6" t="n">
        <f aca="false">((E20 - E19) / E20) * 100</f>
        <v>2.54304635761589</v>
      </c>
      <c r="J20" s="6" t="n">
        <f aca="false">((F20 - F19) / F20)*100</f>
        <v>24.0527913242165</v>
      </c>
      <c r="K20" s="6" t="n">
        <f aca="false">IF(J20 &gt; 0, 0, I20)</f>
        <v>0</v>
      </c>
      <c r="L20" s="0" t="n">
        <f aca="false">K20 + L19</f>
        <v>86.5171839046089</v>
      </c>
    </row>
    <row collapsed="false" customFormat="false" customHeight="fals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6" t="n">
        <f aca="false">((E21 - E20) / E21) * 100</f>
        <v>1.195253882394</v>
      </c>
      <c r="J21" s="6" t="n">
        <f aca="false">((F21 - F20) / F21)*100</f>
        <v>11.0534777201444</v>
      </c>
      <c r="K21" s="6" t="n">
        <f aca="false">IF(J21 &gt; 0, 0, I21)</f>
        <v>0</v>
      </c>
      <c r="L21" s="0" t="n">
        <f aca="false">K21 + L20</f>
        <v>86.5171839046089</v>
      </c>
    </row>
    <row collapsed="false" customFormat="false" customHeight="fals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6" t="n">
        <f aca="false">((E22 - E21) / E22) * 100</f>
        <v>12.0405187629499</v>
      </c>
      <c r="J22" s="6" t="n">
        <f aca="false">((F22 - F21) / F22)*100</f>
        <v>65.7289879931389</v>
      </c>
      <c r="K22" s="6" t="n">
        <f aca="false">IF(J22 &gt; 0, 0, I22)</f>
        <v>0</v>
      </c>
      <c r="L22" s="0" t="n">
        <f aca="false">K22 + L21</f>
        <v>86.5171839046089</v>
      </c>
    </row>
    <row collapsed="false" customFormat="false" customHeight="fals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6" t="n">
        <f aca="false">((E23 - E22) / E23) * 100</f>
        <v>-6.81147540983607</v>
      </c>
      <c r="J23" s="6" t="n">
        <f aca="false">((F23 - F22) / F23)*100</f>
        <v>-245.503196609439</v>
      </c>
      <c r="K23" s="6" t="n">
        <f aca="false">IF(J23 &gt; 0, 0, I23)</f>
        <v>-6.81147540983607</v>
      </c>
      <c r="L23" s="0" t="n">
        <f aca="false">K23 + L22</f>
        <v>79.7057084947729</v>
      </c>
    </row>
    <row collapsed="false" customFormat="false" customHeight="fals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6" t="n">
        <f aca="false">((E24 - E23) / E24) * 100</f>
        <v>4.6875</v>
      </c>
      <c r="J24" s="6" t="n">
        <f aca="false">((F24 - F23) / F24)*100</f>
        <v>3.70421609656556</v>
      </c>
      <c r="K24" s="6" t="n">
        <f aca="false">IF(J24 &gt; 0, 0, I24)</f>
        <v>0</v>
      </c>
      <c r="L24" s="0" t="n">
        <f aca="false">K24 + L23</f>
        <v>79.7057084947729</v>
      </c>
    </row>
    <row collapsed="false" customFormat="false" customHeight="fals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6" t="n">
        <f aca="false">((E25 - E24) / E25) * 100</f>
        <v>-1.83785504017822</v>
      </c>
      <c r="J25" s="6" t="n">
        <f aca="false">((F25 - F24) / F25)*100</f>
        <v>-53.7925531914894</v>
      </c>
      <c r="K25" s="6" t="n">
        <f aca="false">IF(J25 &gt; 0, 0, I25)</f>
        <v>-1.83785504017822</v>
      </c>
      <c r="L25" s="0" t="n">
        <f aca="false">K25 + L24</f>
        <v>77.8678534545946</v>
      </c>
    </row>
    <row collapsed="false" customFormat="false" customHeight="fals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6" t="n">
        <f aca="false">((E26 - E25) / E26) * 100</f>
        <v>-2.29510865142019</v>
      </c>
      <c r="J26" s="6" t="n">
        <f aca="false">((F26 - F25) / F26)*100</f>
        <v>23.0107703018142</v>
      </c>
      <c r="K26" s="6" t="n">
        <f aca="false">IF(J26 &gt; 0, 0, I26)</f>
        <v>0</v>
      </c>
      <c r="L26" s="0" t="n">
        <f aca="false">K26 + L25</f>
        <v>77.8678534545946</v>
      </c>
    </row>
    <row collapsed="false" customFormat="false" customHeight="fals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6" t="n">
        <f aca="false">((E27 - E26) / E27) * 100</f>
        <v>-0.713114754098364</v>
      </c>
      <c r="J27" s="6" t="n">
        <f aca="false">((F27 - F26) / F27)*100</f>
        <v>-0.792504230816857</v>
      </c>
      <c r="K27" s="6" t="n">
        <f aca="false">IF(J27 &gt; 0, 0, I27)</f>
        <v>-0.713114754098364</v>
      </c>
      <c r="L27" s="0" t="n">
        <f aca="false">K27 + L26</f>
        <v>77.1547387004963</v>
      </c>
    </row>
    <row collapsed="false" customFormat="false" customHeight="fals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6" t="n">
        <f aca="false">((E28 - E27) / E28) * 100</f>
        <v>0.204498977505112</v>
      </c>
      <c r="J28" s="6" t="n">
        <f aca="false">((F28 - F27) / F28)*100</f>
        <v>1.95864190036826</v>
      </c>
      <c r="K28" s="6" t="n">
        <f aca="false">IF(J28 &gt; 0, 0, I28)</f>
        <v>0</v>
      </c>
      <c r="L28" s="0" t="n">
        <f aca="false">K28 + L27</f>
        <v>77.1547387004963</v>
      </c>
    </row>
    <row collapsed="false" customFormat="false" customHeight="fals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6" t="n">
        <f aca="false">((E29 - E28) / E29) * 100</f>
        <v>2.78330019880716</v>
      </c>
      <c r="J29" s="6" t="n">
        <f aca="false">((F29 - F28) / F29)*100</f>
        <v>-11.0506920726227</v>
      </c>
      <c r="K29" s="6" t="n">
        <f aca="false">IF(J29 &gt; 0, 0, I29)</f>
        <v>2.78330019880716</v>
      </c>
      <c r="L29" s="0" t="n">
        <f aca="false">K29 + L28</f>
        <v>79.9380388993034</v>
      </c>
    </row>
    <row collapsed="false" customFormat="false" customHeight="fals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6" t="n">
        <f aca="false">((E30 - E29) / E30) * 100</f>
        <v>-3.6600445140549</v>
      </c>
      <c r="J30" s="6" t="n">
        <f aca="false">((F30 - F29) / F30)*100</f>
        <v>18.0737086263392</v>
      </c>
      <c r="K30" s="6" t="n">
        <f aca="false">IF(J30 &gt; 0, 0, I30)</f>
        <v>0</v>
      </c>
      <c r="L30" s="0" t="n">
        <f aca="false">K30 + L29</f>
        <v>79.9380388993034</v>
      </c>
    </row>
    <row collapsed="false" customFormat="false" customHeight="fals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6" t="n">
        <f aca="false">((E31 - E30) / E31) * 100</f>
        <v>-6.17943107221007</v>
      </c>
      <c r="J31" s="6" t="n">
        <f aca="false">((F31 - F30) / F31)*100</f>
        <v>29.0891052920137</v>
      </c>
      <c r="K31" s="6" t="n">
        <f aca="false">IF(J31 &gt; 0, 0, I31)</f>
        <v>0</v>
      </c>
      <c r="L31" s="0" t="n">
        <f aca="false">K31 + L30</f>
        <v>79.9380388993034</v>
      </c>
    </row>
    <row collapsed="false" customFormat="false" customHeight="fals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6" t="n">
        <f aca="false">((E32 - E31) / E32) * 100</f>
        <v>1.72043010752688</v>
      </c>
      <c r="J32" s="6" t="n">
        <f aca="false">((F32 - F31) / F32)*100</f>
        <v>3.30699517835054</v>
      </c>
      <c r="K32" s="6" t="n">
        <f aca="false">IF(J32 &gt; 0, 0, I32)</f>
        <v>0</v>
      </c>
      <c r="L32" s="0" t="n">
        <f aca="false">K32 + L31</f>
        <v>79.9380388993034</v>
      </c>
    </row>
    <row collapsed="false" customFormat="false" customHeight="fals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6" t="n">
        <f aca="false">((E33 - E32) / E33) * 100</f>
        <v>4.36821322803554</v>
      </c>
      <c r="J33" s="6" t="n">
        <f aca="false">((F33 - F32) / F33)*100</f>
        <v>-17.2259706439394</v>
      </c>
      <c r="K33" s="6" t="n">
        <f aca="false">IF(J33 &gt; 0, 0, I33)</f>
        <v>4.36821322803554</v>
      </c>
      <c r="L33" s="0" t="n">
        <f aca="false">K33 + L32</f>
        <v>84.306252127339</v>
      </c>
    </row>
    <row collapsed="false" customFormat="false" customHeight="fals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6" t="n">
        <f aca="false">((E34 - E33) / E34) * 100</f>
        <v>2.752</v>
      </c>
      <c r="J34" s="6" t="n">
        <f aca="false">((F34 - F33) / F34)*100</f>
        <v>-23.9800410918697</v>
      </c>
      <c r="K34" s="6" t="n">
        <f aca="false">IF(J34 &gt; 0, 0, I34)</f>
        <v>2.752</v>
      </c>
      <c r="L34" s="0" t="n">
        <f aca="false">K34 + L33</f>
        <v>87.058252127339</v>
      </c>
    </row>
    <row collapsed="false" customFormat="false" customHeight="fals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6" t="n">
        <f aca="false">((E35 - E34) / E35) * 100</f>
        <v>-1.6260162601626</v>
      </c>
      <c r="J35" s="6" t="n">
        <f aca="false">((F35 - F34) / F35)*100</f>
        <v>-49.0131758788475</v>
      </c>
      <c r="K35" s="6" t="n">
        <f aca="false">IF(J35 &gt; 0, 0, I35)</f>
        <v>-1.6260162601626</v>
      </c>
      <c r="L35" s="0" t="n">
        <f aca="false">K35 + L34</f>
        <v>85.4322358671764</v>
      </c>
    </row>
    <row collapsed="false" customFormat="false" customHeight="fals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6" t="n">
        <f aca="false">((E36 - E35) / E36) * 100</f>
        <v>8.84837705646954</v>
      </c>
      <c r="J36" s="6" t="n">
        <f aca="false">((F36 - F35) / F36)*100</f>
        <v>60.9358648527433</v>
      </c>
      <c r="K36" s="6" t="n">
        <f aca="false">IF(J36 &gt; 0, 0, I36)</f>
        <v>0</v>
      </c>
      <c r="L36" s="0" t="n">
        <f aca="false">K36 + L35</f>
        <v>85.4322358671764</v>
      </c>
    </row>
    <row collapsed="false" customFormat="false" customHeight="fals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6" t="n">
        <f aca="false">((E37 - E36) / E37) * 100</f>
        <v>6.41514668146196</v>
      </c>
      <c r="J37" s="6" t="n">
        <f aca="false">((F37 - F36) / F37)*100</f>
        <v>7.68699972398565</v>
      </c>
      <c r="K37" s="6" t="n">
        <f aca="false">IF(J37 &gt; 0, 0, I37)</f>
        <v>0</v>
      </c>
      <c r="L37" s="0" t="n">
        <f aca="false">K37 + L36</f>
        <v>85.4322358671764</v>
      </c>
    </row>
    <row collapsed="false" customFormat="false" customHeight="fals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6" t="n">
        <f aca="false">((E38 - E37) / E38) * 100</f>
        <v>-2.03807232326091</v>
      </c>
      <c r="J38" s="6" t="n">
        <f aca="false">((F38 - F37) / F38)*100</f>
        <v>-0.949348193850134</v>
      </c>
      <c r="K38" s="6" t="n">
        <f aca="false">IF(J38 &gt; 0, 0, I38)</f>
        <v>-2.03807232326091</v>
      </c>
      <c r="L38" s="0" t="n">
        <f aca="false">K38 + L37</f>
        <v>83.3941635439155</v>
      </c>
    </row>
    <row collapsed="false" customFormat="false" customHeight="fals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6" t="n">
        <f aca="false">((E39 - E38) / E39) * 100</f>
        <v>-1.88910519864446</v>
      </c>
      <c r="J39" s="6" t="n">
        <f aca="false">((F39 - F38) / F39)*100</f>
        <v>-25.9115399072798</v>
      </c>
      <c r="K39" s="6" t="n">
        <f aca="false">IF(J39 &gt; 0, 0, I39)</f>
        <v>-1.88910519864446</v>
      </c>
      <c r="L39" s="0" t="n">
        <f aca="false">K39 + L38</f>
        <v>81.505058345271</v>
      </c>
    </row>
    <row collapsed="false" customFormat="false" customHeight="fals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6" t="n">
        <f aca="false">((E40 - E39) / E40) * 100</f>
        <v>0.623387790197768</v>
      </c>
      <c r="J40" s="6" t="n">
        <f aca="false">((F40 - F39) / F40)*100</f>
        <v>-59.9911795365247</v>
      </c>
      <c r="K40" s="6" t="n">
        <f aca="false">IF(J40 &gt; 0, 0, I40)</f>
        <v>0.623387790197768</v>
      </c>
      <c r="L40" s="0" t="n">
        <f aca="false">K40 + L39</f>
        <v>82.1284461354688</v>
      </c>
    </row>
    <row collapsed="false" customFormat="false" customHeight="fals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6" t="n">
        <f aca="false">((E41 - E40) / E41) * 100</f>
        <v>-0.309063465823336</v>
      </c>
      <c r="J41" s="6" t="n">
        <f aca="false">((F41 - F40) / F41)*100</f>
        <v>-37.5427373993603</v>
      </c>
      <c r="K41" s="6" t="n">
        <f aca="false">IF(J41 &gt; 0, 0, I41)</f>
        <v>-0.309063465823336</v>
      </c>
      <c r="L41" s="0" t="n">
        <f aca="false">K41 + L40</f>
        <v>81.8193826696454</v>
      </c>
    </row>
    <row collapsed="false" customFormat="false" customHeight="fals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6" t="n">
        <f aca="false">((E42 - E41) / E42) * 100</f>
        <v>-2.34662351037222</v>
      </c>
      <c r="J42" s="6" t="n">
        <f aca="false">((F42 - F41) / F42)*100</f>
        <v>15.348706936794</v>
      </c>
      <c r="K42" s="6" t="n">
        <f aca="false">IF(J42 &gt; 0, 0, I42)</f>
        <v>0</v>
      </c>
      <c r="L42" s="0" t="n">
        <f aca="false">K42 + L41</f>
        <v>81.8193826696454</v>
      </c>
    </row>
    <row collapsed="false" customFormat="false" customHeight="fals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6" t="n">
        <f aca="false">((E43 - E42) / E43) * 100</f>
        <v>-8.10337972166998</v>
      </c>
      <c r="J43" s="6" t="n">
        <f aca="false">((F43 - F42) / F43)*100</f>
        <v>42.1027027027027</v>
      </c>
      <c r="K43" s="6" t="n">
        <f aca="false">IF(J43 &gt; 0, 0, I43)</f>
        <v>0</v>
      </c>
      <c r="L43" s="0" t="n">
        <f aca="false">K43 + L42</f>
        <v>81.8193826696454</v>
      </c>
    </row>
    <row collapsed="false" customFormat="false" customHeight="fals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6" t="n">
        <f aca="false">((E44 - E43) / E44) * 100</f>
        <v>7.40740740740741</v>
      </c>
      <c r="J44" s="6" t="n">
        <f aca="false">((F44 - F43) / F44)*100</f>
        <v>-2.36830455953962</v>
      </c>
      <c r="K44" s="6" t="n">
        <f aca="false">IF(J44 &gt; 0, 0, I44)</f>
        <v>7.40740740740741</v>
      </c>
      <c r="L44" s="0" t="n">
        <f aca="false">K44 + L43</f>
        <v>89.2267900770528</v>
      </c>
    </row>
    <row collapsed="false" customFormat="false" customHeight="fals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6" t="n">
        <f aca="false">((E45 - E44) / E45) * 100</f>
        <v>-1.87532818243193</v>
      </c>
      <c r="J45" s="6" t="n">
        <f aca="false">((F45 - F44) / F45)*100</f>
        <v>-23.1230412862788</v>
      </c>
      <c r="K45" s="6" t="n">
        <f aca="false">IF(J45 &gt; 0, 0, I45)</f>
        <v>-1.87532818243193</v>
      </c>
      <c r="L45" s="0" t="n">
        <f aca="false">K45 + L44</f>
        <v>87.3514618946209</v>
      </c>
    </row>
    <row collapsed="false" customFormat="false" customHeight="fals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6" t="n">
        <f aca="false">((E46 - E45) / E46) * 100</f>
        <v>-4.7129055062446</v>
      </c>
      <c r="J46" s="6" t="n">
        <f aca="false">((F46 - F45) / F46)*100</f>
        <v>50.2364767506908</v>
      </c>
      <c r="K46" s="6" t="n">
        <f aca="false">IF(J46 &gt; 0, 0, I46)</f>
        <v>0</v>
      </c>
      <c r="L46" s="0" t="n">
        <f aca="false">K46 + L45</f>
        <v>87.3514618946209</v>
      </c>
    </row>
    <row collapsed="false" customFormat="false" customHeight="fals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6" t="n">
        <f aca="false">((E47 - E46) / E47) * 100</f>
        <v>2.35465562202791</v>
      </c>
      <c r="J47" s="6" t="n">
        <f aca="false">((F47 - F46) / F47)*100</f>
        <v>-44.23932710646</v>
      </c>
      <c r="K47" s="6" t="n">
        <f aca="false">IF(J47 &gt; 0, 0, I47)</f>
        <v>2.35465562202791</v>
      </c>
      <c r="L47" s="0" t="n">
        <f aca="false">K47 + L46</f>
        <v>89.7061175166488</v>
      </c>
    </row>
    <row collapsed="false" customFormat="false" customHeight="fals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6" t="n">
        <f aca="false">((E48 - E47) / E48) * 100</f>
        <v>-4.1456985382219</v>
      </c>
      <c r="J48" s="6" t="n">
        <f aca="false">((F48 - F47) / F48)*100</f>
        <v>-76.0795625780342</v>
      </c>
      <c r="K48" s="6" t="n">
        <f aca="false">IF(J48 &gt; 0, 0, I48)</f>
        <v>-4.1456985382219</v>
      </c>
      <c r="L48" s="0" t="n">
        <f aca="false">K48 + L47</f>
        <v>85.5604189784269</v>
      </c>
    </row>
    <row collapsed="false" customFormat="false" customHeight="fals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6" t="n">
        <f aca="false">((E49 - E48) / E49) * 100</f>
        <v>4.97912713472486</v>
      </c>
      <c r="J49" s="6" t="n">
        <f aca="false">((F49 - F48) / F49)*100</f>
        <v>-7.17515688445921</v>
      </c>
      <c r="K49" s="6" t="n">
        <f aca="false">IF(J49 &gt; 0, 0, I49)</f>
        <v>4.97912713472486</v>
      </c>
    </row>
    <row collapsed="false" customFormat="false" customHeight="fals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6" t="n">
        <f aca="false">((E50 - E49) / E50) * 100</f>
        <v>-5.4</v>
      </c>
      <c r="J50" s="6" t="n">
        <f aca="false">((F50 - F49) / F50)*100</f>
        <v>-14.1773352299668</v>
      </c>
      <c r="K50" s="6" t="n">
        <f aca="false">IF(J50 &gt; 0, 0, I50)</f>
        <v>-5.4</v>
      </c>
    </row>
    <row collapsed="false" customFormat="false" customHeight="fals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6" t="n">
        <f aca="false">((E51 - E50) / E51) * 100</f>
        <v>-4.65505693235097</v>
      </c>
      <c r="J51" s="6" t="n">
        <f aca="false">((F51 - F50) / F51)*100</f>
        <v>60.7992565055762</v>
      </c>
      <c r="K51" s="6" t="n">
        <f aca="false">IF(J51 &gt; 0, 0, I51)</f>
        <v>0</v>
      </c>
    </row>
    <row collapsed="false" customFormat="false" customHeight="fals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6" t="n">
        <f aca="false">((E52 - E51) / E52) * 100</f>
        <v>-9.32723112128146</v>
      </c>
      <c r="J52" s="6" t="n">
        <f aca="false">((F52 - F51) / F52)*100</f>
        <v>42.3893773721846</v>
      </c>
      <c r="K52" s="6" t="n">
        <f aca="false">IF(J52 &gt; 0, 0, I52)</f>
        <v>0</v>
      </c>
    </row>
    <row collapsed="false" customFormat="false" customHeight="fals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6" t="n">
        <f aca="false">((E53 - E52) / E53) * 100</f>
        <v>4.00667779632721</v>
      </c>
      <c r="J53" s="6" t="n">
        <f aca="false">((F53 - F52) / F53)*100</f>
        <v>-77.6554144031791</v>
      </c>
      <c r="K53" s="6" t="n">
        <f aca="false">IF(J53 &gt; 0, 0, I53)</f>
        <v>4.00667779632721</v>
      </c>
    </row>
    <row collapsed="false" customFormat="false" customHeight="fals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6" t="n">
        <f aca="false">((E54 - E53) / E54) * 100</f>
        <v>-1.7341557164566</v>
      </c>
      <c r="J54" s="6" t="n">
        <f aca="false">((F54 - F53) / F54)*100</f>
        <v>20.6411245680545</v>
      </c>
      <c r="K54" s="6" t="n">
        <f aca="false">IF(J54 &gt; 0, 0, I54)</f>
        <v>0</v>
      </c>
    </row>
    <row collapsed="false" customFormat="false" customHeight="fals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6" t="n">
        <f aca="false">((E55 - E54) / E55) * 100</f>
        <v>9.68757568418503</v>
      </c>
      <c r="J55" s="6" t="n">
        <f aca="false">((F55 - F54) / F55)*100</f>
        <v>-62.853084193848</v>
      </c>
      <c r="K55" s="6" t="n">
        <f aca="false">IF(J55 &gt; 0, 0, I55)</f>
        <v>9.68757568418503</v>
      </c>
    </row>
    <row collapsed="false" customFormat="false" customHeight="fals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6" t="n">
        <f aca="false">((E56 - E55) / E56) * 100</f>
        <v>2.36462520690471</v>
      </c>
      <c r="J56" s="6" t="n">
        <f aca="false">((F56 - F55) / F56)*100</f>
        <v>-4.87022288431788</v>
      </c>
      <c r="K56" s="6" t="n">
        <f aca="false">IF(J56 &gt; 0, 0, I56)</f>
        <v>2.36462520690471</v>
      </c>
    </row>
    <row collapsed="false" customFormat="false" customHeight="fals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6" t="n">
        <f aca="false">((E57 - E56) / E57) * 100</f>
        <v>-4.74735799207398</v>
      </c>
      <c r="J57" s="6" t="n">
        <f aca="false">((F57 - F56) / F57)*100</f>
        <v>24.8784057160074</v>
      </c>
      <c r="K57" s="6" t="n">
        <f aca="false">IF(J57 &gt; 0, 0, I57)</f>
        <v>0</v>
      </c>
    </row>
    <row collapsed="false" customFormat="false" customHeight="fals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6" t="n">
        <f aca="false">((E58 - E57) / E58) * 100</f>
        <v>-1.89282409354757</v>
      </c>
      <c r="J58" s="6" t="n">
        <f aca="false">((F58 - F57) / F58)*100</f>
        <v>27.9786722879241</v>
      </c>
      <c r="K58" s="6" t="n">
        <f aca="false">IF(J58 &gt; 0, 0, I58)</f>
        <v>0</v>
      </c>
    </row>
    <row collapsed="false" customFormat="false" customHeight="fals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</row>
    <row collapsed="false" customFormat="false" customHeight="fals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</row>
    <row collapsed="false" customFormat="false" customHeight="fals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</row>
    <row collapsed="false" customFormat="false" customHeight="fals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</row>
    <row collapsed="false" customFormat="false" customHeight="fals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</row>
    <row collapsed="false" customFormat="false" customHeight="fals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collapsed="false" customFormat="false" customHeight="fals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collapsed="false" customFormat="false" customHeight="fals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collapsed="false" customFormat="false" customHeight="fals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collapsed="false" customFormat="false" customHeight="fals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collapsed="false" customFormat="false" customHeight="fals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collapsed="false" customFormat="false" customHeight="fals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collapsed="false" customFormat="false" customHeight="fals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fals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fals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fals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fals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fals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fals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fals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fals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fals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fals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fals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fals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fals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fals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fals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fals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fals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fals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fals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fals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fals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fals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fals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fals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fals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fals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fals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fals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fals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fals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fals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fals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fals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fals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fals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fals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fals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fals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fals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fals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fals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fals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fals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fals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fals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fals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fals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fals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fals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fals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fals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fals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fals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fals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fals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fals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fals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fals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fals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fals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fals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fals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fals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fals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fals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fals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fals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fals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fals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fals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fals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fals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fals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fals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fals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fals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fals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fals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fals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fals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fals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fals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fals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fals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fals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fals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fals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fals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fals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fals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fals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fals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fals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fals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fals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fals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fals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fals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fals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fals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fals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fals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fals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fals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fals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fals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fals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fals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fals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fals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fals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fals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fals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fals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fals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fals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fals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fals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fals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fals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fals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fals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fals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fals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fals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fals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fals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fals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fals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fals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fals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fals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fals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fals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fals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fals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fals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fals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fals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fals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fals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fals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fals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fals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fals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fals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fals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fals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fals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fals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fals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fals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fals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fals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fals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fals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fals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fals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fals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fals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fals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fals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fals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fals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fals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fals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fals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fals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fals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fals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fals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fals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fals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fals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fals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fals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fals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fals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fals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fals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fals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fals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fals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fals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fals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fals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fals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fals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fals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fals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fals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fals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fals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fals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fals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fals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fals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fals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fals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fals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fals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fals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fals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fals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fals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fals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fals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fals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fals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fals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fals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fals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fals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fals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fals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fals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fals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fals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fals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fals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fals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fals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fals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fals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fals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fals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fals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fals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fals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fals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fals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fals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fals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fals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fals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fals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fals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fals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fals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fals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fals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fals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fals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fals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fals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fals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fals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fals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fals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fals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fals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fals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fals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fals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fals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fals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fals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fals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fals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fals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fals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fals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fals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fals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fals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fals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fals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fals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fals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fals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fals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fals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fals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fals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fals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fals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fals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fals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fals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fals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fals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fals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fals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fals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fals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fals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fals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fals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fals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fals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fals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fals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fals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fals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fals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fals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fals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fals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fals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fals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fals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fals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fals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fals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fals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fals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fals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fals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fals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fals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fals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fals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fals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fals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fals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fals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fals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fals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fals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fals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fals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fals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fals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fals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fals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fals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fals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fals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fals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fals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fals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fals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fals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fals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fals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fals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fals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fals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fals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fals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fals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fals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fals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fals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fals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fals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fals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fals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fals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fals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fals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fals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fals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fals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fals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fals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fals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fals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fals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fals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fals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fals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fals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fals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fals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fals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fals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fals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fals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fals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fals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fals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fals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fals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fals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fals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fals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fals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fals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fals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fals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fals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fals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fals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fals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fals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fals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fals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fals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fals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fals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fals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fals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fals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fals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fals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fals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fals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fals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fals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fals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fals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fals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fals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fals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fals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fals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fals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fals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fals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fals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fals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fals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fals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fals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fals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fals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fals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fals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fals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fals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fals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fals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fals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fals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fals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fals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fals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fals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fals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fals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fals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fals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fals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fals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fals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fals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fals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fals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fals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fals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fals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fals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fals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fals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fals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fals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fals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fals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fals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fals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fals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fals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fals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fals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fals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fals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fals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fals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fals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fals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fals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fals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fals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fals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fals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fals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fals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fals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fals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fals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fals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fals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fals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fals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fals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fals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fals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fals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fals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fals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fals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fals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fals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fals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fals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fals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fals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fals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fals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fals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fals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fals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fals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fals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fals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fals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fals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fals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fals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fals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fals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fals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fals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fals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fals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fals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fals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fals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fals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fals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fals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fals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fals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fals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fals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fals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fals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fals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fals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fals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fals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fals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fals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fals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fals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fals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fals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fals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fals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fals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fals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fals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fals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fals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fals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fals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fals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fals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fals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fals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fals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fals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fals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fals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fals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fals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fals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fals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fals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fals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fals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fals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fals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fals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fals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fals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fals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fals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fals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fals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fals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fals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fals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fals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fals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fals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fals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fals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fals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fals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fals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fals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fals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fals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fals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fals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fals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fals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fals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fals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fals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fals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fals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fals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fals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fals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fals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fals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fals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fals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fals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fals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fals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fals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fals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fals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fals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fals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fals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fals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fals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fals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fals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fals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fals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fals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fals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fals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fals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fals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fals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fals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fals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fals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fals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fals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fals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fals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fals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fals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fals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fals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fals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fals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fals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fals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fals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fals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fals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fals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fals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fals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fals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fals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fals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fals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fals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fals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fals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fals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fals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fals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fals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fals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fals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fals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fals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fals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fals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fals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fals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fals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fals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fals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fals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fals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fals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fals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fals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fals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fals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fals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fals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fals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fals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fals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fals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fals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fals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fals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fals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fals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fals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fals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fals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fals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fals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fals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fals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fals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fals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fals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fals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fals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fals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fals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fals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fals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fals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fals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fals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fals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fals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fals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fals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fals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fals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fals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fals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fals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fals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fals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fals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fals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fals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fals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fals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fals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fals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fals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fals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fals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fals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fals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fals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fals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fals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fals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fals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fals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fals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fals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fals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fals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fals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fals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fals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fals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fals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fals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fals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fals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fals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fals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fals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fals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fals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fals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fals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fals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fals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fals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fals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fals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fals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fals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fals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fals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fals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fals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fals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fals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fals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fals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fals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fals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fals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fals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fals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fals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fals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fals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fals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fals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fals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fals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fals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fals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fals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fals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fals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fals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fals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fals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fals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fals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fals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fals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fals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fals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fals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fals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fals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fals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fals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fals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fals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fals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fals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fals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fals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fals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fals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fals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fals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fals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fals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fals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fals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fals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fals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fals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fals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fals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fals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fals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fals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fals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fals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fals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fals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fals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fals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fals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fals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fals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fals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fals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fals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fals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fals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fals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fals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fals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fals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fals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fals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fals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fals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fals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fals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fals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fals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fals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fals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fals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fals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fals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fals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fals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fals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fals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fals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fals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fals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fals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fals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fals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fals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fals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fals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fals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fals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fals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fals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fals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fals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fals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fals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fals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fals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fals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fals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fals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fals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fals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fals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fals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fals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fals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fals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fals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fals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fals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fals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fals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fals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fals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fals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fals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fals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fals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fals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fals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fals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fals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fals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fals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fals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fals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fals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fals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fals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fals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fals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fals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fals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fals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fals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fals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fals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fals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fals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fals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fals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fals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fals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fals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fals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fals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fals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fals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fals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fals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fals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fals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fals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fals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fals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fals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fals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fals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fals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fals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fals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fals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fals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fals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fals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fals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fals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fals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fals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fals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fals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fals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fals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fals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fals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fals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fals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fals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fals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fals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fals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fals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fals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fals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fals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fals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fals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fals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fals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fals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fals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fals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fals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fals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fals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fals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fals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fals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fals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fals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fals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fals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fals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fals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fals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fals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fals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fals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fals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fals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fals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fals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fals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fals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fals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fals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fals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fals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fals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fals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fals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fals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fals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fals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fals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fals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fals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fals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fals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fals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fals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fals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fals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fals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fals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fals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fals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fals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fals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fals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fals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fals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fals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fals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fals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fals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fals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fals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fals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fals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fals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fals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fals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fals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fals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fals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fals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fals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fals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fals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fals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fals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fals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fals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fals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fals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fals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fals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fals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fals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fals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fals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fals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fals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fals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fals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fals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fals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fals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fals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fals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fals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fals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fals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fals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fals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fals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fals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fals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fals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fals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fals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fals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fals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fals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fals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fals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fals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fals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fals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fals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fals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fals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fals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fals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fals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fals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fals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fals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fals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fals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fals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fals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fals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fals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fals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fals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fals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fals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fals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fals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fals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fals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fals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fals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fals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fals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fals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fals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fals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fals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fals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fals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fals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fals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fals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fals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fals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fals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fals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fals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fals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fals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fals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fals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fals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fals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fals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fals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fals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fals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fals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fals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fals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fals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fals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fals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fals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fals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fals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fals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fals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fals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fals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fals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fals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fals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fals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fals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fals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fals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fals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fals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fals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fals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fals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fals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fals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fals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fals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fals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fals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fals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fals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fals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fals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fals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fals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fals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fals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fals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fals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fals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fals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fals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fals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fals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fals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fals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fals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fals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fals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fals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fals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fals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fals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fals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fals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fals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fals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fals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fals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fals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fals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fals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fals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fals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fals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fals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fals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fals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fals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fals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fals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fals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fals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fals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fals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fals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fals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fals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fals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fals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fals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fals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fals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fals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fals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fals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fals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fals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fals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fals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fals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fals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fals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fals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fals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fals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fals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fals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fals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fals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fals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fals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fals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fals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fals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fals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fals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fals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fals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fals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fals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fals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fals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fals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fals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fals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fals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fals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fals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fals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fals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fals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fals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fals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fals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fals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fals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fals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fals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fals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fals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fals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fals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fals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fals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fals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fals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fals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fals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fals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fals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fals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fals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fals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fals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fals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fals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fals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fals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fals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fals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fals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fals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fals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fals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fals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fals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fals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fals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fals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fals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fals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fals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fals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fals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fals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fals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fals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fals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fals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fals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fals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fals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fals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fals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fals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fals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fals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fals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fals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fals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fals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fals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fals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fals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fals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fals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fals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fals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fals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fals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fals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fals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fals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fals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fals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fals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fals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fals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fals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fals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fals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fals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fals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fals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fals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fals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fals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fals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fals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fals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fals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fals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fals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fals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fals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fals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fals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fals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fals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fals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fals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fals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fals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fals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fals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fals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fals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fals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fals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fals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fals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fals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fals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fals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fals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fals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fals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fals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fals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fals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fals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fals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fals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fals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fals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fals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fals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fals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fals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fals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fals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fals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fals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fals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fals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fals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fals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fals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fals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fals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fals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fals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fals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fals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fals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fals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fals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fals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fals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fals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fals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fals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fals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fals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fals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fals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fals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fals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fals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fals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fals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fals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fals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fals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fals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fals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fals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fals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fals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fals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fals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fals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fals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fals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fals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fals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fals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fals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fals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fals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fals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fals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fals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fals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fals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fals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fals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fals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fals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fals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fals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fals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fals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fals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fals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fals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fals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fals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fals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fals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fals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fals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fals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fals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fals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fals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fals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fals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fals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fals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fals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fals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fals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fals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fals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fals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fals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fals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fals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fals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fals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fals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fals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fals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fals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fals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fals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fals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fals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fals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fals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fals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fals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fals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fals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fals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fals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fals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fals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fals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fals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fals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fals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fals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fals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fals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fals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fals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fals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fals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fals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fals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fals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fals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fals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fals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fals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fals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fals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fals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fals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fals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fals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fals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fals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fals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fals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fals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fals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fals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fals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fals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fals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fals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fals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fals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fals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fals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fals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fals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fals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fals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fals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fals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fals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fals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fals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fals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fals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fals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fals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fals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fals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fals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fals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fals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fals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fals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fals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fals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fals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fals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fals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fals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fals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fals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fals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fals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fals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fals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fals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fals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fals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fals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fals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fals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fals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fals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fals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fals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fals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fals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fals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fals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fals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fals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fals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fals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fals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fals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fals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fals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fals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fals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fals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fals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fals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fals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fals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fals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fals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fals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fals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fals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fals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fals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fals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fals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fals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fals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fals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fals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fals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fals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fals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fals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fals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fals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fals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fals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fals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fals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fals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fals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fals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fals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fals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fals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fals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fals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fals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fals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fals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fals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fals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fals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fals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fals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fals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fals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fals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fals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fals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fals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fals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fals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fals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fals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fals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fals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fals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fals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fals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fals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fals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fals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fals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fals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fals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fals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fals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fals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fals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fals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fals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fals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fals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fals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fals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fals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fals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fals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fals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fals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fals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fals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fals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fals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fals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fals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fals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fals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fals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fals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fals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fals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fals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fals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fals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fals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fals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fals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fals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fals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fals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fals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fals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fals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fals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fals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fals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fals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fals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fals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fals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fals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fals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fals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fals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fals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fals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fals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fals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fals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fals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fals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fals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fals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fals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fals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fals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fals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fals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fals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fals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fals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fals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fals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fals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fals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fals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fals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fals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fals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fals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fals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fals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fals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fals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fals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fals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fals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fals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fals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fals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fals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fals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fals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fals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fals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fals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fals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fals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fals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fals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fals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fals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fals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fals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fals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fals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fals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fals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fals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fals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fals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fals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fals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fals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fals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fals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fals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fals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fals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fals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fals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fals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fals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fals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fals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fals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fals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fals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fals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fals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fals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fals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fals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fals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fals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fals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fals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fals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fals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fals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fals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fals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fals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fals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fals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fals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fals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fals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fals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fals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fals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fals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fals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fals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fals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fals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fals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fals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fals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fals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fals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fals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fals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fals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fals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fals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fals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fals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fals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fals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fals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fals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fals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fals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fals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fals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fals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fals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fals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fals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fals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fals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fals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fals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fals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fals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fals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fals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fals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fals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fals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fals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fals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fals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fals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fals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fals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fals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fals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fals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fals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fals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fals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fals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fals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fals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fals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fals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fals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fals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fals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fals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fals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fals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fals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fals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fals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fals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fals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fals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fals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fals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fals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fals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fals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fals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fals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fals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fals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fals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fals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fals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fals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fals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fals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fals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fals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fals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fals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fals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fals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fals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fals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fals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fals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fals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fals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fals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fals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fals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fals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fals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fals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fals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fals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fals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fals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fals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fals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fals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fals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fals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fals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fals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fals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fals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fals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fals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fals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fals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fals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fals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fals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fals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fals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fals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fals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fals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fals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fals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fals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fals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fals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fals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fals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fals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fals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fals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fals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fals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fals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fals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fals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fals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fals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fals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fals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fals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fals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fals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fals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fals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fals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fals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fals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fals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fals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fals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fals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fals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fals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fals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fals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fals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fals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fals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fals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fals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fals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fals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fals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fals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fals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fals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fals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fals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fals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fals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fals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fals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fals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fals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fals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fals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fals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fals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fals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fals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fals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fals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fals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fals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fals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fals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fals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fals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fals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fals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fals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fals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fals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fals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fals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fals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fals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fals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fals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fals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fals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fals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fals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fals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fals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fals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fals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fals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fals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fals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fals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fals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fals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fals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fals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fals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fals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fals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fals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fals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fals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fals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fals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fals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fals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fals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fals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fals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fals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fals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fals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fals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fals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fals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fals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fals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fals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fals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fals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fals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fals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fals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fals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fals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fals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fals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fals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fals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fals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fals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fals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fals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fals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fals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fals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fals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fals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fals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fals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fals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fals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fals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fals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fals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fals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fals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fals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fals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fals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fals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fals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fals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fals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fals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fals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fals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fals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fals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fals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fals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fals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fals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fals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fals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fals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fals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fals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fals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fals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fals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fals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fals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fals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fals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fals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fals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fals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fals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fals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fals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fals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fals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fals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fals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fals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fals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fals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fals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fals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fals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fals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fals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fals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fals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fals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fals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fals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fals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fals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fals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fals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fals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fals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fals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fals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fals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fals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fals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fals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fals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fals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fals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fals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fals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fals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fals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fals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fals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fals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fals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fals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fals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fals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fals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fals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fals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fals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fals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fals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fals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fals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fals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fals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fals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fals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fals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fals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fals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fals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fals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fals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fals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fals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fals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fals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fals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fals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fals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fals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fals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fals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fals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fals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fals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fals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fals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fals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fals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fals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fals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fals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fals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fals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fals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fals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fals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fals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fals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fals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fals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fals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fals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fals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fals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fals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fals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fals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fals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fals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fals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fals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fals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fals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fals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fals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fals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fals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fals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fals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fals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fals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fals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fals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fals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fals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fals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fals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fals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fals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fals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fals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fals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fals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fals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fals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fals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fals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fals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fals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fals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fals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fals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fals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fals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fals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fals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fals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fals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fals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fals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fals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fals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fals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fals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fals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fals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fals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fals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fals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fals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fals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fals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fals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fals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fals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fals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fals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fals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fals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fals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fals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fals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fals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fals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fals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fals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fals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fals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fals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fals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fals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fals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fals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fals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fals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fals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fals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fals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fals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fals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fals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fals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fals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fals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fals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fals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fals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fals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fals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fals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fals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fals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fals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fals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fals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fals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fals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fals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fals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fals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fals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fals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fals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fals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fals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fals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fals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fals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fals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fals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fals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fals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fals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fals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fals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fals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fals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fals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fals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fals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fals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fals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fals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fals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fals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fals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fals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fals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fals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fals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fals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fals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fals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fals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fals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fals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fals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fals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fals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fals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fals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fals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fals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fals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fals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fals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fals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fals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fals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fals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fals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fals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fals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fals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fals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fals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fals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fals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fals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fals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fals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fals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fals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fals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fals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fals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fals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fals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fals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fals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fals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fals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fals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fals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fals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fals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fals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fals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fals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fals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fals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fals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fals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fals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fals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fals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fals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fals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fals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fals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fals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fals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fals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fals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fals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fals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fals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fals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fals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fals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fals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fals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fals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fals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fals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fals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fals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fals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fals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fals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fals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fals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fals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fals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fals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fals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fals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fals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fals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fals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fals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fals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fals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fals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fals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fals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fals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fals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fals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fals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fals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fals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fals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fals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fals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fals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fals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fals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fals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fals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fals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fals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fals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fals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fals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fals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fals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fals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fals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fals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fals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fals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fals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fals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fals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fals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fals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fals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fals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fals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fals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fals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fals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fals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fals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fals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fals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fals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fals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fals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fals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fals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fals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fals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fals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fals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fals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fals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fals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fals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fals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fals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fals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fals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fals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fals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fals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fals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fals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fals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fals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fals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fals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fals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fals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fals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fals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fals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fals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fals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fals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fals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fals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fals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fals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fals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fals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fals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fals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fals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fals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fals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fals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fals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fals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fals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fals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fals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fals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fals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fals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fals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fals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fals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fals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fals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fals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fals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fals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fals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fals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fals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fals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fals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fals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fals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fals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fals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fals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fals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fals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fals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fals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fals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fals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fals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fals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fals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fals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fals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fals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fals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fals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fals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fals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fals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fals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fals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fals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fals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fals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fals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fals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fals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fals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fals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fals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fals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fals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fals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fals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fals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fals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fals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fals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fals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fals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fals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fals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fals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fals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fals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fals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fals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fals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fals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fals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fals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fals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fals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fals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fals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fals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fals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fals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fals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fals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fals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fals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fals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fals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fals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fals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fals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fals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fals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fals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fals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fals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fals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fals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fals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fals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fals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fals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fals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fals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fals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fals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fals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fals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fals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fals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fals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fals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fals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fals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fals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fals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fals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fals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fals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fals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fals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fals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fals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fals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fals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fals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fals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fals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fals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fals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fals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fals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fals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fals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fals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fals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fals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fals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fals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fals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fals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fals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fals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fals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fals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fals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fals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fals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fals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fals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fals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fals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fals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fals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fals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fals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fals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fals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fals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fals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fals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fals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fals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fals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fals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fals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fals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fals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fals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fals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fals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fals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fals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fals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fals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fals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fals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fals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fals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fals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fals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fals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fals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fals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fals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fals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fals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fals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fals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fals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fals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fals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fals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fals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fals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fals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fals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fals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fals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fals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fals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fals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fals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fals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fals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fals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fals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fals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fals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fals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fals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fals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fals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fals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fals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fals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fals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fals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fals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fals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fals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fals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fals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fals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fals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fals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fals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fals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fals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fals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fals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fals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fals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fals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fals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fals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fals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fals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fals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fals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fals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fals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fals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fals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fals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fals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fals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fals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fals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fals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fals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fals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fals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fals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fals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fals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fals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fals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fals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fals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fals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fals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fals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fals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fals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fals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fals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fals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fals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fals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fals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fals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fals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fals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fals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fals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fals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fals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fals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fals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fals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fals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fals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fals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fals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fals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fals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fals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fals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fals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fals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fals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fals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fals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fals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fals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fals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fals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fals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fals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fals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fals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fals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fals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fals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fals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fals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fals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fals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fals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fals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fals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fals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fals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fals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fals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fals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fals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fals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fals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fals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fals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fals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fals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fals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fals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fals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fals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fals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fals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fals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fals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fals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fals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fals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fals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fals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fals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fals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fals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fals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fals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fals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fals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fals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fals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fals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fals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fals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fals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fals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fals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fals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fals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fals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fals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fals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fals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fals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fals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fals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fals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fals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fals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fals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fals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fals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fals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fals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fals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fals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fals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fals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fals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fals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fals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fals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fals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fals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fals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fals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fals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fals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fals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fals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fals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fals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fals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fals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fals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fals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fals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fals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fals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fals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fals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fals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fals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fals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fals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fals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fals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fals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fals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fals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fals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fals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fals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fals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fals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fals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fals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fals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fals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fals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fals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fals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fals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fals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fals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fals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fals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fals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fals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fals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fals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fals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fals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fals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fals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fals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fals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fals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fals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fals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fals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fals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fals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fals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fals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fals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fals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fals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fals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fals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fals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fals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fals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fals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fals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fals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fals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fals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fals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fals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fals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fals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fals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fals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fals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fals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fals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fals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fals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fals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fals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fals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fals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fals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fals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fals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fals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fals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fals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fals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fals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fals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fals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fals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fals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fals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fals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fals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fals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fals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fals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fals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fals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fals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fals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fals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fals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fals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fals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fals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fals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fals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fals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fals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fals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fals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fals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fals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fals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fals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fals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fals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fals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fals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fals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fals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fals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fals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fals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fals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fals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fals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fals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fals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fals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fals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fals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fals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fals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fals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fals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fals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fals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fals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fals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fals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fals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fals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fals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fals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fals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fals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fals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fals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fals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fals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fals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fals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fals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fals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fals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fals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fals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fals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fals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fals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fals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fals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fals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fals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fals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fals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fals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fals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fals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fals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fals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fals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fals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fals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fals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fals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fals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fals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fals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fals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fals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fals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fals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fals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fals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fals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fals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fals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fals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fals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fals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fals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fals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fals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fals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fals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fals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fals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fals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fals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fals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fals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fals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fals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fals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fals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fals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fals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fals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2014-05-28T19:27:24.00Z</dcterms:created>
  <cp:revision>0</cp:revision>
</cp:coreProperties>
</file>