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navya\Downloads\"/>
    </mc:Choice>
  </mc:AlternateContent>
  <xr:revisionPtr revIDLastSave="0" documentId="13_ncr:1_{8E430C19-9472-4E69-88C0-8ADD1D63F959}" xr6:coauthVersionLast="45" xr6:coauthVersionMax="45" xr10:uidLastSave="{00000000-0000-0000-0000-000000000000}"/>
  <bookViews>
    <workbookView xWindow="1038" yWindow="1038" windowWidth="17280" windowHeight="8994" tabRatio="500" activeTab="2" xr2:uid="{00000000-000D-0000-FFFF-FFFF00000000}"/>
  </bookViews>
  <sheets>
    <sheet name="Sheet1" sheetId="1" r:id="rId1"/>
    <sheet name="SensIt Plot 1" sheetId="4" r:id="rId2"/>
    <sheet name="SensIt Plot 2" sheetId="3" r:id="rId3"/>
  </sheets>
  <definedNames>
    <definedName name="_xlnm.Print_Area" localSheetId="1">'SensIt Plot 1'!$A$1:$J$110</definedName>
    <definedName name="_xlnm.Print_Area" localSheetId="2">'SensIt Plot 2'!$A$1:$J$110</definedName>
    <definedName name="SensItOneInOneOutRefEditInputCell" localSheetId="0" hidden="1">Sheet1!$D$9</definedName>
    <definedName name="SensItOneInOneOutRefEditInputLabel" localSheetId="0" hidden="1">Sheet1!$D$9</definedName>
    <definedName name="SensItOneInOneOutRefEditOutputCell" localSheetId="0" hidden="1">Sheet1!$J$11</definedName>
    <definedName name="SensItOneInOneOutRefEditOutputLabel" localSheetId="0" hidden="1">Sheet1!$J$11</definedName>
    <definedName name="SensItOneInOneOutTextBoxStart" localSheetId="0" hidden="1">0.01</definedName>
    <definedName name="SensItOneInOneOutTextBoxStep" localSheetId="0" hidden="1">0.01</definedName>
    <definedName name="SensItOneInOneOutTextBoxStop" localSheetId="0" hidden="1">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I33" i="1" l="1"/>
  <c r="X44" i="1"/>
  <c r="R45" i="1"/>
  <c r="B9" i="1"/>
  <c r="B14" i="1"/>
  <c r="B24" i="1"/>
  <c r="Q37" i="1"/>
  <c r="X34" i="1" s="1"/>
  <c r="V35" i="1" s="1"/>
  <c r="U35" i="1"/>
  <c r="X39" i="1"/>
  <c r="V40" i="1"/>
  <c r="Q22" i="1"/>
  <c r="X24" i="1" s="1"/>
  <c r="V25" i="1" s="1"/>
  <c r="U20" i="1"/>
  <c r="X19" i="1" s="1"/>
  <c r="V20" i="1" s="1"/>
  <c r="X29" i="1"/>
  <c r="R30" i="1"/>
  <c r="Q2" i="1"/>
  <c r="M7" i="1"/>
  <c r="X4" i="1" s="1"/>
  <c r="R5" i="1" s="1"/>
  <c r="X14" i="1"/>
  <c r="N15" i="1"/>
  <c r="D13" i="1"/>
  <c r="B10" i="1" l="1"/>
  <c r="B11" i="1" s="1"/>
  <c r="M23" i="1" s="1"/>
  <c r="Q7" i="1"/>
  <c r="N7" i="1" s="1"/>
  <c r="J11" i="1" s="1"/>
  <c r="X9" i="1"/>
  <c r="R10" i="1" s="1"/>
  <c r="C9" i="1"/>
  <c r="C10" i="1" l="1"/>
  <c r="C11" i="1" s="1"/>
  <c r="M38" i="1" s="1"/>
  <c r="K10" i="1"/>
  <c r="B17" i="1"/>
  <c r="B18" i="1" l="1"/>
  <c r="D18" i="1" s="1"/>
  <c r="U17" i="1"/>
  <c r="D17" i="1"/>
  <c r="U32" i="1" l="1"/>
  <c r="U37" i="1" s="1"/>
  <c r="R37" i="1" s="1"/>
  <c r="N41" i="1" s="1"/>
  <c r="O40" i="1" s="1"/>
  <c r="U22" i="1"/>
  <c r="R22" i="1" s="1"/>
  <c r="N26" i="1" s="1"/>
  <c r="O25" i="1" l="1"/>
  <c r="J33" i="1"/>
  <c r="F22" i="1" s="1"/>
  <c r="G21" i="1" s="1"/>
</calcChain>
</file>

<file path=xl/sharedStrings.xml><?xml version="1.0" encoding="utf-8"?>
<sst xmlns="http://schemas.openxmlformats.org/spreadsheetml/2006/main" count="78" uniqueCount="49">
  <si>
    <t>Dustin's research</t>
  </si>
  <si>
    <t>positive (YR)</t>
  </si>
  <si>
    <t>negative (NR)</t>
  </si>
  <si>
    <t>MARGINAL PROB</t>
  </si>
  <si>
    <t>Viable (YV)</t>
  </si>
  <si>
    <t>P(YV&amp;YR)</t>
  </si>
  <si>
    <t>P(YV&amp;NR)</t>
  </si>
  <si>
    <t>P(YV)</t>
  </si>
  <si>
    <t>Not viable (NV)</t>
  </si>
  <si>
    <t>P(NV&amp;YR)</t>
  </si>
  <si>
    <t>P(NV&amp;NR)</t>
  </si>
  <si>
    <t>P(NV)</t>
  </si>
  <si>
    <t>P(YR)</t>
  </si>
  <si>
    <t>P(NR)</t>
  </si>
  <si>
    <t>Buy</t>
  </si>
  <si>
    <t>&lt;–</t>
  </si>
  <si>
    <t>No research</t>
  </si>
  <si>
    <t>P(YR|YV)=</t>
  </si>
  <si>
    <t>P(NR|YV)=</t>
  </si>
  <si>
    <t>Don't buy</t>
  </si>
  <si>
    <t>P(YR|NV)=</t>
  </si>
  <si>
    <t>P(NR|NV)=</t>
  </si>
  <si>
    <t>Conditional Probabilities:</t>
  </si>
  <si>
    <t>P(YV|YR)=</t>
  </si>
  <si>
    <t>P(NV|YR)=</t>
  </si>
  <si>
    <t>P(YV|NR)=</t>
  </si>
  <si>
    <t>P(NV|NR)=</t>
  </si>
  <si>
    <t>Cost of research</t>
  </si>
  <si>
    <t>Buy Biz with or without research?</t>
  </si>
  <si>
    <t>Cost of business</t>
  </si>
  <si>
    <t>Rollback EV:</t>
  </si>
  <si>
    <t>Cost of refurb on purhcase</t>
  </si>
  <si>
    <t>Positive research (YR)</t>
  </si>
  <si>
    <t>Potential payout</t>
  </si>
  <si>
    <t>Research</t>
  </si>
  <si>
    <t>Negative research (NR)</t>
  </si>
  <si>
    <t>Problem Set 11</t>
  </si>
  <si>
    <t>One Input, One Output</t>
  </si>
  <si>
    <t>Date</t>
  </si>
  <si>
    <t>Time</t>
  </si>
  <si>
    <t>Workbook</t>
  </si>
  <si>
    <t>problem_set-11-model_diagnostics-Tree.xlsx</t>
  </si>
  <si>
    <t>Input Cell</t>
  </si>
  <si>
    <t>Sheet1!$D$9</t>
  </si>
  <si>
    <t>Output Cell</t>
  </si>
  <si>
    <t>Sheet1!$J$11</t>
  </si>
  <si>
    <t>SensIt 1.45, Only For Academic Use</t>
  </si>
  <si>
    <t>www.DecisionToolworks.com</t>
  </si>
  <si>
    <t>Sheet1!$J$33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</si>
</sst>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scheme val="minor"/>
    </font>
    <font>
      <b/>
      <sz val="18"/>
      <color rgb="FF000000"/>
      <name val="Calibri"/>
      <scheme val="minor"/>
    </font>
    <font>
      <b/>
      <sz val="18"/>
      <color theme="1"/>
      <name val="Calibri"/>
      <scheme val="minor"/>
    </font>
    <font>
      <b/>
      <i/>
      <sz val="12"/>
      <color theme="1"/>
      <name val="Calibri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9" fontId="0" fillId="2" borderId="0" xfId="0" applyNumberFormat="1" applyFill="1" applyAlignment="1">
      <alignment horizontal="left"/>
    </xf>
    <xf numFmtId="6" fontId="0" fillId="0" borderId="0" xfId="0" applyNumberFormat="1"/>
    <xf numFmtId="6" fontId="0" fillId="2" borderId="0" xfId="0" applyNumberFormat="1" applyFill="1" applyAlignment="1">
      <alignment horizontal="left"/>
    </xf>
    <xf numFmtId="0" fontId="4" fillId="0" borderId="0" xfId="0" applyFont="1"/>
    <xf numFmtId="164" fontId="3" fillId="3" borderId="0" xfId="0" applyNumberFormat="1" applyFont="1" applyFill="1" applyAlignment="1">
      <alignment horizontal="right"/>
    </xf>
    <xf numFmtId="9" fontId="5" fillId="4" borderId="0" xfId="0" applyNumberFormat="1" applyFont="1" applyFill="1" applyAlignment="1">
      <alignment horizontal="right"/>
    </xf>
    <xf numFmtId="0" fontId="6" fillId="0" borderId="0" xfId="0" applyFont="1"/>
    <xf numFmtId="9" fontId="5" fillId="3" borderId="0" xfId="0" applyNumberFormat="1" applyFont="1" applyFill="1" applyAlignment="1">
      <alignment horizontal="right"/>
    </xf>
    <xf numFmtId="0" fontId="0" fillId="2" borderId="0" xfId="0" applyFill="1" applyAlignment="1">
      <alignment horizontal="left"/>
    </xf>
    <xf numFmtId="164" fontId="3" fillId="3" borderId="0" xfId="0" applyNumberFormat="1" applyFont="1" applyFill="1"/>
    <xf numFmtId="0" fontId="3" fillId="4" borderId="0" xfId="0" applyFont="1" applyFill="1"/>
    <xf numFmtId="9" fontId="3" fillId="4" borderId="0" xfId="0" applyNumberFormat="1" applyFont="1" applyFill="1"/>
    <xf numFmtId="9" fontId="3" fillId="3" borderId="0" xfId="0" applyNumberFormat="1" applyFont="1" applyFill="1"/>
    <xf numFmtId="0" fontId="2" fillId="0" borderId="0" xfId="0" applyFont="1" applyAlignment="1">
      <alignment horizontal="right"/>
    </xf>
    <xf numFmtId="164" fontId="1" fillId="2" borderId="0" xfId="0" applyNumberFormat="1" applyFont="1" applyFill="1"/>
    <xf numFmtId="164" fontId="0" fillId="0" borderId="0" xfId="0" applyNumberFormat="1" applyAlignment="1">
      <alignment horizontal="right"/>
    </xf>
    <xf numFmtId="164" fontId="0" fillId="2" borderId="0" xfId="0" applyNumberFormat="1" applyFill="1"/>
    <xf numFmtId="164" fontId="0" fillId="2" borderId="0" xfId="0" applyNumberFormat="1" applyFill="1" applyAlignment="1">
      <alignment horizontal="left"/>
    </xf>
    <xf numFmtId="0" fontId="1" fillId="0" borderId="0" xfId="0" applyFont="1" applyProtection="1">
      <protection locked="0"/>
    </xf>
    <xf numFmtId="0" fontId="1" fillId="5" borderId="0" xfId="0" applyFont="1" applyFill="1" applyAlignment="1">
      <alignment horizontal="right"/>
    </xf>
    <xf numFmtId="0" fontId="1" fillId="5" borderId="0" xfId="0" applyFont="1" applyFill="1"/>
    <xf numFmtId="0" fontId="0" fillId="0" borderId="1" xfId="0" applyBorder="1"/>
    <xf numFmtId="6" fontId="0" fillId="0" borderId="1" xfId="0" applyNumberFormat="1" applyBorder="1"/>
    <xf numFmtId="0" fontId="0" fillId="0" borderId="0" xfId="0" applyAlignment="1">
      <alignment horizontal="left"/>
    </xf>
    <xf numFmtId="0" fontId="7" fillId="0" borderId="0" xfId="0" applyFont="1"/>
    <xf numFmtId="0" fontId="1" fillId="0" borderId="0" xfId="0" applyFont="1"/>
    <xf numFmtId="15" fontId="0" fillId="0" borderId="0" xfId="0" applyNumberFormat="1" applyAlignment="1">
      <alignment horizontal="right"/>
    </xf>
    <xf numFmtId="1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en-US"/>
              <a:t>SensIt 1.45 Academic Version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solidFill>
                <a:srgbClr val="000000"/>
              </a:solidFill>
              <a:prstDash val="solid"/>
            </a:ln>
          </c:spPr>
          <c:xVal>
            <c:numRef>
              <c:f>'SensIt Plot 1'!$A$11:$A$110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0.35000000000000003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0.41000000000000003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0.47000000000000003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0.57000000000000006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0.69000000000000006</c:v>
                </c:pt>
                <c:pt idx="69">
                  <c:v>0.70000000000000007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0.82000000000000006</c:v>
                </c:pt>
                <c:pt idx="82">
                  <c:v>0.83000000000000007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0.94000000000000006</c:v>
                </c:pt>
                <c:pt idx="94">
                  <c:v>0.95000000000000007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xVal>
          <c:yVal>
            <c:numRef>
              <c:f>'SensIt Plot 1'!$B$11:$B$110</c:f>
              <c:numCache>
                <c:formatCode>General</c:formatCode>
                <c:ptCount val="100"/>
                <c:pt idx="0">
                  <c:v>-16</c:v>
                </c:pt>
                <c:pt idx="1">
                  <c:v>-16</c:v>
                </c:pt>
                <c:pt idx="2">
                  <c:v>-16</c:v>
                </c:pt>
                <c:pt idx="3">
                  <c:v>-16</c:v>
                </c:pt>
                <c:pt idx="4">
                  <c:v>-16</c:v>
                </c:pt>
                <c:pt idx="5">
                  <c:v>-16</c:v>
                </c:pt>
                <c:pt idx="6">
                  <c:v>-16</c:v>
                </c:pt>
                <c:pt idx="7">
                  <c:v>-16</c:v>
                </c:pt>
                <c:pt idx="8">
                  <c:v>-16</c:v>
                </c:pt>
                <c:pt idx="9">
                  <c:v>-16</c:v>
                </c:pt>
                <c:pt idx="10">
                  <c:v>-16</c:v>
                </c:pt>
                <c:pt idx="11">
                  <c:v>-16</c:v>
                </c:pt>
                <c:pt idx="12">
                  <c:v>-16</c:v>
                </c:pt>
                <c:pt idx="13">
                  <c:v>-16</c:v>
                </c:pt>
                <c:pt idx="14">
                  <c:v>-16</c:v>
                </c:pt>
                <c:pt idx="15">
                  <c:v>-15.999999999999998</c:v>
                </c:pt>
                <c:pt idx="16">
                  <c:v>-16</c:v>
                </c:pt>
                <c:pt idx="17">
                  <c:v>-16</c:v>
                </c:pt>
                <c:pt idx="18">
                  <c:v>-16</c:v>
                </c:pt>
                <c:pt idx="19">
                  <c:v>-16.000000000000004</c:v>
                </c:pt>
                <c:pt idx="20">
                  <c:v>-16</c:v>
                </c:pt>
                <c:pt idx="21">
                  <c:v>-16</c:v>
                </c:pt>
                <c:pt idx="22">
                  <c:v>-16</c:v>
                </c:pt>
                <c:pt idx="23">
                  <c:v>-16</c:v>
                </c:pt>
                <c:pt idx="24">
                  <c:v>-15.999999999999998</c:v>
                </c:pt>
                <c:pt idx="25">
                  <c:v>-16</c:v>
                </c:pt>
                <c:pt idx="26">
                  <c:v>-15.999999999999998</c:v>
                </c:pt>
                <c:pt idx="27">
                  <c:v>-16</c:v>
                </c:pt>
                <c:pt idx="28">
                  <c:v>-16</c:v>
                </c:pt>
                <c:pt idx="29">
                  <c:v>-15.999999999999998</c:v>
                </c:pt>
                <c:pt idx="30">
                  <c:v>-16</c:v>
                </c:pt>
                <c:pt idx="31">
                  <c:v>-15.999999999999998</c:v>
                </c:pt>
                <c:pt idx="32">
                  <c:v>-15.952000000000002</c:v>
                </c:pt>
                <c:pt idx="33">
                  <c:v>-13.695999999999998</c:v>
                </c:pt>
                <c:pt idx="34">
                  <c:v>-11.440000000000003</c:v>
                </c:pt>
                <c:pt idx="35">
                  <c:v>-9.1840000000000011</c:v>
                </c:pt>
                <c:pt idx="36">
                  <c:v>-6.927999999999999</c:v>
                </c:pt>
                <c:pt idx="37">
                  <c:v>-4.6720000000000192</c:v>
                </c:pt>
                <c:pt idx="38">
                  <c:v>-2.4160000000000119</c:v>
                </c:pt>
                <c:pt idx="39">
                  <c:v>-0.16000000000000192</c:v>
                </c:pt>
                <c:pt idx="40">
                  <c:v>2.0959999999999912</c:v>
                </c:pt>
                <c:pt idx="41">
                  <c:v>4.3519999999999968</c:v>
                </c:pt>
                <c:pt idx="42">
                  <c:v>6.6079999999999934</c:v>
                </c:pt>
                <c:pt idx="43">
                  <c:v>8.863999999999983</c:v>
                </c:pt>
                <c:pt idx="44">
                  <c:v>11.120000000000008</c:v>
                </c:pt>
                <c:pt idx="45">
                  <c:v>13.375999999999987</c:v>
                </c:pt>
                <c:pt idx="46">
                  <c:v>15.631999999999994</c:v>
                </c:pt>
                <c:pt idx="47">
                  <c:v>17.887999999999987</c:v>
                </c:pt>
                <c:pt idx="48">
                  <c:v>20.143999999999988</c:v>
                </c:pt>
                <c:pt idx="49">
                  <c:v>22.399999999999984</c:v>
                </c:pt>
                <c:pt idx="50">
                  <c:v>24.656000000000002</c:v>
                </c:pt>
                <c:pt idx="51">
                  <c:v>26.912000000000006</c:v>
                </c:pt>
                <c:pt idx="52">
                  <c:v>29.167999999999992</c:v>
                </c:pt>
                <c:pt idx="53">
                  <c:v>31.424000000000003</c:v>
                </c:pt>
                <c:pt idx="54">
                  <c:v>33.680000000000007</c:v>
                </c:pt>
                <c:pt idx="55">
                  <c:v>35.936</c:v>
                </c:pt>
                <c:pt idx="56">
                  <c:v>38.192000000000021</c:v>
                </c:pt>
                <c:pt idx="57">
                  <c:v>40.448000000000008</c:v>
                </c:pt>
                <c:pt idx="58">
                  <c:v>42.703999999999979</c:v>
                </c:pt>
                <c:pt idx="59">
                  <c:v>44.96</c:v>
                </c:pt>
                <c:pt idx="60">
                  <c:v>47.216000000000001</c:v>
                </c:pt>
                <c:pt idx="61">
                  <c:v>49.472000000000023</c:v>
                </c:pt>
                <c:pt idx="62">
                  <c:v>51.728000000000002</c:v>
                </c:pt>
                <c:pt idx="63">
                  <c:v>56</c:v>
                </c:pt>
                <c:pt idx="64">
                  <c:v>61.000000000000028</c:v>
                </c:pt>
                <c:pt idx="65">
                  <c:v>65.999999999999986</c:v>
                </c:pt>
                <c:pt idx="66">
                  <c:v>71</c:v>
                </c:pt>
                <c:pt idx="67">
                  <c:v>76.000000000000028</c:v>
                </c:pt>
                <c:pt idx="68">
                  <c:v>81.000000000000014</c:v>
                </c:pt>
                <c:pt idx="69">
                  <c:v>86.000000000000057</c:v>
                </c:pt>
                <c:pt idx="70">
                  <c:v>90.999999999999972</c:v>
                </c:pt>
                <c:pt idx="71">
                  <c:v>96</c:v>
                </c:pt>
                <c:pt idx="72">
                  <c:v>101.00000000000003</c:v>
                </c:pt>
                <c:pt idx="73">
                  <c:v>105.99999999999997</c:v>
                </c:pt>
                <c:pt idx="74">
                  <c:v>111.00000000000003</c:v>
                </c:pt>
                <c:pt idx="75">
                  <c:v>115.99999999999999</c:v>
                </c:pt>
                <c:pt idx="76">
                  <c:v>121.00000000000003</c:v>
                </c:pt>
                <c:pt idx="77">
                  <c:v>126</c:v>
                </c:pt>
                <c:pt idx="78">
                  <c:v>131.00000000000006</c:v>
                </c:pt>
                <c:pt idx="79">
                  <c:v>136</c:v>
                </c:pt>
                <c:pt idx="80">
                  <c:v>141</c:v>
                </c:pt>
                <c:pt idx="81">
                  <c:v>146</c:v>
                </c:pt>
                <c:pt idx="82">
                  <c:v>151.00000000000006</c:v>
                </c:pt>
                <c:pt idx="83">
                  <c:v>156</c:v>
                </c:pt>
                <c:pt idx="84">
                  <c:v>160.99999999999997</c:v>
                </c:pt>
                <c:pt idx="85">
                  <c:v>166</c:v>
                </c:pt>
                <c:pt idx="86">
                  <c:v>171</c:v>
                </c:pt>
                <c:pt idx="87">
                  <c:v>176</c:v>
                </c:pt>
                <c:pt idx="88">
                  <c:v>181</c:v>
                </c:pt>
                <c:pt idx="89">
                  <c:v>186</c:v>
                </c:pt>
                <c:pt idx="90">
                  <c:v>191.00000000000003</c:v>
                </c:pt>
                <c:pt idx="91">
                  <c:v>196</c:v>
                </c:pt>
                <c:pt idx="92">
                  <c:v>201.00000000000003</c:v>
                </c:pt>
                <c:pt idx="93">
                  <c:v>206.00000000000006</c:v>
                </c:pt>
                <c:pt idx="94">
                  <c:v>211.00000000000006</c:v>
                </c:pt>
                <c:pt idx="95">
                  <c:v>215.99999999999994</c:v>
                </c:pt>
                <c:pt idx="96">
                  <c:v>220.99999999999994</c:v>
                </c:pt>
                <c:pt idx="97">
                  <c:v>226</c:v>
                </c:pt>
                <c:pt idx="98">
                  <c:v>231</c:v>
                </c:pt>
                <c:pt idx="99">
                  <c:v>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37-45EB-A5BA-6DCBE2D69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347183"/>
        <c:axId val="1025147519"/>
      </c:scatterChart>
      <c:valAx>
        <c:axId val="1025347183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0.55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/>
            </a:pPr>
            <a:endParaRPr lang="en-US"/>
          </a:p>
        </c:txPr>
        <c:crossAx val="1025147519"/>
        <c:crossesAt val="-20"/>
        <c:crossBetween val="midCat"/>
      </c:valAx>
      <c:valAx>
        <c:axId val="1025147519"/>
        <c:scaling>
          <c:orientation val="minMax"/>
          <c:max val="240"/>
          <c:min val="-2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33.68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025347183"/>
        <c:crossesAt val="0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en-US"/>
              <a:t>SensIt 1.45 Academic Version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solidFill>
                <a:srgbClr val="000000"/>
              </a:solidFill>
              <a:prstDash val="solid"/>
            </a:ln>
          </c:spPr>
          <c:xVal>
            <c:numRef>
              <c:f>'SensIt Plot 2'!$A$11:$A$110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0.35000000000000003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0.41000000000000003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0.47000000000000003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0.57000000000000006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0.69000000000000006</c:v>
                </c:pt>
                <c:pt idx="69">
                  <c:v>0.70000000000000007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0.82000000000000006</c:v>
                </c:pt>
                <c:pt idx="82">
                  <c:v>0.83000000000000007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0.94000000000000006</c:v>
                </c:pt>
                <c:pt idx="94">
                  <c:v>0.95000000000000007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xVal>
          <c:yVal>
            <c:numRef>
              <c:f>'SensIt Plot 2'!$B$11:$B$110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7.0000000000000142</c:v>
                </c:pt>
                <c:pt idx="51">
                  <c:v>12</c:v>
                </c:pt>
                <c:pt idx="52">
                  <c:v>17.000000000000014</c:v>
                </c:pt>
                <c:pt idx="53">
                  <c:v>22.000000000000028</c:v>
                </c:pt>
                <c:pt idx="54">
                  <c:v>27.000000000000028</c:v>
                </c:pt>
                <c:pt idx="55">
                  <c:v>32.000000000000014</c:v>
                </c:pt>
                <c:pt idx="56">
                  <c:v>37.000000000000028</c:v>
                </c:pt>
                <c:pt idx="57">
                  <c:v>41.999999999999986</c:v>
                </c:pt>
                <c:pt idx="58">
                  <c:v>46.999999999999972</c:v>
                </c:pt>
                <c:pt idx="59">
                  <c:v>51.999999999999986</c:v>
                </c:pt>
                <c:pt idx="60">
                  <c:v>57</c:v>
                </c:pt>
                <c:pt idx="61">
                  <c:v>62.000000000000014</c:v>
                </c:pt>
                <c:pt idx="62">
                  <c:v>66.999999999999986</c:v>
                </c:pt>
                <c:pt idx="63">
                  <c:v>72</c:v>
                </c:pt>
                <c:pt idx="64">
                  <c:v>77.000000000000014</c:v>
                </c:pt>
                <c:pt idx="65">
                  <c:v>82.000000000000028</c:v>
                </c:pt>
                <c:pt idx="66">
                  <c:v>87.000000000000014</c:v>
                </c:pt>
                <c:pt idx="67">
                  <c:v>92.000000000000028</c:v>
                </c:pt>
                <c:pt idx="68">
                  <c:v>97.000000000000043</c:v>
                </c:pt>
                <c:pt idx="69">
                  <c:v>102.00000000000003</c:v>
                </c:pt>
                <c:pt idx="70">
                  <c:v>106.99999999999997</c:v>
                </c:pt>
                <c:pt idx="71">
                  <c:v>111.99999999999999</c:v>
                </c:pt>
                <c:pt idx="72">
                  <c:v>117</c:v>
                </c:pt>
                <c:pt idx="73">
                  <c:v>121.99999999999999</c:v>
                </c:pt>
                <c:pt idx="74">
                  <c:v>127</c:v>
                </c:pt>
                <c:pt idx="75">
                  <c:v>132</c:v>
                </c:pt>
                <c:pt idx="76">
                  <c:v>137</c:v>
                </c:pt>
                <c:pt idx="77">
                  <c:v>142</c:v>
                </c:pt>
                <c:pt idx="78">
                  <c:v>147.00000000000003</c:v>
                </c:pt>
                <c:pt idx="79">
                  <c:v>152.00000000000003</c:v>
                </c:pt>
                <c:pt idx="80">
                  <c:v>157</c:v>
                </c:pt>
                <c:pt idx="81">
                  <c:v>162.00000000000003</c:v>
                </c:pt>
                <c:pt idx="82">
                  <c:v>167.00000000000006</c:v>
                </c:pt>
                <c:pt idx="83">
                  <c:v>171.99999999999997</c:v>
                </c:pt>
                <c:pt idx="84">
                  <c:v>177</c:v>
                </c:pt>
                <c:pt idx="85">
                  <c:v>182</c:v>
                </c:pt>
                <c:pt idx="86">
                  <c:v>187</c:v>
                </c:pt>
                <c:pt idx="87">
                  <c:v>192</c:v>
                </c:pt>
                <c:pt idx="88">
                  <c:v>197</c:v>
                </c:pt>
                <c:pt idx="89">
                  <c:v>202.00000000000003</c:v>
                </c:pt>
                <c:pt idx="90">
                  <c:v>207.00000000000003</c:v>
                </c:pt>
                <c:pt idx="91">
                  <c:v>212</c:v>
                </c:pt>
                <c:pt idx="92">
                  <c:v>217.00000000000003</c:v>
                </c:pt>
                <c:pt idx="93">
                  <c:v>222.00000000000003</c:v>
                </c:pt>
                <c:pt idx="94">
                  <c:v>227.00000000000003</c:v>
                </c:pt>
                <c:pt idx="95">
                  <c:v>231.99999999999997</c:v>
                </c:pt>
                <c:pt idx="96">
                  <c:v>237</c:v>
                </c:pt>
                <c:pt idx="97">
                  <c:v>242</c:v>
                </c:pt>
                <c:pt idx="98">
                  <c:v>247</c:v>
                </c:pt>
                <c:pt idx="99">
                  <c:v>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C0-434A-B9E5-F44D4E9A7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405055"/>
        <c:axId val="1025190783"/>
      </c:scatterChart>
      <c:valAx>
        <c:axId val="1021405055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0.55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/>
            </a:pPr>
            <a:endParaRPr lang="en-US"/>
          </a:p>
        </c:txPr>
        <c:crossAx val="1025190783"/>
        <c:crossesAt val="0"/>
        <c:crossBetween val="midCat"/>
      </c:valAx>
      <c:valAx>
        <c:axId val="1025190783"/>
        <c:scaling>
          <c:orientation val="minMax"/>
          <c:max val="26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27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021405055"/>
        <c:crossesAt val="0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'SensIt Plot 2'!$B$11:$B$110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7.0000000000000142</c:v>
                </c:pt>
                <c:pt idx="51">
                  <c:v>12</c:v>
                </c:pt>
                <c:pt idx="52">
                  <c:v>17.000000000000014</c:v>
                </c:pt>
                <c:pt idx="53">
                  <c:v>22.000000000000028</c:v>
                </c:pt>
                <c:pt idx="54">
                  <c:v>27.000000000000028</c:v>
                </c:pt>
                <c:pt idx="55">
                  <c:v>32.000000000000014</c:v>
                </c:pt>
                <c:pt idx="56">
                  <c:v>37.000000000000028</c:v>
                </c:pt>
                <c:pt idx="57">
                  <c:v>41.999999999999986</c:v>
                </c:pt>
                <c:pt idx="58">
                  <c:v>46.999999999999972</c:v>
                </c:pt>
                <c:pt idx="59">
                  <c:v>51.999999999999986</c:v>
                </c:pt>
                <c:pt idx="60">
                  <c:v>57</c:v>
                </c:pt>
                <c:pt idx="61">
                  <c:v>62.000000000000014</c:v>
                </c:pt>
                <c:pt idx="62">
                  <c:v>66.999999999999986</c:v>
                </c:pt>
                <c:pt idx="63">
                  <c:v>72</c:v>
                </c:pt>
                <c:pt idx="64">
                  <c:v>77.000000000000014</c:v>
                </c:pt>
                <c:pt idx="65">
                  <c:v>82.000000000000028</c:v>
                </c:pt>
                <c:pt idx="66">
                  <c:v>87.000000000000014</c:v>
                </c:pt>
                <c:pt idx="67">
                  <c:v>92.000000000000028</c:v>
                </c:pt>
                <c:pt idx="68">
                  <c:v>97.000000000000043</c:v>
                </c:pt>
                <c:pt idx="69">
                  <c:v>102.00000000000003</c:v>
                </c:pt>
                <c:pt idx="70">
                  <c:v>106.99999999999997</c:v>
                </c:pt>
                <c:pt idx="71">
                  <c:v>111.99999999999999</c:v>
                </c:pt>
                <c:pt idx="72">
                  <c:v>117</c:v>
                </c:pt>
                <c:pt idx="73">
                  <c:v>121.99999999999999</c:v>
                </c:pt>
                <c:pt idx="74">
                  <c:v>127</c:v>
                </c:pt>
                <c:pt idx="75">
                  <c:v>132</c:v>
                </c:pt>
                <c:pt idx="76">
                  <c:v>137</c:v>
                </c:pt>
                <c:pt idx="77">
                  <c:v>142</c:v>
                </c:pt>
                <c:pt idx="78">
                  <c:v>147.00000000000003</c:v>
                </c:pt>
                <c:pt idx="79">
                  <c:v>152.00000000000003</c:v>
                </c:pt>
                <c:pt idx="80">
                  <c:v>157</c:v>
                </c:pt>
                <c:pt idx="81">
                  <c:v>162.00000000000003</c:v>
                </c:pt>
                <c:pt idx="82">
                  <c:v>167.00000000000006</c:v>
                </c:pt>
                <c:pt idx="83">
                  <c:v>171.99999999999997</c:v>
                </c:pt>
                <c:pt idx="84">
                  <c:v>177</c:v>
                </c:pt>
                <c:pt idx="85">
                  <c:v>182</c:v>
                </c:pt>
                <c:pt idx="86">
                  <c:v>187</c:v>
                </c:pt>
                <c:pt idx="87">
                  <c:v>192</c:v>
                </c:pt>
                <c:pt idx="88">
                  <c:v>197</c:v>
                </c:pt>
                <c:pt idx="89">
                  <c:v>202.00000000000003</c:v>
                </c:pt>
                <c:pt idx="90">
                  <c:v>207.00000000000003</c:v>
                </c:pt>
                <c:pt idx="91">
                  <c:v>212</c:v>
                </c:pt>
                <c:pt idx="92">
                  <c:v>217.00000000000003</c:v>
                </c:pt>
                <c:pt idx="93">
                  <c:v>222.00000000000003</c:v>
                </c:pt>
                <c:pt idx="94">
                  <c:v>227.00000000000003</c:v>
                </c:pt>
                <c:pt idx="95">
                  <c:v>231.99999999999997</c:v>
                </c:pt>
                <c:pt idx="96">
                  <c:v>237</c:v>
                </c:pt>
                <c:pt idx="97">
                  <c:v>242</c:v>
                </c:pt>
                <c:pt idx="98">
                  <c:v>247</c:v>
                </c:pt>
                <c:pt idx="99">
                  <c:v>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15-4671-BA1C-73F3C14A233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'SensIt Plot 2'!$C$11:$C$110</c:f>
              <c:numCache>
                <c:formatCode>General</c:formatCode>
                <c:ptCount val="100"/>
                <c:pt idx="0">
                  <c:v>-16</c:v>
                </c:pt>
                <c:pt idx="1">
                  <c:v>-16</c:v>
                </c:pt>
                <c:pt idx="2">
                  <c:v>-16</c:v>
                </c:pt>
                <c:pt idx="3">
                  <c:v>-16</c:v>
                </c:pt>
                <c:pt idx="4">
                  <c:v>-16</c:v>
                </c:pt>
                <c:pt idx="5">
                  <c:v>-16</c:v>
                </c:pt>
                <c:pt idx="6">
                  <c:v>-16</c:v>
                </c:pt>
                <c:pt idx="7">
                  <c:v>-16</c:v>
                </c:pt>
                <c:pt idx="8">
                  <c:v>-16</c:v>
                </c:pt>
                <c:pt idx="9">
                  <c:v>-16</c:v>
                </c:pt>
                <c:pt idx="10">
                  <c:v>-16</c:v>
                </c:pt>
                <c:pt idx="11">
                  <c:v>-16</c:v>
                </c:pt>
                <c:pt idx="12">
                  <c:v>-16</c:v>
                </c:pt>
                <c:pt idx="13">
                  <c:v>-16</c:v>
                </c:pt>
                <c:pt idx="14">
                  <c:v>-16</c:v>
                </c:pt>
                <c:pt idx="15">
                  <c:v>-15.999999999999998</c:v>
                </c:pt>
                <c:pt idx="16">
                  <c:v>-16</c:v>
                </c:pt>
                <c:pt idx="17">
                  <c:v>-16</c:v>
                </c:pt>
                <c:pt idx="18">
                  <c:v>-16</c:v>
                </c:pt>
                <c:pt idx="19">
                  <c:v>-16.000000000000004</c:v>
                </c:pt>
                <c:pt idx="20">
                  <c:v>-16</c:v>
                </c:pt>
                <c:pt idx="21">
                  <c:v>-16</c:v>
                </c:pt>
                <c:pt idx="22">
                  <c:v>-16</c:v>
                </c:pt>
                <c:pt idx="23">
                  <c:v>-16</c:v>
                </c:pt>
                <c:pt idx="24">
                  <c:v>-15.999999999999998</c:v>
                </c:pt>
                <c:pt idx="25">
                  <c:v>-16</c:v>
                </c:pt>
                <c:pt idx="26">
                  <c:v>-15.999999999999998</c:v>
                </c:pt>
                <c:pt idx="27">
                  <c:v>-16</c:v>
                </c:pt>
                <c:pt idx="28">
                  <c:v>-16</c:v>
                </c:pt>
                <c:pt idx="29">
                  <c:v>-15.999999999999998</c:v>
                </c:pt>
                <c:pt idx="30">
                  <c:v>-16</c:v>
                </c:pt>
                <c:pt idx="31">
                  <c:v>-15.999999999999998</c:v>
                </c:pt>
                <c:pt idx="32">
                  <c:v>-15.952000000000002</c:v>
                </c:pt>
                <c:pt idx="33">
                  <c:v>-13.695999999999998</c:v>
                </c:pt>
                <c:pt idx="34">
                  <c:v>-11.440000000000003</c:v>
                </c:pt>
                <c:pt idx="35">
                  <c:v>-9.1840000000000011</c:v>
                </c:pt>
                <c:pt idx="36">
                  <c:v>-6.927999999999999</c:v>
                </c:pt>
                <c:pt idx="37">
                  <c:v>-4.6720000000000192</c:v>
                </c:pt>
                <c:pt idx="38">
                  <c:v>-2.4160000000000119</c:v>
                </c:pt>
                <c:pt idx="39">
                  <c:v>-0.16000000000000192</c:v>
                </c:pt>
                <c:pt idx="40">
                  <c:v>2.0959999999999912</c:v>
                </c:pt>
                <c:pt idx="41">
                  <c:v>4.3519999999999968</c:v>
                </c:pt>
                <c:pt idx="42">
                  <c:v>6.6079999999999934</c:v>
                </c:pt>
                <c:pt idx="43">
                  <c:v>8.863999999999983</c:v>
                </c:pt>
                <c:pt idx="44">
                  <c:v>11.120000000000008</c:v>
                </c:pt>
                <c:pt idx="45">
                  <c:v>13.375999999999987</c:v>
                </c:pt>
                <c:pt idx="46">
                  <c:v>15.631999999999994</c:v>
                </c:pt>
                <c:pt idx="47">
                  <c:v>17.887999999999987</c:v>
                </c:pt>
                <c:pt idx="48">
                  <c:v>20.143999999999988</c:v>
                </c:pt>
                <c:pt idx="49">
                  <c:v>22.399999999999984</c:v>
                </c:pt>
                <c:pt idx="50">
                  <c:v>24.656000000000002</c:v>
                </c:pt>
                <c:pt idx="51">
                  <c:v>26.912000000000006</c:v>
                </c:pt>
                <c:pt idx="52">
                  <c:v>29.167999999999992</c:v>
                </c:pt>
                <c:pt idx="53">
                  <c:v>31.424000000000003</c:v>
                </c:pt>
                <c:pt idx="54">
                  <c:v>33.680000000000007</c:v>
                </c:pt>
                <c:pt idx="55">
                  <c:v>35.936</c:v>
                </c:pt>
                <c:pt idx="56">
                  <c:v>38.192000000000021</c:v>
                </c:pt>
                <c:pt idx="57">
                  <c:v>40.448000000000008</c:v>
                </c:pt>
                <c:pt idx="58">
                  <c:v>42.703999999999979</c:v>
                </c:pt>
                <c:pt idx="59">
                  <c:v>44.96</c:v>
                </c:pt>
                <c:pt idx="60">
                  <c:v>47.216000000000001</c:v>
                </c:pt>
                <c:pt idx="61">
                  <c:v>49.472000000000023</c:v>
                </c:pt>
                <c:pt idx="62">
                  <c:v>51.728000000000002</c:v>
                </c:pt>
                <c:pt idx="63">
                  <c:v>56</c:v>
                </c:pt>
                <c:pt idx="64">
                  <c:v>61.000000000000028</c:v>
                </c:pt>
                <c:pt idx="65">
                  <c:v>65.999999999999986</c:v>
                </c:pt>
                <c:pt idx="66">
                  <c:v>71</c:v>
                </c:pt>
                <c:pt idx="67">
                  <c:v>76.000000000000028</c:v>
                </c:pt>
                <c:pt idx="68">
                  <c:v>81.000000000000014</c:v>
                </c:pt>
                <c:pt idx="69">
                  <c:v>86.000000000000057</c:v>
                </c:pt>
                <c:pt idx="70">
                  <c:v>90.999999999999972</c:v>
                </c:pt>
                <c:pt idx="71">
                  <c:v>96</c:v>
                </c:pt>
                <c:pt idx="72">
                  <c:v>101.00000000000003</c:v>
                </c:pt>
                <c:pt idx="73">
                  <c:v>105.99999999999997</c:v>
                </c:pt>
                <c:pt idx="74">
                  <c:v>111.00000000000003</c:v>
                </c:pt>
                <c:pt idx="75">
                  <c:v>115.99999999999999</c:v>
                </c:pt>
                <c:pt idx="76">
                  <c:v>121.00000000000003</c:v>
                </c:pt>
                <c:pt idx="77">
                  <c:v>126</c:v>
                </c:pt>
                <c:pt idx="78">
                  <c:v>131.00000000000006</c:v>
                </c:pt>
                <c:pt idx="79">
                  <c:v>136</c:v>
                </c:pt>
                <c:pt idx="80">
                  <c:v>141</c:v>
                </c:pt>
                <c:pt idx="81">
                  <c:v>146</c:v>
                </c:pt>
                <c:pt idx="82">
                  <c:v>151.00000000000006</c:v>
                </c:pt>
                <c:pt idx="83">
                  <c:v>156</c:v>
                </c:pt>
                <c:pt idx="84">
                  <c:v>160.99999999999997</c:v>
                </c:pt>
                <c:pt idx="85">
                  <c:v>166</c:v>
                </c:pt>
                <c:pt idx="86">
                  <c:v>171</c:v>
                </c:pt>
                <c:pt idx="87">
                  <c:v>176</c:v>
                </c:pt>
                <c:pt idx="88">
                  <c:v>181</c:v>
                </c:pt>
                <c:pt idx="89">
                  <c:v>186</c:v>
                </c:pt>
                <c:pt idx="90">
                  <c:v>191.00000000000003</c:v>
                </c:pt>
                <c:pt idx="91">
                  <c:v>196</c:v>
                </c:pt>
                <c:pt idx="92">
                  <c:v>201.00000000000003</c:v>
                </c:pt>
                <c:pt idx="93">
                  <c:v>206.00000000000006</c:v>
                </c:pt>
                <c:pt idx="94">
                  <c:v>211.00000000000006</c:v>
                </c:pt>
                <c:pt idx="95">
                  <c:v>215.99999999999994</c:v>
                </c:pt>
                <c:pt idx="96">
                  <c:v>220.99999999999994</c:v>
                </c:pt>
                <c:pt idx="97">
                  <c:v>226</c:v>
                </c:pt>
                <c:pt idx="98">
                  <c:v>231</c:v>
                </c:pt>
                <c:pt idx="99">
                  <c:v>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5-4671-BA1C-73F3C14A2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3902543"/>
        <c:axId val="1025204927"/>
      </c:lineChart>
      <c:catAx>
        <c:axId val="120390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204927"/>
        <c:crosses val="autoZero"/>
        <c:auto val="1"/>
        <c:lblAlgn val="ctr"/>
        <c:lblOffset val="100"/>
        <c:noMultiLvlLbl val="0"/>
      </c:catAx>
      <c:valAx>
        <c:axId val="102520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90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7ADC3F-5499-4DC6-856E-1449B3D33C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78E6BD-E9CF-4E7B-A2E9-1BAD62BDF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</xdr:colOff>
      <xdr:row>26</xdr:row>
      <xdr:rowOff>83820</xdr:rowOff>
    </xdr:from>
    <xdr:to>
      <xdr:col>9</xdr:col>
      <xdr:colOff>550545</xdr:colOff>
      <xdr:row>40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A2CA25-5220-4831-AC63-E8DABED7D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zoomScale="62" zoomScaleNormal="100" workbookViewId="0">
      <selection activeCell="D9" sqref="D9"/>
    </sheetView>
  </sheetViews>
  <sheetFormatPr defaultColWidth="11" defaultRowHeight="15.6" x14ac:dyDescent="0.6"/>
  <cols>
    <col min="1" max="1" width="22.84765625" bestFit="1" customWidth="1"/>
  </cols>
  <sheetData>
    <row r="1" spans="1:24" x14ac:dyDescent="0.6">
      <c r="A1" s="1" t="s">
        <v>36</v>
      </c>
      <c r="B1" s="1" t="s">
        <v>0</v>
      </c>
      <c r="C1" s="1"/>
      <c r="D1" s="2"/>
    </row>
    <row r="2" spans="1:24" x14ac:dyDescent="0.6">
      <c r="A2" s="2"/>
      <c r="B2" s="3" t="s">
        <v>1</v>
      </c>
      <c r="C2" s="3" t="s">
        <v>2</v>
      </c>
      <c r="D2" s="3" t="s">
        <v>3</v>
      </c>
      <c r="Q2" s="4">
        <f>D9</f>
        <v>0</v>
      </c>
    </row>
    <row r="3" spans="1:24" x14ac:dyDescent="0.6">
      <c r="A3" s="3" t="s">
        <v>4</v>
      </c>
      <c r="B3" s="3" t="s">
        <v>5</v>
      </c>
      <c r="C3" s="3" t="s">
        <v>6</v>
      </c>
      <c r="D3" s="3" t="s">
        <v>7</v>
      </c>
      <c r="Q3" s="3" t="s">
        <v>4</v>
      </c>
    </row>
    <row r="4" spans="1:24" x14ac:dyDescent="0.6">
      <c r="A4" s="3" t="s">
        <v>8</v>
      </c>
      <c r="B4" s="3" t="s">
        <v>9</v>
      </c>
      <c r="C4" s="3" t="s">
        <v>10</v>
      </c>
      <c r="D4" s="3" t="s">
        <v>11</v>
      </c>
      <c r="X4" s="5">
        <f>SUM(I11,M7,Q5)</f>
        <v>252</v>
      </c>
    </row>
    <row r="5" spans="1:24" x14ac:dyDescent="0.6">
      <c r="A5" s="3" t="s">
        <v>3</v>
      </c>
      <c r="B5" s="3" t="s">
        <v>12</v>
      </c>
      <c r="C5" s="3" t="s">
        <v>13</v>
      </c>
      <c r="D5" s="3">
        <v>1</v>
      </c>
      <c r="M5" t="s">
        <v>14</v>
      </c>
      <c r="Q5" s="6">
        <v>500</v>
      </c>
      <c r="R5" s="5">
        <f>X4</f>
        <v>252</v>
      </c>
    </row>
    <row r="6" spans="1:24" x14ac:dyDescent="0.6">
      <c r="A6" s="3"/>
      <c r="B6" s="3"/>
      <c r="C6" s="3"/>
      <c r="D6" s="3"/>
    </row>
    <row r="7" spans="1:24" x14ac:dyDescent="0.6">
      <c r="A7" s="7"/>
      <c r="B7" s="7"/>
      <c r="C7" s="7"/>
      <c r="D7" s="7"/>
      <c r="M7" s="6">
        <f>B24</f>
        <v>-248</v>
      </c>
      <c r="N7">
        <f>IF(ABS(1-(Q2+Q7))&lt;=0.00001,Q2*R5+Q7*R10,NA())</f>
        <v>-248</v>
      </c>
      <c r="Q7" s="4">
        <f>D10</f>
        <v>1</v>
      </c>
    </row>
    <row r="8" spans="1:24" x14ac:dyDescent="0.6">
      <c r="A8" s="2"/>
      <c r="B8" s="3" t="s">
        <v>1</v>
      </c>
      <c r="C8" s="3" t="s">
        <v>2</v>
      </c>
      <c r="D8" s="3" t="s">
        <v>3</v>
      </c>
      <c r="Q8" s="3" t="s">
        <v>8</v>
      </c>
    </row>
    <row r="9" spans="1:24" ht="23.1" x14ac:dyDescent="0.85">
      <c r="A9" s="3" t="s">
        <v>4</v>
      </c>
      <c r="B9" s="8">
        <f>B13*D9</f>
        <v>0</v>
      </c>
      <c r="C9" s="8">
        <f>D9-B9</f>
        <v>0</v>
      </c>
      <c r="D9" s="9"/>
      <c r="E9" s="10" t="s">
        <v>15</v>
      </c>
      <c r="I9" t="s">
        <v>16</v>
      </c>
      <c r="X9" s="5">
        <f>SUM(I11,M7,Q10)</f>
        <v>-248</v>
      </c>
    </row>
    <row r="10" spans="1:24" ht="23.1" x14ac:dyDescent="0.85">
      <c r="A10" s="3" t="s">
        <v>8</v>
      </c>
      <c r="B10" s="8">
        <f>B14*D10</f>
        <v>0.30000000000000004</v>
      </c>
      <c r="C10" s="8">
        <f>D10-B10</f>
        <v>0.7</v>
      </c>
      <c r="D10" s="11">
        <f>1-D9</f>
        <v>1</v>
      </c>
      <c r="E10" s="10" t="s">
        <v>15</v>
      </c>
      <c r="K10">
        <f>IF(J11=N7,1,IF(J11=N15,2))</f>
        <v>2</v>
      </c>
      <c r="Q10" s="12">
        <v>0</v>
      </c>
      <c r="R10" s="5">
        <f>X9</f>
        <v>-248</v>
      </c>
    </row>
    <row r="11" spans="1:24" x14ac:dyDescent="0.6">
      <c r="A11" s="3" t="s">
        <v>3</v>
      </c>
      <c r="B11" s="13">
        <f>B9+B10</f>
        <v>0.30000000000000004</v>
      </c>
      <c r="C11" s="13">
        <f>C9+C10</f>
        <v>0.7</v>
      </c>
      <c r="D11" s="14">
        <v>1</v>
      </c>
      <c r="I11" s="12">
        <v>0</v>
      </c>
      <c r="J11">
        <f>MAX(N7,N15)</f>
        <v>0</v>
      </c>
    </row>
    <row r="12" spans="1:24" x14ac:dyDescent="0.6">
      <c r="A12" s="3"/>
      <c r="B12" s="2"/>
      <c r="C12" s="2"/>
      <c r="D12" s="2"/>
    </row>
    <row r="13" spans="1:24" x14ac:dyDescent="0.6">
      <c r="A13" s="3" t="s">
        <v>17</v>
      </c>
      <c r="B13" s="15">
        <v>0.6</v>
      </c>
      <c r="C13" s="3" t="s">
        <v>18</v>
      </c>
      <c r="D13" s="16">
        <f>1-B13</f>
        <v>0.4</v>
      </c>
      <c r="M13" t="s">
        <v>19</v>
      </c>
    </row>
    <row r="14" spans="1:24" x14ac:dyDescent="0.6">
      <c r="A14" s="3" t="s">
        <v>20</v>
      </c>
      <c r="B14" s="16">
        <f>1-D14</f>
        <v>0.30000000000000004</v>
      </c>
      <c r="C14" s="3" t="s">
        <v>21</v>
      </c>
      <c r="D14" s="15">
        <v>0.7</v>
      </c>
      <c r="X14">
        <f>SUM(I11,M15)</f>
        <v>0</v>
      </c>
    </row>
    <row r="15" spans="1:24" x14ac:dyDescent="0.6">
      <c r="M15" s="12">
        <v>0</v>
      </c>
      <c r="N15">
        <f>X14</f>
        <v>0</v>
      </c>
    </row>
    <row r="16" spans="1:24" x14ac:dyDescent="0.6">
      <c r="A16" s="17" t="s">
        <v>22</v>
      </c>
    </row>
    <row r="17" spans="1:24" x14ac:dyDescent="0.6">
      <c r="A17" s="3" t="s">
        <v>23</v>
      </c>
      <c r="B17" s="18">
        <f>B9/B11</f>
        <v>0</v>
      </c>
      <c r="C17" s="19" t="s">
        <v>24</v>
      </c>
      <c r="D17" s="20">
        <f>1-B17</f>
        <v>1</v>
      </c>
      <c r="U17" s="21">
        <f>B17</f>
        <v>0</v>
      </c>
    </row>
    <row r="18" spans="1:24" x14ac:dyDescent="0.6">
      <c r="A18" s="3" t="s">
        <v>25</v>
      </c>
      <c r="B18" s="20">
        <f>C9/C11</f>
        <v>0</v>
      </c>
      <c r="C18" s="19" t="s">
        <v>26</v>
      </c>
      <c r="D18" s="20">
        <f>1-B18</f>
        <v>1</v>
      </c>
      <c r="U18" s="3" t="s">
        <v>4</v>
      </c>
    </row>
    <row r="19" spans="1:24" x14ac:dyDescent="0.6">
      <c r="X19" s="5">
        <f>SUM(I33,M26,Q22,U20)</f>
        <v>236</v>
      </c>
    </row>
    <row r="20" spans="1:24" x14ac:dyDescent="0.6">
      <c r="A20" t="s">
        <v>27</v>
      </c>
      <c r="B20" s="5">
        <v>-16</v>
      </c>
      <c r="E20" s="22" t="s">
        <v>28</v>
      </c>
      <c r="Q20" t="s">
        <v>14</v>
      </c>
      <c r="U20" s="6">
        <f>B26</f>
        <v>500</v>
      </c>
      <c r="V20" s="5">
        <f>X19</f>
        <v>236</v>
      </c>
    </row>
    <row r="21" spans="1:24" x14ac:dyDescent="0.6">
      <c r="G21">
        <f>IF(F22=J11,1,IF(F22=J33,2))</f>
        <v>1</v>
      </c>
    </row>
    <row r="22" spans="1:24" x14ac:dyDescent="0.6">
      <c r="A22" t="s">
        <v>29</v>
      </c>
      <c r="B22" s="5">
        <v>-188</v>
      </c>
      <c r="E22" s="23" t="s">
        <v>30</v>
      </c>
      <c r="F22" s="24">
        <f>MAX(J11,J33)</f>
        <v>0</v>
      </c>
      <c r="Q22" s="6">
        <f>B24</f>
        <v>-248</v>
      </c>
      <c r="R22">
        <f>IF(ABS(1-(U17+U22))&lt;=0.00001,U17*V20+U22*V25,NA())</f>
        <v>-264</v>
      </c>
      <c r="U22" s="21">
        <f>1-U17</f>
        <v>1</v>
      </c>
    </row>
    <row r="23" spans="1:24" x14ac:dyDescent="0.6">
      <c r="A23" t="s">
        <v>31</v>
      </c>
      <c r="B23" s="5">
        <v>-60</v>
      </c>
      <c r="M23" s="21">
        <f>B11</f>
        <v>0.30000000000000004</v>
      </c>
      <c r="U23" s="3" t="s">
        <v>8</v>
      </c>
    </row>
    <row r="24" spans="1:24" x14ac:dyDescent="0.6">
      <c r="A24" s="25" t="s">
        <v>29</v>
      </c>
      <c r="B24" s="26">
        <f>B22+B23</f>
        <v>-248</v>
      </c>
      <c r="M24" t="s">
        <v>32</v>
      </c>
      <c r="X24" s="5">
        <f>SUM(I33,M26,Q22,U25)</f>
        <v>-264</v>
      </c>
    </row>
    <row r="25" spans="1:24" x14ac:dyDescent="0.6">
      <c r="O25">
        <f>IF(N26=R22,1,IF(N26=R30,2))</f>
        <v>2</v>
      </c>
      <c r="U25" s="12">
        <v>0</v>
      </c>
      <c r="V25" s="5">
        <f>X24</f>
        <v>-264</v>
      </c>
    </row>
    <row r="26" spans="1:24" x14ac:dyDescent="0.6">
      <c r="A26" t="s">
        <v>33</v>
      </c>
      <c r="B26" s="5">
        <v>500</v>
      </c>
      <c r="M26" s="27">
        <v>0</v>
      </c>
      <c r="N26">
        <f>MAX(R22,R30)</f>
        <v>-16</v>
      </c>
    </row>
    <row r="28" spans="1:24" x14ac:dyDescent="0.6">
      <c r="Q28" t="s">
        <v>19</v>
      </c>
    </row>
    <row r="29" spans="1:24" x14ac:dyDescent="0.6">
      <c r="X29" s="5">
        <f>SUM(I33,M26,Q30)</f>
        <v>-16</v>
      </c>
    </row>
    <row r="30" spans="1:24" x14ac:dyDescent="0.6">
      <c r="Q30" s="12">
        <v>0</v>
      </c>
      <c r="R30" s="5">
        <f>X29</f>
        <v>-16</v>
      </c>
    </row>
    <row r="31" spans="1:24" x14ac:dyDescent="0.6">
      <c r="I31" t="s">
        <v>34</v>
      </c>
    </row>
    <row r="32" spans="1:24" x14ac:dyDescent="0.6">
      <c r="U32" s="21">
        <f>B18</f>
        <v>0</v>
      </c>
    </row>
    <row r="33" spans="1:24" x14ac:dyDescent="0.6">
      <c r="I33" s="6">
        <f>B20</f>
        <v>-16</v>
      </c>
      <c r="J33">
        <f>IF(ABS(1-(M23+M38))&lt;=0.00001,M23*N26+M38*N41,NA())</f>
        <v>-16</v>
      </c>
      <c r="U33" s="3" t="s">
        <v>4</v>
      </c>
    </row>
    <row r="34" spans="1:24" x14ac:dyDescent="0.6">
      <c r="X34" s="5">
        <f>SUM(I33,M41,Q37,U35)</f>
        <v>236</v>
      </c>
    </row>
    <row r="35" spans="1:24" x14ac:dyDescent="0.6">
      <c r="Q35" t="s">
        <v>14</v>
      </c>
      <c r="U35" s="6">
        <f>B26</f>
        <v>500</v>
      </c>
      <c r="V35" s="5">
        <f>X34</f>
        <v>236</v>
      </c>
    </row>
    <row r="37" spans="1:24" x14ac:dyDescent="0.6">
      <c r="Q37" s="6">
        <f>B24</f>
        <v>-248</v>
      </c>
      <c r="R37">
        <f>IF(ABS(1-(U32+U37))&lt;=0.00001,U32*V35+U37*V40,NA())</f>
        <v>-264</v>
      </c>
      <c r="U37" s="21">
        <f>1-U32</f>
        <v>1</v>
      </c>
    </row>
    <row r="38" spans="1:24" x14ac:dyDescent="0.6">
      <c r="M38" s="21">
        <f>C11</f>
        <v>0.7</v>
      </c>
      <c r="U38" s="3" t="s">
        <v>8</v>
      </c>
    </row>
    <row r="39" spans="1:24" x14ac:dyDescent="0.6">
      <c r="M39" t="s">
        <v>35</v>
      </c>
      <c r="X39" s="5">
        <f>SUM(I33,M41,Q37,U40)</f>
        <v>-264</v>
      </c>
    </row>
    <row r="40" spans="1:24" x14ac:dyDescent="0.6">
      <c r="O40">
        <f>IF(N41=R37,1,IF(N41=R45,2))</f>
        <v>2</v>
      </c>
      <c r="U40" s="12">
        <v>0</v>
      </c>
      <c r="V40" s="5">
        <f>X39</f>
        <v>-264</v>
      </c>
    </row>
    <row r="41" spans="1:24" x14ac:dyDescent="0.6">
      <c r="M41" s="27">
        <v>0</v>
      </c>
      <c r="N41">
        <f>MAX(R37,R45)</f>
        <v>-16</v>
      </c>
    </row>
    <row r="43" spans="1:24" x14ac:dyDescent="0.6">
      <c r="Q43" t="s">
        <v>19</v>
      </c>
    </row>
    <row r="44" spans="1:24" x14ac:dyDescent="0.6">
      <c r="X44" s="5">
        <f>SUM(I33,M41,Q45)</f>
        <v>-16</v>
      </c>
    </row>
    <row r="45" spans="1:24" x14ac:dyDescent="0.6">
      <c r="Q45" s="12">
        <v>0</v>
      </c>
      <c r="R45" s="5">
        <f>X44</f>
        <v>-16</v>
      </c>
    </row>
    <row r="46" spans="1:24" x14ac:dyDescent="0.6">
      <c r="A46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E605-36E6-404C-8483-74DBAC4563CC}">
  <sheetPr>
    <pageSetUpPr fitToPage="1"/>
  </sheetPr>
  <dimension ref="A1:J110"/>
  <sheetViews>
    <sheetView topLeftCell="A13" workbookViewId="0">
      <selection activeCell="B110" sqref="B10:B110"/>
    </sheetView>
  </sheetViews>
  <sheetFormatPr defaultRowHeight="15.6" x14ac:dyDescent="0.6"/>
  <cols>
    <col min="1" max="1" width="9.796875" bestFit="1" customWidth="1"/>
    <col min="2" max="2" width="37.5" bestFit="1" customWidth="1"/>
  </cols>
  <sheetData>
    <row r="1" spans="1:10" x14ac:dyDescent="0.6">
      <c r="A1" s="29" t="s">
        <v>46</v>
      </c>
    </row>
    <row r="2" spans="1:10" x14ac:dyDescent="0.6">
      <c r="A2" t="s">
        <v>37</v>
      </c>
      <c r="J2" s="35" t="s">
        <v>47</v>
      </c>
    </row>
    <row r="4" spans="1:10" x14ac:dyDescent="0.6">
      <c r="A4" s="27" t="s">
        <v>38</v>
      </c>
      <c r="B4" s="30">
        <v>44005</v>
      </c>
    </row>
    <row r="5" spans="1:10" x14ac:dyDescent="0.6">
      <c r="A5" s="27" t="s">
        <v>39</v>
      </c>
      <c r="B5" s="31">
        <v>8.3333333333333329E-2</v>
      </c>
    </row>
    <row r="6" spans="1:10" x14ac:dyDescent="0.6">
      <c r="A6" s="27" t="s">
        <v>40</v>
      </c>
      <c r="B6" s="32" t="s">
        <v>41</v>
      </c>
    </row>
    <row r="7" spans="1:10" x14ac:dyDescent="0.6">
      <c r="A7" s="27" t="s">
        <v>42</v>
      </c>
      <c r="B7" s="32" t="s">
        <v>43</v>
      </c>
    </row>
    <row r="8" spans="1:10" x14ac:dyDescent="0.6">
      <c r="A8" s="27" t="s">
        <v>44</v>
      </c>
      <c r="B8" s="32" t="s">
        <v>48</v>
      </c>
    </row>
    <row r="10" spans="1:10" x14ac:dyDescent="0.6">
      <c r="A10" s="33">
        <v>0.55000000000000004</v>
      </c>
      <c r="B10" s="34">
        <v>33.680000000000007</v>
      </c>
    </row>
    <row r="11" spans="1:10" x14ac:dyDescent="0.6">
      <c r="A11" s="33">
        <v>0.01</v>
      </c>
      <c r="B11" s="34">
        <v>-16</v>
      </c>
    </row>
    <row r="12" spans="1:10" x14ac:dyDescent="0.6">
      <c r="A12" s="33">
        <v>0.02</v>
      </c>
      <c r="B12" s="34">
        <v>-16</v>
      </c>
    </row>
    <row r="13" spans="1:10" x14ac:dyDescent="0.6">
      <c r="A13" s="33">
        <v>0.03</v>
      </c>
      <c r="B13" s="34">
        <v>-16</v>
      </c>
    </row>
    <row r="14" spans="1:10" x14ac:dyDescent="0.6">
      <c r="A14" s="33">
        <v>0.04</v>
      </c>
      <c r="B14" s="34">
        <v>-16</v>
      </c>
    </row>
    <row r="15" spans="1:10" x14ac:dyDescent="0.6">
      <c r="A15" s="33">
        <v>0.05</v>
      </c>
      <c r="B15" s="34">
        <v>-16</v>
      </c>
    </row>
    <row r="16" spans="1:10" x14ac:dyDescent="0.6">
      <c r="A16" s="33">
        <v>0.06</v>
      </c>
      <c r="B16" s="34">
        <v>-16</v>
      </c>
    </row>
    <row r="17" spans="1:2" x14ac:dyDescent="0.6">
      <c r="A17" s="33">
        <v>7.0000000000000007E-2</v>
      </c>
      <c r="B17" s="34">
        <v>-16</v>
      </c>
    </row>
    <row r="18" spans="1:2" x14ac:dyDescent="0.6">
      <c r="A18" s="33">
        <v>0.08</v>
      </c>
      <c r="B18" s="34">
        <v>-16</v>
      </c>
    </row>
    <row r="19" spans="1:2" x14ac:dyDescent="0.6">
      <c r="A19" s="33">
        <v>0.09</v>
      </c>
      <c r="B19" s="34">
        <v>-16</v>
      </c>
    </row>
    <row r="20" spans="1:2" x14ac:dyDescent="0.6">
      <c r="A20" s="33">
        <v>0.1</v>
      </c>
      <c r="B20" s="34">
        <v>-16</v>
      </c>
    </row>
    <row r="21" spans="1:2" x14ac:dyDescent="0.6">
      <c r="A21" s="33">
        <v>0.11</v>
      </c>
      <c r="B21" s="34">
        <v>-16</v>
      </c>
    </row>
    <row r="22" spans="1:2" x14ac:dyDescent="0.6">
      <c r="A22" s="33">
        <v>0.12</v>
      </c>
      <c r="B22" s="34">
        <v>-16</v>
      </c>
    </row>
    <row r="23" spans="1:2" x14ac:dyDescent="0.6">
      <c r="A23" s="33">
        <v>0.13</v>
      </c>
      <c r="B23" s="34">
        <v>-16</v>
      </c>
    </row>
    <row r="24" spans="1:2" x14ac:dyDescent="0.6">
      <c r="A24" s="33">
        <v>0.14000000000000001</v>
      </c>
      <c r="B24" s="34">
        <v>-16</v>
      </c>
    </row>
    <row r="25" spans="1:2" x14ac:dyDescent="0.6">
      <c r="A25" s="33">
        <v>0.15</v>
      </c>
      <c r="B25" s="34">
        <v>-16</v>
      </c>
    </row>
    <row r="26" spans="1:2" x14ac:dyDescent="0.6">
      <c r="A26" s="33">
        <v>0.16</v>
      </c>
      <c r="B26" s="34">
        <v>-15.999999999999998</v>
      </c>
    </row>
    <row r="27" spans="1:2" x14ac:dyDescent="0.6">
      <c r="A27" s="33">
        <v>0.17</v>
      </c>
      <c r="B27" s="34">
        <v>-16</v>
      </c>
    </row>
    <row r="28" spans="1:2" x14ac:dyDescent="0.6">
      <c r="A28" s="33">
        <v>0.18</v>
      </c>
      <c r="B28" s="34">
        <v>-16</v>
      </c>
    </row>
    <row r="29" spans="1:2" x14ac:dyDescent="0.6">
      <c r="A29" s="33">
        <v>0.19</v>
      </c>
      <c r="B29" s="34">
        <v>-16</v>
      </c>
    </row>
    <row r="30" spans="1:2" x14ac:dyDescent="0.6">
      <c r="A30" s="33">
        <v>0.2</v>
      </c>
      <c r="B30" s="34">
        <v>-16.000000000000004</v>
      </c>
    </row>
    <row r="31" spans="1:2" x14ac:dyDescent="0.6">
      <c r="A31" s="33">
        <v>0.21</v>
      </c>
      <c r="B31" s="34">
        <v>-16</v>
      </c>
    </row>
    <row r="32" spans="1:2" x14ac:dyDescent="0.6">
      <c r="A32" s="33">
        <v>0.22</v>
      </c>
      <c r="B32" s="34">
        <v>-16</v>
      </c>
    </row>
    <row r="33" spans="1:2" x14ac:dyDescent="0.6">
      <c r="A33" s="33">
        <v>0.23</v>
      </c>
      <c r="B33" s="34">
        <v>-16</v>
      </c>
    </row>
    <row r="34" spans="1:2" x14ac:dyDescent="0.6">
      <c r="A34" s="33">
        <v>0.24</v>
      </c>
      <c r="B34" s="34">
        <v>-16</v>
      </c>
    </row>
    <row r="35" spans="1:2" x14ac:dyDescent="0.6">
      <c r="A35" s="33">
        <v>0.25</v>
      </c>
      <c r="B35" s="34">
        <v>-15.999999999999998</v>
      </c>
    </row>
    <row r="36" spans="1:2" x14ac:dyDescent="0.6">
      <c r="A36" s="33">
        <v>0.26</v>
      </c>
      <c r="B36" s="34">
        <v>-16</v>
      </c>
    </row>
    <row r="37" spans="1:2" x14ac:dyDescent="0.6">
      <c r="A37" s="33">
        <v>0.27</v>
      </c>
      <c r="B37" s="34">
        <v>-15.999999999999998</v>
      </c>
    </row>
    <row r="38" spans="1:2" x14ac:dyDescent="0.6">
      <c r="A38" s="33">
        <v>0.28000000000000003</v>
      </c>
      <c r="B38" s="34">
        <v>-16</v>
      </c>
    </row>
    <row r="39" spans="1:2" x14ac:dyDescent="0.6">
      <c r="A39" s="33">
        <v>0.28999999999999998</v>
      </c>
      <c r="B39" s="34">
        <v>-16</v>
      </c>
    </row>
    <row r="40" spans="1:2" x14ac:dyDescent="0.6">
      <c r="A40" s="33">
        <v>0.3</v>
      </c>
      <c r="B40" s="34">
        <v>-15.999999999999998</v>
      </c>
    </row>
    <row r="41" spans="1:2" x14ac:dyDescent="0.6">
      <c r="A41" s="33">
        <v>0.31</v>
      </c>
      <c r="B41" s="34">
        <v>-16</v>
      </c>
    </row>
    <row r="42" spans="1:2" x14ac:dyDescent="0.6">
      <c r="A42" s="33">
        <v>0.32</v>
      </c>
      <c r="B42" s="34">
        <v>-15.999999999999998</v>
      </c>
    </row>
    <row r="43" spans="1:2" x14ac:dyDescent="0.6">
      <c r="A43" s="33">
        <v>0.33</v>
      </c>
      <c r="B43" s="34">
        <v>-15.952000000000002</v>
      </c>
    </row>
    <row r="44" spans="1:2" x14ac:dyDescent="0.6">
      <c r="A44" s="33">
        <v>0.34</v>
      </c>
      <c r="B44" s="34">
        <v>-13.695999999999998</v>
      </c>
    </row>
    <row r="45" spans="1:2" x14ac:dyDescent="0.6">
      <c r="A45" s="33">
        <v>0.35000000000000003</v>
      </c>
      <c r="B45" s="34">
        <v>-11.440000000000003</v>
      </c>
    </row>
    <row r="46" spans="1:2" x14ac:dyDescent="0.6">
      <c r="A46" s="33">
        <v>0.36</v>
      </c>
      <c r="B46" s="34">
        <v>-9.1840000000000011</v>
      </c>
    </row>
    <row r="47" spans="1:2" x14ac:dyDescent="0.6">
      <c r="A47" s="33">
        <v>0.37</v>
      </c>
      <c r="B47" s="34">
        <v>-6.927999999999999</v>
      </c>
    </row>
    <row r="48" spans="1:2" x14ac:dyDescent="0.6">
      <c r="A48" s="33">
        <v>0.38</v>
      </c>
      <c r="B48" s="34">
        <v>-4.6720000000000192</v>
      </c>
    </row>
    <row r="49" spans="1:2" x14ac:dyDescent="0.6">
      <c r="A49" s="33">
        <v>0.39</v>
      </c>
      <c r="B49" s="34">
        <v>-2.4160000000000119</v>
      </c>
    </row>
    <row r="50" spans="1:2" x14ac:dyDescent="0.6">
      <c r="A50" s="33">
        <v>0.4</v>
      </c>
      <c r="B50" s="34">
        <v>-0.16000000000000192</v>
      </c>
    </row>
    <row r="51" spans="1:2" x14ac:dyDescent="0.6">
      <c r="A51" s="33">
        <v>0.41000000000000003</v>
      </c>
      <c r="B51" s="34">
        <v>2.0959999999999912</v>
      </c>
    </row>
    <row r="52" spans="1:2" x14ac:dyDescent="0.6">
      <c r="A52" s="33">
        <v>0.42</v>
      </c>
      <c r="B52" s="34">
        <v>4.3519999999999968</v>
      </c>
    </row>
    <row r="53" spans="1:2" x14ac:dyDescent="0.6">
      <c r="A53" s="33">
        <v>0.43</v>
      </c>
      <c r="B53" s="34">
        <v>6.6079999999999934</v>
      </c>
    </row>
    <row r="54" spans="1:2" x14ac:dyDescent="0.6">
      <c r="A54" s="33">
        <v>0.44</v>
      </c>
      <c r="B54" s="34">
        <v>8.863999999999983</v>
      </c>
    </row>
    <row r="55" spans="1:2" x14ac:dyDescent="0.6">
      <c r="A55" s="33">
        <v>0.45</v>
      </c>
      <c r="B55" s="34">
        <v>11.120000000000008</v>
      </c>
    </row>
    <row r="56" spans="1:2" x14ac:dyDescent="0.6">
      <c r="A56" s="33">
        <v>0.46</v>
      </c>
      <c r="B56" s="34">
        <v>13.375999999999987</v>
      </c>
    </row>
    <row r="57" spans="1:2" x14ac:dyDescent="0.6">
      <c r="A57" s="33">
        <v>0.47000000000000003</v>
      </c>
      <c r="B57" s="34">
        <v>15.631999999999994</v>
      </c>
    </row>
    <row r="58" spans="1:2" x14ac:dyDescent="0.6">
      <c r="A58" s="33">
        <v>0.48</v>
      </c>
      <c r="B58" s="34">
        <v>17.887999999999987</v>
      </c>
    </row>
    <row r="59" spans="1:2" x14ac:dyDescent="0.6">
      <c r="A59" s="33">
        <v>0.49</v>
      </c>
      <c r="B59" s="34">
        <v>20.143999999999988</v>
      </c>
    </row>
    <row r="60" spans="1:2" x14ac:dyDescent="0.6">
      <c r="A60" s="33">
        <v>0.5</v>
      </c>
      <c r="B60" s="34">
        <v>22.399999999999984</v>
      </c>
    </row>
    <row r="61" spans="1:2" x14ac:dyDescent="0.6">
      <c r="A61" s="33">
        <v>0.51</v>
      </c>
      <c r="B61" s="34">
        <v>24.656000000000002</v>
      </c>
    </row>
    <row r="62" spans="1:2" x14ac:dyDescent="0.6">
      <c r="A62" s="33">
        <v>0.52</v>
      </c>
      <c r="B62" s="34">
        <v>26.912000000000006</v>
      </c>
    </row>
    <row r="63" spans="1:2" x14ac:dyDescent="0.6">
      <c r="A63" s="33">
        <v>0.53</v>
      </c>
      <c r="B63" s="34">
        <v>29.167999999999992</v>
      </c>
    </row>
    <row r="64" spans="1:2" x14ac:dyDescent="0.6">
      <c r="A64" s="33">
        <v>0.54</v>
      </c>
      <c r="B64" s="34">
        <v>31.424000000000003</v>
      </c>
    </row>
    <row r="65" spans="1:2" x14ac:dyDescent="0.6">
      <c r="A65" s="33">
        <v>0.55000000000000004</v>
      </c>
      <c r="B65" s="34">
        <v>33.680000000000007</v>
      </c>
    </row>
    <row r="66" spans="1:2" x14ac:dyDescent="0.6">
      <c r="A66" s="33">
        <v>0.56000000000000005</v>
      </c>
      <c r="B66" s="34">
        <v>35.936</v>
      </c>
    </row>
    <row r="67" spans="1:2" x14ac:dyDescent="0.6">
      <c r="A67" s="33">
        <v>0.57000000000000006</v>
      </c>
      <c r="B67" s="34">
        <v>38.192000000000021</v>
      </c>
    </row>
    <row r="68" spans="1:2" x14ac:dyDescent="0.6">
      <c r="A68" s="33">
        <v>0.57999999999999996</v>
      </c>
      <c r="B68" s="34">
        <v>40.448000000000008</v>
      </c>
    </row>
    <row r="69" spans="1:2" x14ac:dyDescent="0.6">
      <c r="A69" s="33">
        <v>0.59</v>
      </c>
      <c r="B69" s="34">
        <v>42.703999999999979</v>
      </c>
    </row>
    <row r="70" spans="1:2" x14ac:dyDescent="0.6">
      <c r="A70" s="33">
        <v>0.6</v>
      </c>
      <c r="B70" s="34">
        <v>44.96</v>
      </c>
    </row>
    <row r="71" spans="1:2" x14ac:dyDescent="0.6">
      <c r="A71" s="33">
        <v>0.61</v>
      </c>
      <c r="B71" s="34">
        <v>47.216000000000001</v>
      </c>
    </row>
    <row r="72" spans="1:2" x14ac:dyDescent="0.6">
      <c r="A72" s="33">
        <v>0.62</v>
      </c>
      <c r="B72" s="34">
        <v>49.472000000000023</v>
      </c>
    </row>
    <row r="73" spans="1:2" x14ac:dyDescent="0.6">
      <c r="A73" s="33">
        <v>0.63</v>
      </c>
      <c r="B73" s="34">
        <v>51.728000000000002</v>
      </c>
    </row>
    <row r="74" spans="1:2" x14ac:dyDescent="0.6">
      <c r="A74" s="33">
        <v>0.64</v>
      </c>
      <c r="B74" s="34">
        <v>56</v>
      </c>
    </row>
    <row r="75" spans="1:2" x14ac:dyDescent="0.6">
      <c r="A75" s="33">
        <v>0.65</v>
      </c>
      <c r="B75" s="34">
        <v>61.000000000000028</v>
      </c>
    </row>
    <row r="76" spans="1:2" x14ac:dyDescent="0.6">
      <c r="A76" s="33">
        <v>0.66</v>
      </c>
      <c r="B76" s="34">
        <v>65.999999999999986</v>
      </c>
    </row>
    <row r="77" spans="1:2" x14ac:dyDescent="0.6">
      <c r="A77" s="33">
        <v>0.67</v>
      </c>
      <c r="B77" s="34">
        <v>71</v>
      </c>
    </row>
    <row r="78" spans="1:2" x14ac:dyDescent="0.6">
      <c r="A78" s="33">
        <v>0.68</v>
      </c>
      <c r="B78" s="34">
        <v>76.000000000000028</v>
      </c>
    </row>
    <row r="79" spans="1:2" x14ac:dyDescent="0.6">
      <c r="A79" s="33">
        <v>0.69000000000000006</v>
      </c>
      <c r="B79" s="34">
        <v>81.000000000000014</v>
      </c>
    </row>
    <row r="80" spans="1:2" x14ac:dyDescent="0.6">
      <c r="A80" s="33">
        <v>0.70000000000000007</v>
      </c>
      <c r="B80" s="34">
        <v>86.000000000000057</v>
      </c>
    </row>
    <row r="81" spans="1:2" x14ac:dyDescent="0.6">
      <c r="A81" s="33">
        <v>0.71</v>
      </c>
      <c r="B81" s="34">
        <v>90.999999999999972</v>
      </c>
    </row>
    <row r="82" spans="1:2" x14ac:dyDescent="0.6">
      <c r="A82" s="33">
        <v>0.72</v>
      </c>
      <c r="B82" s="34">
        <v>96</v>
      </c>
    </row>
    <row r="83" spans="1:2" x14ac:dyDescent="0.6">
      <c r="A83" s="33">
        <v>0.73</v>
      </c>
      <c r="B83" s="34">
        <v>101.00000000000003</v>
      </c>
    </row>
    <row r="84" spans="1:2" x14ac:dyDescent="0.6">
      <c r="A84" s="33">
        <v>0.74</v>
      </c>
      <c r="B84" s="34">
        <v>105.99999999999997</v>
      </c>
    </row>
    <row r="85" spans="1:2" x14ac:dyDescent="0.6">
      <c r="A85" s="33">
        <v>0.75</v>
      </c>
      <c r="B85" s="34">
        <v>111.00000000000003</v>
      </c>
    </row>
    <row r="86" spans="1:2" x14ac:dyDescent="0.6">
      <c r="A86" s="33">
        <v>0.76</v>
      </c>
      <c r="B86" s="34">
        <v>115.99999999999999</v>
      </c>
    </row>
    <row r="87" spans="1:2" x14ac:dyDescent="0.6">
      <c r="A87" s="33">
        <v>0.77</v>
      </c>
      <c r="B87" s="34">
        <v>121.00000000000003</v>
      </c>
    </row>
    <row r="88" spans="1:2" x14ac:dyDescent="0.6">
      <c r="A88" s="33">
        <v>0.78</v>
      </c>
      <c r="B88" s="34">
        <v>126</v>
      </c>
    </row>
    <row r="89" spans="1:2" x14ac:dyDescent="0.6">
      <c r="A89" s="33">
        <v>0.79</v>
      </c>
      <c r="B89" s="34">
        <v>131.00000000000006</v>
      </c>
    </row>
    <row r="90" spans="1:2" x14ac:dyDescent="0.6">
      <c r="A90" s="33">
        <v>0.8</v>
      </c>
      <c r="B90" s="34">
        <v>136</v>
      </c>
    </row>
    <row r="91" spans="1:2" x14ac:dyDescent="0.6">
      <c r="A91" s="33">
        <v>0.81</v>
      </c>
      <c r="B91" s="34">
        <v>141</v>
      </c>
    </row>
    <row r="92" spans="1:2" x14ac:dyDescent="0.6">
      <c r="A92" s="33">
        <v>0.82000000000000006</v>
      </c>
      <c r="B92" s="34">
        <v>146</v>
      </c>
    </row>
    <row r="93" spans="1:2" x14ac:dyDescent="0.6">
      <c r="A93" s="33">
        <v>0.83000000000000007</v>
      </c>
      <c r="B93" s="34">
        <v>151.00000000000006</v>
      </c>
    </row>
    <row r="94" spans="1:2" x14ac:dyDescent="0.6">
      <c r="A94" s="33">
        <v>0.84</v>
      </c>
      <c r="B94" s="34">
        <v>156</v>
      </c>
    </row>
    <row r="95" spans="1:2" x14ac:dyDescent="0.6">
      <c r="A95" s="33">
        <v>0.85</v>
      </c>
      <c r="B95" s="34">
        <v>160.99999999999997</v>
      </c>
    </row>
    <row r="96" spans="1:2" x14ac:dyDescent="0.6">
      <c r="A96" s="33">
        <v>0.86</v>
      </c>
      <c r="B96" s="34">
        <v>166</v>
      </c>
    </row>
    <row r="97" spans="1:2" x14ac:dyDescent="0.6">
      <c r="A97" s="33">
        <v>0.87</v>
      </c>
      <c r="B97" s="34">
        <v>171</v>
      </c>
    </row>
    <row r="98" spans="1:2" x14ac:dyDescent="0.6">
      <c r="A98" s="33">
        <v>0.88</v>
      </c>
      <c r="B98" s="34">
        <v>176</v>
      </c>
    </row>
    <row r="99" spans="1:2" x14ac:dyDescent="0.6">
      <c r="A99" s="33">
        <v>0.89</v>
      </c>
      <c r="B99" s="34">
        <v>181</v>
      </c>
    </row>
    <row r="100" spans="1:2" x14ac:dyDescent="0.6">
      <c r="A100" s="33">
        <v>0.9</v>
      </c>
      <c r="B100" s="34">
        <v>186</v>
      </c>
    </row>
    <row r="101" spans="1:2" x14ac:dyDescent="0.6">
      <c r="A101" s="33">
        <v>0.91</v>
      </c>
      <c r="B101" s="34">
        <v>191.00000000000003</v>
      </c>
    </row>
    <row r="102" spans="1:2" x14ac:dyDescent="0.6">
      <c r="A102" s="33">
        <v>0.92</v>
      </c>
      <c r="B102" s="34">
        <v>196</v>
      </c>
    </row>
    <row r="103" spans="1:2" x14ac:dyDescent="0.6">
      <c r="A103" s="33">
        <v>0.93</v>
      </c>
      <c r="B103" s="34">
        <v>201.00000000000003</v>
      </c>
    </row>
    <row r="104" spans="1:2" x14ac:dyDescent="0.6">
      <c r="A104" s="33">
        <v>0.94000000000000006</v>
      </c>
      <c r="B104" s="34">
        <v>206.00000000000006</v>
      </c>
    </row>
    <row r="105" spans="1:2" x14ac:dyDescent="0.6">
      <c r="A105" s="33">
        <v>0.95000000000000007</v>
      </c>
      <c r="B105" s="34">
        <v>211.00000000000006</v>
      </c>
    </row>
    <row r="106" spans="1:2" x14ac:dyDescent="0.6">
      <c r="A106" s="33">
        <v>0.96</v>
      </c>
      <c r="B106" s="34">
        <v>215.99999999999994</v>
      </c>
    </row>
    <row r="107" spans="1:2" x14ac:dyDescent="0.6">
      <c r="A107" s="33">
        <v>0.97</v>
      </c>
      <c r="B107" s="34">
        <v>220.99999999999994</v>
      </c>
    </row>
    <row r="108" spans="1:2" x14ac:dyDescent="0.6">
      <c r="A108" s="33">
        <v>0.98</v>
      </c>
      <c r="B108" s="34">
        <v>226</v>
      </c>
    </row>
    <row r="109" spans="1:2" x14ac:dyDescent="0.6">
      <c r="A109" s="33">
        <v>0.99</v>
      </c>
      <c r="B109" s="34">
        <v>231</v>
      </c>
    </row>
    <row r="110" spans="1:2" x14ac:dyDescent="0.6">
      <c r="A110" s="33">
        <v>1</v>
      </c>
      <c r="B110" s="34">
        <v>236</v>
      </c>
    </row>
  </sheetData>
  <pageMargins left="0.7" right="0.7" top="0.75" bottom="0.75" header="0.3" footer="0.3"/>
  <pageSetup fitToHeight="0" orientation="portrait" r:id="rId1"/>
  <headerFooter>
    <oddFooter>&amp;L&amp;"Arial,Bold"SensIt Academic Version, Not Licensed For Commercial Use&amp;R&amp;"Arial,Bold"&amp;10www.DecisionToolworks.com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B644-E1FE-485B-89D3-A480414B5365}">
  <sheetPr>
    <pageSetUpPr fitToPage="1"/>
  </sheetPr>
  <dimension ref="A1:J110"/>
  <sheetViews>
    <sheetView tabSelected="1" topLeftCell="B1" workbookViewId="0">
      <selection activeCell="D26" sqref="D26"/>
    </sheetView>
  </sheetViews>
  <sheetFormatPr defaultRowHeight="15.6" x14ac:dyDescent="0.6"/>
  <cols>
    <col min="1" max="1" width="9.796875" bestFit="1" customWidth="1"/>
    <col min="2" max="2" width="34.1484375" customWidth="1"/>
  </cols>
  <sheetData>
    <row r="1" spans="1:10" x14ac:dyDescent="0.6">
      <c r="A1" s="29" t="s">
        <v>46</v>
      </c>
    </row>
    <row r="2" spans="1:10" x14ac:dyDescent="0.6">
      <c r="A2" t="s">
        <v>37</v>
      </c>
      <c r="J2" s="35" t="s">
        <v>47</v>
      </c>
    </row>
    <row r="4" spans="1:10" x14ac:dyDescent="0.6">
      <c r="A4" s="27" t="s">
        <v>38</v>
      </c>
      <c r="B4" s="30">
        <v>44005</v>
      </c>
    </row>
    <row r="5" spans="1:10" x14ac:dyDescent="0.6">
      <c r="A5" s="27" t="s">
        <v>39</v>
      </c>
      <c r="B5" s="31">
        <v>8.1250000000000003E-2</v>
      </c>
    </row>
    <row r="6" spans="1:10" x14ac:dyDescent="0.6">
      <c r="A6" s="27" t="s">
        <v>40</v>
      </c>
      <c r="B6" s="32" t="s">
        <v>41</v>
      </c>
    </row>
    <row r="7" spans="1:10" x14ac:dyDescent="0.6">
      <c r="A7" s="27" t="s">
        <v>42</v>
      </c>
      <c r="B7" s="32" t="s">
        <v>43</v>
      </c>
    </row>
    <row r="8" spans="1:10" x14ac:dyDescent="0.6">
      <c r="A8" s="27" t="s">
        <v>44</v>
      </c>
      <c r="B8" s="32" t="s">
        <v>45</v>
      </c>
    </row>
    <row r="10" spans="1:10" x14ac:dyDescent="0.6">
      <c r="A10" s="33">
        <v>0.55000000000000004</v>
      </c>
      <c r="B10" s="34">
        <v>27.000000000000028</v>
      </c>
      <c r="C10" s="34">
        <v>33.680000000000007</v>
      </c>
    </row>
    <row r="11" spans="1:10" x14ac:dyDescent="0.6">
      <c r="A11" s="33">
        <v>0.01</v>
      </c>
      <c r="B11" s="34">
        <v>0</v>
      </c>
      <c r="C11" s="34">
        <v>-16</v>
      </c>
    </row>
    <row r="12" spans="1:10" x14ac:dyDescent="0.6">
      <c r="A12" s="33">
        <v>0.02</v>
      </c>
      <c r="B12" s="34">
        <v>0</v>
      </c>
      <c r="C12" s="34">
        <v>-16</v>
      </c>
    </row>
    <row r="13" spans="1:10" x14ac:dyDescent="0.6">
      <c r="A13" s="33">
        <v>0.03</v>
      </c>
      <c r="B13" s="34">
        <v>0</v>
      </c>
      <c r="C13" s="34">
        <v>-16</v>
      </c>
    </row>
    <row r="14" spans="1:10" x14ac:dyDescent="0.6">
      <c r="A14" s="33">
        <v>0.04</v>
      </c>
      <c r="B14" s="34">
        <v>0</v>
      </c>
      <c r="C14" s="34">
        <v>-16</v>
      </c>
    </row>
    <row r="15" spans="1:10" x14ac:dyDescent="0.6">
      <c r="A15" s="33">
        <v>0.05</v>
      </c>
      <c r="B15" s="34">
        <v>0</v>
      </c>
      <c r="C15" s="34">
        <v>-16</v>
      </c>
    </row>
    <row r="16" spans="1:10" x14ac:dyDescent="0.6">
      <c r="A16" s="33">
        <v>0.06</v>
      </c>
      <c r="B16" s="34">
        <v>0</v>
      </c>
      <c r="C16" s="34">
        <v>-16</v>
      </c>
    </row>
    <row r="17" spans="1:3" x14ac:dyDescent="0.6">
      <c r="A17" s="33">
        <v>7.0000000000000007E-2</v>
      </c>
      <c r="B17" s="34">
        <v>0</v>
      </c>
      <c r="C17" s="34">
        <v>-16</v>
      </c>
    </row>
    <row r="18" spans="1:3" x14ac:dyDescent="0.6">
      <c r="A18" s="33">
        <v>0.08</v>
      </c>
      <c r="B18" s="34">
        <v>0</v>
      </c>
      <c r="C18" s="34">
        <v>-16</v>
      </c>
    </row>
    <row r="19" spans="1:3" x14ac:dyDescent="0.6">
      <c r="A19" s="33">
        <v>0.09</v>
      </c>
      <c r="B19" s="34">
        <v>0</v>
      </c>
      <c r="C19" s="34">
        <v>-16</v>
      </c>
    </row>
    <row r="20" spans="1:3" x14ac:dyDescent="0.6">
      <c r="A20" s="33">
        <v>0.1</v>
      </c>
      <c r="B20" s="34">
        <v>0</v>
      </c>
      <c r="C20" s="34">
        <v>-16</v>
      </c>
    </row>
    <row r="21" spans="1:3" x14ac:dyDescent="0.6">
      <c r="A21" s="33">
        <v>0.11</v>
      </c>
      <c r="B21" s="34">
        <v>0</v>
      </c>
      <c r="C21" s="34">
        <v>-16</v>
      </c>
    </row>
    <row r="22" spans="1:3" x14ac:dyDescent="0.6">
      <c r="A22" s="33">
        <v>0.12</v>
      </c>
      <c r="B22" s="34">
        <v>0</v>
      </c>
      <c r="C22" s="34">
        <v>-16</v>
      </c>
    </row>
    <row r="23" spans="1:3" x14ac:dyDescent="0.6">
      <c r="A23" s="33">
        <v>0.13</v>
      </c>
      <c r="B23" s="34">
        <v>0</v>
      </c>
      <c r="C23" s="34">
        <v>-16</v>
      </c>
    </row>
    <row r="24" spans="1:3" x14ac:dyDescent="0.6">
      <c r="A24" s="33">
        <v>0.14000000000000001</v>
      </c>
      <c r="B24" s="34">
        <v>0</v>
      </c>
      <c r="C24" s="34">
        <v>-16</v>
      </c>
    </row>
    <row r="25" spans="1:3" x14ac:dyDescent="0.6">
      <c r="A25" s="33">
        <v>0.15</v>
      </c>
      <c r="B25" s="34">
        <v>0</v>
      </c>
      <c r="C25" s="34">
        <v>-16</v>
      </c>
    </row>
    <row r="26" spans="1:3" x14ac:dyDescent="0.6">
      <c r="A26" s="33">
        <v>0.16</v>
      </c>
      <c r="B26" s="34">
        <v>0</v>
      </c>
      <c r="C26" s="34">
        <v>-15.999999999999998</v>
      </c>
    </row>
    <row r="27" spans="1:3" x14ac:dyDescent="0.6">
      <c r="A27" s="33">
        <v>0.17</v>
      </c>
      <c r="B27" s="34">
        <v>0</v>
      </c>
      <c r="C27" s="34">
        <v>-16</v>
      </c>
    </row>
    <row r="28" spans="1:3" x14ac:dyDescent="0.6">
      <c r="A28" s="33">
        <v>0.18</v>
      </c>
      <c r="B28" s="34">
        <v>0</v>
      </c>
      <c r="C28" s="34">
        <v>-16</v>
      </c>
    </row>
    <row r="29" spans="1:3" x14ac:dyDescent="0.6">
      <c r="A29" s="33">
        <v>0.19</v>
      </c>
      <c r="B29" s="34">
        <v>0</v>
      </c>
      <c r="C29" s="34">
        <v>-16</v>
      </c>
    </row>
    <row r="30" spans="1:3" x14ac:dyDescent="0.6">
      <c r="A30" s="33">
        <v>0.2</v>
      </c>
      <c r="B30" s="34">
        <v>0</v>
      </c>
      <c r="C30" s="34">
        <v>-16.000000000000004</v>
      </c>
    </row>
    <row r="31" spans="1:3" x14ac:dyDescent="0.6">
      <c r="A31" s="33">
        <v>0.21</v>
      </c>
      <c r="B31" s="34">
        <v>0</v>
      </c>
      <c r="C31" s="34">
        <v>-16</v>
      </c>
    </row>
    <row r="32" spans="1:3" x14ac:dyDescent="0.6">
      <c r="A32" s="33">
        <v>0.22</v>
      </c>
      <c r="B32" s="34">
        <v>0</v>
      </c>
      <c r="C32" s="34">
        <v>-16</v>
      </c>
    </row>
    <row r="33" spans="1:3" x14ac:dyDescent="0.6">
      <c r="A33" s="33">
        <v>0.23</v>
      </c>
      <c r="B33" s="34">
        <v>0</v>
      </c>
      <c r="C33" s="34">
        <v>-16</v>
      </c>
    </row>
    <row r="34" spans="1:3" x14ac:dyDescent="0.6">
      <c r="A34" s="33">
        <v>0.24</v>
      </c>
      <c r="B34" s="34">
        <v>0</v>
      </c>
      <c r="C34" s="34">
        <v>-16</v>
      </c>
    </row>
    <row r="35" spans="1:3" x14ac:dyDescent="0.6">
      <c r="A35" s="33">
        <v>0.25</v>
      </c>
      <c r="B35" s="34">
        <v>0</v>
      </c>
      <c r="C35" s="34">
        <v>-15.999999999999998</v>
      </c>
    </row>
    <row r="36" spans="1:3" x14ac:dyDescent="0.6">
      <c r="A36" s="33">
        <v>0.26</v>
      </c>
      <c r="B36" s="34">
        <v>0</v>
      </c>
      <c r="C36" s="34">
        <v>-16</v>
      </c>
    </row>
    <row r="37" spans="1:3" x14ac:dyDescent="0.6">
      <c r="A37" s="33">
        <v>0.27</v>
      </c>
      <c r="B37" s="34">
        <v>0</v>
      </c>
      <c r="C37" s="34">
        <v>-15.999999999999998</v>
      </c>
    </row>
    <row r="38" spans="1:3" x14ac:dyDescent="0.6">
      <c r="A38" s="33">
        <v>0.28000000000000003</v>
      </c>
      <c r="B38" s="34">
        <v>0</v>
      </c>
      <c r="C38" s="34">
        <v>-16</v>
      </c>
    </row>
    <row r="39" spans="1:3" x14ac:dyDescent="0.6">
      <c r="A39" s="33">
        <v>0.28999999999999998</v>
      </c>
      <c r="B39" s="34">
        <v>0</v>
      </c>
      <c r="C39" s="34">
        <v>-16</v>
      </c>
    </row>
    <row r="40" spans="1:3" x14ac:dyDescent="0.6">
      <c r="A40" s="33">
        <v>0.3</v>
      </c>
      <c r="B40" s="34">
        <v>0</v>
      </c>
      <c r="C40" s="34">
        <v>-15.999999999999998</v>
      </c>
    </row>
    <row r="41" spans="1:3" x14ac:dyDescent="0.6">
      <c r="A41" s="33">
        <v>0.31</v>
      </c>
      <c r="B41" s="34">
        <v>0</v>
      </c>
      <c r="C41" s="34">
        <v>-16</v>
      </c>
    </row>
    <row r="42" spans="1:3" x14ac:dyDescent="0.6">
      <c r="A42" s="33">
        <v>0.32</v>
      </c>
      <c r="B42" s="34">
        <v>0</v>
      </c>
      <c r="C42" s="34">
        <v>-15.999999999999998</v>
      </c>
    </row>
    <row r="43" spans="1:3" x14ac:dyDescent="0.6">
      <c r="A43" s="33">
        <v>0.33</v>
      </c>
      <c r="B43" s="34">
        <v>0</v>
      </c>
      <c r="C43" s="34">
        <v>-15.952000000000002</v>
      </c>
    </row>
    <row r="44" spans="1:3" x14ac:dyDescent="0.6">
      <c r="A44" s="33">
        <v>0.34</v>
      </c>
      <c r="B44" s="34">
        <v>0</v>
      </c>
      <c r="C44" s="34">
        <v>-13.695999999999998</v>
      </c>
    </row>
    <row r="45" spans="1:3" x14ac:dyDescent="0.6">
      <c r="A45" s="33">
        <v>0.35000000000000003</v>
      </c>
      <c r="B45" s="34">
        <v>0</v>
      </c>
      <c r="C45" s="34">
        <v>-11.440000000000003</v>
      </c>
    </row>
    <row r="46" spans="1:3" x14ac:dyDescent="0.6">
      <c r="A46" s="33">
        <v>0.36</v>
      </c>
      <c r="B46" s="34">
        <v>0</v>
      </c>
      <c r="C46" s="34">
        <v>-9.1840000000000011</v>
      </c>
    </row>
    <row r="47" spans="1:3" x14ac:dyDescent="0.6">
      <c r="A47" s="33">
        <v>0.37</v>
      </c>
      <c r="B47" s="34">
        <v>0</v>
      </c>
      <c r="C47" s="34">
        <v>-6.927999999999999</v>
      </c>
    </row>
    <row r="48" spans="1:3" x14ac:dyDescent="0.6">
      <c r="A48" s="33">
        <v>0.38</v>
      </c>
      <c r="B48" s="34">
        <v>0</v>
      </c>
      <c r="C48" s="34">
        <v>-4.6720000000000192</v>
      </c>
    </row>
    <row r="49" spans="1:3" x14ac:dyDescent="0.6">
      <c r="A49" s="33">
        <v>0.39</v>
      </c>
      <c r="B49" s="34">
        <v>0</v>
      </c>
      <c r="C49" s="34">
        <v>-2.4160000000000119</v>
      </c>
    </row>
    <row r="50" spans="1:3" x14ac:dyDescent="0.6">
      <c r="A50" s="33">
        <v>0.4</v>
      </c>
      <c r="B50" s="34">
        <v>0</v>
      </c>
      <c r="C50" s="34">
        <v>-0.16000000000000192</v>
      </c>
    </row>
    <row r="51" spans="1:3" x14ac:dyDescent="0.6">
      <c r="A51" s="33">
        <v>0.41000000000000003</v>
      </c>
      <c r="B51" s="34">
        <v>0</v>
      </c>
      <c r="C51" s="34">
        <v>2.0959999999999912</v>
      </c>
    </row>
    <row r="52" spans="1:3" x14ac:dyDescent="0.6">
      <c r="A52" s="33">
        <v>0.42</v>
      </c>
      <c r="B52" s="34">
        <v>0</v>
      </c>
      <c r="C52" s="34">
        <v>4.3519999999999968</v>
      </c>
    </row>
    <row r="53" spans="1:3" x14ac:dyDescent="0.6">
      <c r="A53" s="33">
        <v>0.43</v>
      </c>
      <c r="B53" s="34">
        <v>0</v>
      </c>
      <c r="C53" s="34">
        <v>6.6079999999999934</v>
      </c>
    </row>
    <row r="54" spans="1:3" x14ac:dyDescent="0.6">
      <c r="A54" s="33">
        <v>0.44</v>
      </c>
      <c r="B54" s="34">
        <v>0</v>
      </c>
      <c r="C54" s="34">
        <v>8.863999999999983</v>
      </c>
    </row>
    <row r="55" spans="1:3" x14ac:dyDescent="0.6">
      <c r="A55" s="33">
        <v>0.45</v>
      </c>
      <c r="B55" s="34">
        <v>0</v>
      </c>
      <c r="C55" s="34">
        <v>11.120000000000008</v>
      </c>
    </row>
    <row r="56" spans="1:3" x14ac:dyDescent="0.6">
      <c r="A56" s="33">
        <v>0.46</v>
      </c>
      <c r="B56" s="34">
        <v>0</v>
      </c>
      <c r="C56" s="34">
        <v>13.375999999999987</v>
      </c>
    </row>
    <row r="57" spans="1:3" x14ac:dyDescent="0.6">
      <c r="A57" s="33">
        <v>0.47000000000000003</v>
      </c>
      <c r="B57" s="34">
        <v>0</v>
      </c>
      <c r="C57" s="34">
        <v>15.631999999999994</v>
      </c>
    </row>
    <row r="58" spans="1:3" x14ac:dyDescent="0.6">
      <c r="A58" s="33">
        <v>0.48</v>
      </c>
      <c r="B58" s="34">
        <v>0</v>
      </c>
      <c r="C58" s="34">
        <v>17.887999999999987</v>
      </c>
    </row>
    <row r="59" spans="1:3" x14ac:dyDescent="0.6">
      <c r="A59" s="33">
        <v>0.49</v>
      </c>
      <c r="B59" s="34">
        <v>0</v>
      </c>
      <c r="C59" s="34">
        <v>20.143999999999988</v>
      </c>
    </row>
    <row r="60" spans="1:3" x14ac:dyDescent="0.6">
      <c r="A60" s="33">
        <v>0.5</v>
      </c>
      <c r="B60" s="34">
        <v>2</v>
      </c>
      <c r="C60" s="34">
        <v>22.399999999999984</v>
      </c>
    </row>
    <row r="61" spans="1:3" x14ac:dyDescent="0.6">
      <c r="A61" s="33">
        <v>0.51</v>
      </c>
      <c r="B61" s="34">
        <v>7.0000000000000142</v>
      </c>
      <c r="C61" s="34">
        <v>24.656000000000002</v>
      </c>
    </row>
    <row r="62" spans="1:3" x14ac:dyDescent="0.6">
      <c r="A62" s="33">
        <v>0.52</v>
      </c>
      <c r="B62" s="34">
        <v>12</v>
      </c>
      <c r="C62" s="34">
        <v>26.912000000000006</v>
      </c>
    </row>
    <row r="63" spans="1:3" x14ac:dyDescent="0.6">
      <c r="A63" s="33">
        <v>0.53</v>
      </c>
      <c r="B63" s="34">
        <v>17.000000000000014</v>
      </c>
      <c r="C63" s="34">
        <v>29.167999999999992</v>
      </c>
    </row>
    <row r="64" spans="1:3" x14ac:dyDescent="0.6">
      <c r="A64" s="33">
        <v>0.54</v>
      </c>
      <c r="B64" s="34">
        <v>22.000000000000028</v>
      </c>
      <c r="C64" s="34">
        <v>31.424000000000003</v>
      </c>
    </row>
    <row r="65" spans="1:3" x14ac:dyDescent="0.6">
      <c r="A65" s="33">
        <v>0.55000000000000004</v>
      </c>
      <c r="B65" s="34">
        <v>27.000000000000028</v>
      </c>
      <c r="C65" s="34">
        <v>33.680000000000007</v>
      </c>
    </row>
    <row r="66" spans="1:3" x14ac:dyDescent="0.6">
      <c r="A66" s="33">
        <v>0.56000000000000005</v>
      </c>
      <c r="B66" s="34">
        <v>32.000000000000014</v>
      </c>
      <c r="C66" s="34">
        <v>35.936</v>
      </c>
    </row>
    <row r="67" spans="1:3" x14ac:dyDescent="0.6">
      <c r="A67" s="33">
        <v>0.57000000000000006</v>
      </c>
      <c r="B67" s="34">
        <v>37.000000000000028</v>
      </c>
      <c r="C67" s="34">
        <v>38.192000000000021</v>
      </c>
    </row>
    <row r="68" spans="1:3" x14ac:dyDescent="0.6">
      <c r="A68" s="33">
        <v>0.57999999999999996</v>
      </c>
      <c r="B68" s="34">
        <v>41.999999999999986</v>
      </c>
      <c r="C68" s="34">
        <v>40.448000000000008</v>
      </c>
    </row>
    <row r="69" spans="1:3" x14ac:dyDescent="0.6">
      <c r="A69" s="33">
        <v>0.59</v>
      </c>
      <c r="B69" s="34">
        <v>46.999999999999972</v>
      </c>
      <c r="C69" s="34">
        <v>42.703999999999979</v>
      </c>
    </row>
    <row r="70" spans="1:3" x14ac:dyDescent="0.6">
      <c r="A70" s="33">
        <v>0.6</v>
      </c>
      <c r="B70" s="34">
        <v>51.999999999999986</v>
      </c>
      <c r="C70" s="34">
        <v>44.96</v>
      </c>
    </row>
    <row r="71" spans="1:3" x14ac:dyDescent="0.6">
      <c r="A71" s="33">
        <v>0.61</v>
      </c>
      <c r="B71" s="34">
        <v>57</v>
      </c>
      <c r="C71" s="34">
        <v>47.216000000000001</v>
      </c>
    </row>
    <row r="72" spans="1:3" x14ac:dyDescent="0.6">
      <c r="A72" s="33">
        <v>0.62</v>
      </c>
      <c r="B72" s="34">
        <v>62.000000000000014</v>
      </c>
      <c r="C72" s="34">
        <v>49.472000000000023</v>
      </c>
    </row>
    <row r="73" spans="1:3" x14ac:dyDescent="0.6">
      <c r="A73" s="33">
        <v>0.63</v>
      </c>
      <c r="B73" s="34">
        <v>66.999999999999986</v>
      </c>
      <c r="C73" s="34">
        <v>51.728000000000002</v>
      </c>
    </row>
    <row r="74" spans="1:3" x14ac:dyDescent="0.6">
      <c r="A74" s="33">
        <v>0.64</v>
      </c>
      <c r="B74" s="34">
        <v>72</v>
      </c>
      <c r="C74" s="34">
        <v>56</v>
      </c>
    </row>
    <row r="75" spans="1:3" x14ac:dyDescent="0.6">
      <c r="A75" s="33">
        <v>0.65</v>
      </c>
      <c r="B75" s="34">
        <v>77.000000000000014</v>
      </c>
      <c r="C75" s="34">
        <v>61.000000000000028</v>
      </c>
    </row>
    <row r="76" spans="1:3" x14ac:dyDescent="0.6">
      <c r="A76" s="33">
        <v>0.66</v>
      </c>
      <c r="B76" s="34">
        <v>82.000000000000028</v>
      </c>
      <c r="C76" s="34">
        <v>65.999999999999986</v>
      </c>
    </row>
    <row r="77" spans="1:3" x14ac:dyDescent="0.6">
      <c r="A77" s="33">
        <v>0.67</v>
      </c>
      <c r="B77" s="34">
        <v>87.000000000000014</v>
      </c>
      <c r="C77" s="34">
        <v>71</v>
      </c>
    </row>
    <row r="78" spans="1:3" x14ac:dyDescent="0.6">
      <c r="A78" s="33">
        <v>0.68</v>
      </c>
      <c r="B78" s="34">
        <v>92.000000000000028</v>
      </c>
      <c r="C78" s="34">
        <v>76.000000000000028</v>
      </c>
    </row>
    <row r="79" spans="1:3" x14ac:dyDescent="0.6">
      <c r="A79" s="33">
        <v>0.69000000000000006</v>
      </c>
      <c r="B79" s="34">
        <v>97.000000000000043</v>
      </c>
      <c r="C79" s="34">
        <v>81.000000000000014</v>
      </c>
    </row>
    <row r="80" spans="1:3" x14ac:dyDescent="0.6">
      <c r="A80" s="33">
        <v>0.70000000000000007</v>
      </c>
      <c r="B80" s="34">
        <v>102.00000000000003</v>
      </c>
      <c r="C80" s="34">
        <v>86.000000000000057</v>
      </c>
    </row>
    <row r="81" spans="1:3" x14ac:dyDescent="0.6">
      <c r="A81" s="33">
        <v>0.71</v>
      </c>
      <c r="B81" s="34">
        <v>106.99999999999997</v>
      </c>
      <c r="C81" s="34">
        <v>90.999999999999972</v>
      </c>
    </row>
    <row r="82" spans="1:3" x14ac:dyDescent="0.6">
      <c r="A82" s="33">
        <v>0.72</v>
      </c>
      <c r="B82" s="34">
        <v>111.99999999999999</v>
      </c>
      <c r="C82" s="34">
        <v>96</v>
      </c>
    </row>
    <row r="83" spans="1:3" x14ac:dyDescent="0.6">
      <c r="A83" s="33">
        <v>0.73</v>
      </c>
      <c r="B83" s="34">
        <v>117</v>
      </c>
      <c r="C83" s="34">
        <v>101.00000000000003</v>
      </c>
    </row>
    <row r="84" spans="1:3" x14ac:dyDescent="0.6">
      <c r="A84" s="33">
        <v>0.74</v>
      </c>
      <c r="B84" s="34">
        <v>121.99999999999999</v>
      </c>
      <c r="C84" s="34">
        <v>105.99999999999997</v>
      </c>
    </row>
    <row r="85" spans="1:3" x14ac:dyDescent="0.6">
      <c r="A85" s="33">
        <v>0.75</v>
      </c>
      <c r="B85" s="34">
        <v>127</v>
      </c>
      <c r="C85" s="34">
        <v>111.00000000000003</v>
      </c>
    </row>
    <row r="86" spans="1:3" x14ac:dyDescent="0.6">
      <c r="A86" s="33">
        <v>0.76</v>
      </c>
      <c r="B86" s="34">
        <v>132</v>
      </c>
      <c r="C86" s="34">
        <v>115.99999999999999</v>
      </c>
    </row>
    <row r="87" spans="1:3" x14ac:dyDescent="0.6">
      <c r="A87" s="33">
        <v>0.77</v>
      </c>
      <c r="B87" s="34">
        <v>137</v>
      </c>
      <c r="C87" s="34">
        <v>121.00000000000003</v>
      </c>
    </row>
    <row r="88" spans="1:3" x14ac:dyDescent="0.6">
      <c r="A88" s="33">
        <v>0.78</v>
      </c>
      <c r="B88" s="34">
        <v>142</v>
      </c>
      <c r="C88" s="34">
        <v>126</v>
      </c>
    </row>
    <row r="89" spans="1:3" x14ac:dyDescent="0.6">
      <c r="A89" s="33">
        <v>0.79</v>
      </c>
      <c r="B89" s="34">
        <v>147.00000000000003</v>
      </c>
      <c r="C89" s="34">
        <v>131.00000000000006</v>
      </c>
    </row>
    <row r="90" spans="1:3" x14ac:dyDescent="0.6">
      <c r="A90" s="33">
        <v>0.8</v>
      </c>
      <c r="B90" s="34">
        <v>152.00000000000003</v>
      </c>
      <c r="C90" s="34">
        <v>136</v>
      </c>
    </row>
    <row r="91" spans="1:3" x14ac:dyDescent="0.6">
      <c r="A91" s="33">
        <v>0.81</v>
      </c>
      <c r="B91" s="34">
        <v>157</v>
      </c>
      <c r="C91" s="34">
        <v>141</v>
      </c>
    </row>
    <row r="92" spans="1:3" x14ac:dyDescent="0.6">
      <c r="A92" s="33">
        <v>0.82000000000000006</v>
      </c>
      <c r="B92" s="34">
        <v>162.00000000000003</v>
      </c>
      <c r="C92" s="34">
        <v>146</v>
      </c>
    </row>
    <row r="93" spans="1:3" x14ac:dyDescent="0.6">
      <c r="A93" s="33">
        <v>0.83000000000000007</v>
      </c>
      <c r="B93" s="34">
        <v>167.00000000000006</v>
      </c>
      <c r="C93" s="34">
        <v>151.00000000000006</v>
      </c>
    </row>
    <row r="94" spans="1:3" x14ac:dyDescent="0.6">
      <c r="A94" s="33">
        <v>0.84</v>
      </c>
      <c r="B94" s="34">
        <v>171.99999999999997</v>
      </c>
      <c r="C94" s="34">
        <v>156</v>
      </c>
    </row>
    <row r="95" spans="1:3" x14ac:dyDescent="0.6">
      <c r="A95" s="33">
        <v>0.85</v>
      </c>
      <c r="B95" s="34">
        <v>177</v>
      </c>
      <c r="C95" s="34">
        <v>160.99999999999997</v>
      </c>
    </row>
    <row r="96" spans="1:3" x14ac:dyDescent="0.6">
      <c r="A96" s="33">
        <v>0.86</v>
      </c>
      <c r="B96" s="34">
        <v>182</v>
      </c>
      <c r="C96" s="34">
        <v>166</v>
      </c>
    </row>
    <row r="97" spans="1:3" x14ac:dyDescent="0.6">
      <c r="A97" s="33">
        <v>0.87</v>
      </c>
      <c r="B97" s="34">
        <v>187</v>
      </c>
      <c r="C97" s="34">
        <v>171</v>
      </c>
    </row>
    <row r="98" spans="1:3" x14ac:dyDescent="0.6">
      <c r="A98" s="33">
        <v>0.88</v>
      </c>
      <c r="B98" s="34">
        <v>192</v>
      </c>
      <c r="C98" s="34">
        <v>176</v>
      </c>
    </row>
    <row r="99" spans="1:3" x14ac:dyDescent="0.6">
      <c r="A99" s="33">
        <v>0.89</v>
      </c>
      <c r="B99" s="34">
        <v>197</v>
      </c>
      <c r="C99" s="34">
        <v>181</v>
      </c>
    </row>
    <row r="100" spans="1:3" x14ac:dyDescent="0.6">
      <c r="A100" s="33">
        <v>0.9</v>
      </c>
      <c r="B100" s="34">
        <v>202.00000000000003</v>
      </c>
      <c r="C100" s="34">
        <v>186</v>
      </c>
    </row>
    <row r="101" spans="1:3" x14ac:dyDescent="0.6">
      <c r="A101" s="33">
        <v>0.91</v>
      </c>
      <c r="B101" s="34">
        <v>207.00000000000003</v>
      </c>
      <c r="C101" s="34">
        <v>191.00000000000003</v>
      </c>
    </row>
    <row r="102" spans="1:3" x14ac:dyDescent="0.6">
      <c r="A102" s="33">
        <v>0.92</v>
      </c>
      <c r="B102" s="34">
        <v>212</v>
      </c>
      <c r="C102" s="34">
        <v>196</v>
      </c>
    </row>
    <row r="103" spans="1:3" x14ac:dyDescent="0.6">
      <c r="A103" s="33">
        <v>0.93</v>
      </c>
      <c r="B103" s="34">
        <v>217.00000000000003</v>
      </c>
      <c r="C103" s="34">
        <v>201.00000000000003</v>
      </c>
    </row>
    <row r="104" spans="1:3" x14ac:dyDescent="0.6">
      <c r="A104" s="33">
        <v>0.94000000000000006</v>
      </c>
      <c r="B104" s="34">
        <v>222.00000000000003</v>
      </c>
      <c r="C104" s="34">
        <v>206.00000000000006</v>
      </c>
    </row>
    <row r="105" spans="1:3" x14ac:dyDescent="0.6">
      <c r="A105" s="33">
        <v>0.95000000000000007</v>
      </c>
      <c r="B105" s="34">
        <v>227.00000000000003</v>
      </c>
      <c r="C105" s="34">
        <v>211.00000000000006</v>
      </c>
    </row>
    <row r="106" spans="1:3" x14ac:dyDescent="0.6">
      <c r="A106" s="33">
        <v>0.96</v>
      </c>
      <c r="B106" s="34">
        <v>231.99999999999997</v>
      </c>
      <c r="C106" s="34">
        <v>215.99999999999994</v>
      </c>
    </row>
    <row r="107" spans="1:3" x14ac:dyDescent="0.6">
      <c r="A107" s="33">
        <v>0.97</v>
      </c>
      <c r="B107" s="34">
        <v>237</v>
      </c>
      <c r="C107" s="34">
        <v>220.99999999999994</v>
      </c>
    </row>
    <row r="108" spans="1:3" x14ac:dyDescent="0.6">
      <c r="A108" s="33">
        <v>0.98</v>
      </c>
      <c r="B108" s="34">
        <v>242</v>
      </c>
      <c r="C108" s="34">
        <v>226</v>
      </c>
    </row>
    <row r="109" spans="1:3" x14ac:dyDescent="0.6">
      <c r="A109" s="33">
        <v>0.99</v>
      </c>
      <c r="B109" s="34">
        <v>247</v>
      </c>
      <c r="C109" s="34">
        <v>231</v>
      </c>
    </row>
    <row r="110" spans="1:3" x14ac:dyDescent="0.6">
      <c r="A110" s="33">
        <v>1</v>
      </c>
      <c r="B110" s="34">
        <v>252</v>
      </c>
      <c r="C110" s="34">
        <v>236</v>
      </c>
    </row>
  </sheetData>
  <pageMargins left="0.7" right="0.7" top="0.75" bottom="0.75" header="0.3" footer="0.3"/>
  <pageSetup fitToHeight="0" orientation="portrait" r:id="rId1"/>
  <headerFooter>
    <oddFooter>&amp;L&amp;"Arial,Bold"SensIt Academic Version, Not Licensed For Commercial Use&amp;R&amp;"Arial,Bold"&amp;10www.DecisionToolworks.com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SensIt Plot 1</vt:lpstr>
      <vt:lpstr>SensIt Plot 2</vt:lpstr>
      <vt:lpstr>'SensIt Plot 1'!Print_Area</vt:lpstr>
      <vt:lpstr>'SensIt Plot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Navya Sri</cp:lastModifiedBy>
  <dcterms:created xsi:type="dcterms:W3CDTF">2015-08-17T23:43:41Z</dcterms:created>
  <dcterms:modified xsi:type="dcterms:W3CDTF">2020-06-26T18:23:47Z</dcterms:modified>
</cp:coreProperties>
</file>