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filterPrivacy="1" defaultThemeVersion="124226"/>
  <xr:revisionPtr revIDLastSave="0" documentId="13_ncr:1_{49C6B7C6-F553-4615-B270-3D97951EC2BA}" xr6:coauthVersionLast="47" xr6:coauthVersionMax="47" xr10:uidLastSave="{00000000-0000-0000-0000-000000000000}"/>
  <bookViews>
    <workbookView xWindow="-98" yWindow="-98" windowWidth="20715" windowHeight="13875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Sheet1!$A$1:$J$78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5" i="1"/>
  <c r="J36" i="1"/>
  <c r="J37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5" i="1"/>
  <c r="I36" i="1"/>
  <c r="I37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2" i="1"/>
  <c r="H3" i="1"/>
  <c r="H4" i="1"/>
  <c r="H5" i="1"/>
  <c r="H6" i="1"/>
  <c r="H7" i="1"/>
  <c r="H8" i="1"/>
  <c r="H9" i="1"/>
  <c r="H11" i="1"/>
  <c r="H13" i="1"/>
  <c r="H16" i="1"/>
  <c r="H17" i="1"/>
  <c r="H19" i="1"/>
  <c r="H20" i="1"/>
  <c r="H21" i="1"/>
  <c r="H22" i="1"/>
  <c r="H24" i="1"/>
  <c r="H26" i="1"/>
  <c r="H28" i="1"/>
  <c r="H31" i="1"/>
  <c r="H33" i="1"/>
  <c r="H34" i="1"/>
  <c r="H38" i="1"/>
  <c r="H39" i="1"/>
  <c r="H40" i="1"/>
  <c r="H45" i="1"/>
  <c r="H46" i="1"/>
  <c r="H48" i="1"/>
  <c r="H49" i="1"/>
  <c r="H51" i="1"/>
  <c r="H56" i="1"/>
  <c r="H58" i="1"/>
  <c r="H59" i="1"/>
  <c r="H62" i="1"/>
  <c r="H63" i="1"/>
  <c r="H64" i="1"/>
  <c r="H65" i="1"/>
  <c r="H68" i="1"/>
  <c r="H69" i="1"/>
  <c r="H70" i="1"/>
  <c r="H71" i="1"/>
  <c r="H74" i="1"/>
  <c r="H75" i="1"/>
  <c r="H76" i="1"/>
  <c r="H2" i="1"/>
  <c r="G76" i="2"/>
  <c r="G75" i="2"/>
  <c r="G68" i="2"/>
  <c r="G69" i="2"/>
  <c r="G67" i="2"/>
  <c r="G59" i="2"/>
  <c r="G41" i="2"/>
  <c r="G39" i="2"/>
  <c r="G38" i="2"/>
  <c r="G37" i="2"/>
  <c r="G32" i="2"/>
  <c r="G28" i="2"/>
  <c r="G27" i="2"/>
  <c r="G26" i="2"/>
  <c r="G25" i="2"/>
  <c r="G24" i="2"/>
  <c r="G22" i="2"/>
  <c r="G21" i="2"/>
  <c r="G20" i="2"/>
  <c r="G19" i="2"/>
  <c r="G18" i="2"/>
  <c r="G17" i="2"/>
  <c r="G5" i="2"/>
  <c r="G6" i="2"/>
  <c r="G4" i="2"/>
  <c r="G2" i="2"/>
  <c r="G3" i="2"/>
  <c r="G7" i="2"/>
  <c r="G8" i="2"/>
  <c r="G9" i="2"/>
  <c r="G10" i="2"/>
  <c r="G11" i="2"/>
  <c r="G12" i="2"/>
  <c r="G13" i="2"/>
  <c r="G14" i="2"/>
  <c r="G15" i="2"/>
  <c r="G16" i="2"/>
  <c r="G23" i="2"/>
  <c r="G29" i="2"/>
  <c r="G30" i="2"/>
  <c r="G31" i="2"/>
  <c r="G33" i="2"/>
  <c r="G34" i="2"/>
  <c r="G35" i="2"/>
  <c r="G36" i="2"/>
  <c r="G40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60" i="2"/>
  <c r="G61" i="2"/>
  <c r="G62" i="2"/>
  <c r="G63" i="2"/>
  <c r="G64" i="2"/>
  <c r="G65" i="2"/>
  <c r="G66" i="2"/>
  <c r="G70" i="2"/>
  <c r="G71" i="2"/>
  <c r="G72" i="2"/>
  <c r="G73" i="2"/>
  <c r="G74" i="2"/>
  <c r="G77" i="2"/>
  <c r="G1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1" i="2"/>
</calcChain>
</file>

<file path=xl/sharedStrings.xml><?xml version="1.0" encoding="utf-8"?>
<sst xmlns="http://schemas.openxmlformats.org/spreadsheetml/2006/main" count="899" uniqueCount="463">
  <si>
    <t>Name</t>
  </si>
  <si>
    <t>zo_unit</t>
  </si>
  <si>
    <t>class</t>
  </si>
  <si>
    <t>type</t>
  </si>
  <si>
    <t>energy</t>
  </si>
  <si>
    <t>Cost function</t>
  </si>
  <si>
    <t>model type long</t>
  </si>
  <si>
    <t>model type doc ref</t>
  </si>
  <si>
    <t>aeration basin</t>
  </si>
  <si>
    <t>aeration_basin_zo</t>
  </si>
  <si>
    <t>basic</t>
  </si>
  <si>
    <t>SIDO</t>
  </si>
  <si>
    <t>constant_intensity</t>
  </si>
  <si>
    <t>air flotation</t>
  </si>
  <si>
    <t>air_flotation_zo</t>
  </si>
  <si>
    <t>anaerobic digestion</t>
  </si>
  <si>
    <t>anaerobic_digestion_oxidation_zo</t>
  </si>
  <si>
    <t>anaerobic mbr mec</t>
  </si>
  <si>
    <t>anaerobic_mbr_mec_zo</t>
  </si>
  <si>
    <t>AMO</t>
  </si>
  <si>
    <t>SIDO reactive</t>
  </si>
  <si>
    <t>backwash solids handling</t>
  </si>
  <si>
    <t>backwash_solids_handling_zo</t>
  </si>
  <si>
    <t>pump_electricity</t>
  </si>
  <si>
    <t>bio active filtration</t>
  </si>
  <si>
    <t>bio_active_filtration_zo</t>
  </si>
  <si>
    <t xml:space="preserve">bioreactor </t>
  </si>
  <si>
    <t>bioreactor_zo</t>
  </si>
  <si>
    <t>SISO</t>
  </si>
  <si>
    <t>PT</t>
  </si>
  <si>
    <t>brine concentrator</t>
  </si>
  <si>
    <t>brine_concentrator_zo</t>
  </si>
  <si>
    <t>non-basic</t>
  </si>
  <si>
    <t>f(x)</t>
  </si>
  <si>
    <t>cost_brine_concentrator</t>
  </si>
  <si>
    <t>buffer tank</t>
  </si>
  <si>
    <t>buffer_tank_zo</t>
  </si>
  <si>
    <t xml:space="preserve">CANDOP </t>
  </si>
  <si>
    <t>CANDOP_zo</t>
  </si>
  <si>
    <t>cost_CANDOP</t>
  </si>
  <si>
    <t>cartridge filtration</t>
  </si>
  <si>
    <t>cartridge_filtration_zo</t>
  </si>
  <si>
    <t>chemical addition</t>
  </si>
  <si>
    <t>chemical_addition_zo</t>
  </si>
  <si>
    <t>cost_chemical_addition</t>
  </si>
  <si>
    <t xml:space="preserve">chlorination </t>
  </si>
  <si>
    <t>chlorination_zo</t>
  </si>
  <si>
    <t>cost_chlorination</t>
  </si>
  <si>
    <t xml:space="preserve">clarifier </t>
  </si>
  <si>
    <t>clarifier_zo</t>
  </si>
  <si>
    <t>co2 addition</t>
  </si>
  <si>
    <t>co2_addition_zo</t>
  </si>
  <si>
    <t>coagulation flocculation</t>
  </si>
  <si>
    <t>coag_and_floc_zo</t>
  </si>
  <si>
    <t>cost_coag_and_floc</t>
  </si>
  <si>
    <t xml:space="preserve">cofermentation  </t>
  </si>
  <si>
    <t>cofermentation_zo</t>
  </si>
  <si>
    <t>DISO</t>
  </si>
  <si>
    <t xml:space="preserve">constructed wetlands </t>
  </si>
  <si>
    <t>constructed_wetlands_zo</t>
  </si>
  <si>
    <t>basic/AMO</t>
  </si>
  <si>
    <t>--</t>
  </si>
  <si>
    <t>conventional activated sludge</t>
  </si>
  <si>
    <t>conventional_activated_sludge_zo</t>
  </si>
  <si>
    <t xml:space="preserve">cooling supply </t>
  </si>
  <si>
    <t>cooling_supply_zo</t>
  </si>
  <si>
    <t xml:space="preserve">cooling tower </t>
  </si>
  <si>
    <t>cooling_tower_zo</t>
  </si>
  <si>
    <t>cost_power_law_flow</t>
  </si>
  <si>
    <t xml:space="preserve">decarbonator </t>
  </si>
  <si>
    <t>decarbonator_zo</t>
  </si>
  <si>
    <t>deep well injection</t>
  </si>
  <si>
    <t>deep_well_injection_zo</t>
  </si>
  <si>
    <t>cost_deep_well_injection</t>
  </si>
  <si>
    <t>dissolved air flotation</t>
  </si>
  <si>
    <t>dissolved_air_flotation_zo</t>
  </si>
  <si>
    <t xml:space="preserve">dmbr </t>
  </si>
  <si>
    <t>dmbr_zo</t>
  </si>
  <si>
    <t>cost_dmbr</t>
  </si>
  <si>
    <t>dual media filtration</t>
  </si>
  <si>
    <t>dual_media_filtration_zo</t>
  </si>
  <si>
    <t>electrochemical nutrient removal</t>
  </si>
  <si>
    <t>electrochemical_nutrient_removal_zo</t>
  </si>
  <si>
    <t>cost_electrochemical_nutrient_removal</t>
  </si>
  <si>
    <t>electrodialysis reversal</t>
  </si>
  <si>
    <t>electrodialysis_reversal_zo</t>
  </si>
  <si>
    <t>energy recovery</t>
  </si>
  <si>
    <t>energy_recovery_zo</t>
  </si>
  <si>
    <t>evaporation pond</t>
  </si>
  <si>
    <t>evaporation_pond_zo</t>
  </si>
  <si>
    <t>cost_evaporation_pond</t>
  </si>
  <si>
    <t>feed water tank</t>
  </si>
  <si>
    <t>feed_water_tank_zo</t>
  </si>
  <si>
    <t xml:space="preserve">feed </t>
  </si>
  <si>
    <t>feed_zo</t>
  </si>
  <si>
    <t>Feed Block</t>
  </si>
  <si>
    <t>None</t>
  </si>
  <si>
    <t>filter press</t>
  </si>
  <si>
    <t>filter_press_zo</t>
  </si>
  <si>
    <t>cost_filter_press</t>
  </si>
  <si>
    <t>fixed bed</t>
  </si>
  <si>
    <t>fixed_bed_zo</t>
  </si>
  <si>
    <t>cost_fixed_bed</t>
  </si>
  <si>
    <t xml:space="preserve">gac </t>
  </si>
  <si>
    <t>gac_zo</t>
  </si>
  <si>
    <t>cost_gac</t>
  </si>
  <si>
    <t>gas sparged membrane</t>
  </si>
  <si>
    <t>gas_sparged_membrane_zo</t>
  </si>
  <si>
    <t>custom</t>
  </si>
  <si>
    <t>injection well disposal</t>
  </si>
  <si>
    <t>injection_well_disposal_zo</t>
  </si>
  <si>
    <t>intrusion mitigation</t>
  </si>
  <si>
    <t>intrusion_mitigation_zo</t>
  </si>
  <si>
    <t>ion exchange</t>
  </si>
  <si>
    <t>ion_exchange_zo</t>
  </si>
  <si>
    <t>cost_ion_exchange</t>
  </si>
  <si>
    <t>iron and manganese removal</t>
  </si>
  <si>
    <t>iron_and_manganese_removal_zo</t>
  </si>
  <si>
    <t>cost_iron_and_manganese_removal</t>
  </si>
  <si>
    <t xml:space="preserve">landfill </t>
  </si>
  <si>
    <t>landfill_zo</t>
  </si>
  <si>
    <t>cost_landfill</t>
  </si>
  <si>
    <t xml:space="preserve">mabr </t>
  </si>
  <si>
    <t>mabr_zo</t>
  </si>
  <si>
    <t>cost_mabr</t>
  </si>
  <si>
    <t xml:space="preserve">mbr </t>
  </si>
  <si>
    <t>mbr_zo</t>
  </si>
  <si>
    <t>media filtration</t>
  </si>
  <si>
    <t>media_filtration_zo</t>
  </si>
  <si>
    <t xml:space="preserve">metab </t>
  </si>
  <si>
    <t>metab_zo</t>
  </si>
  <si>
    <t>cost_metab</t>
  </si>
  <si>
    <t xml:space="preserve">microfiltration </t>
  </si>
  <si>
    <t>microfiltration_zo</t>
  </si>
  <si>
    <t>microscreen filtration</t>
  </si>
  <si>
    <t>microscreen_filtration_zo</t>
  </si>
  <si>
    <t>municipal drinking</t>
  </si>
  <si>
    <t>municipal_drinking_zo</t>
  </si>
  <si>
    <t>municipal wwtp</t>
  </si>
  <si>
    <t>municipal_wwtp_zo</t>
  </si>
  <si>
    <t xml:space="preserve">nanofiltration </t>
  </si>
  <si>
    <t>nanofiltration_zo</t>
  </si>
  <si>
    <t>cost_nanofiltration</t>
  </si>
  <si>
    <t xml:space="preserve">ozone aop </t>
  </si>
  <si>
    <t>cost_ozonation_aop</t>
  </si>
  <si>
    <t xml:space="preserve">ozone </t>
  </si>
  <si>
    <t>ozone_zo</t>
  </si>
  <si>
    <t>cost_ozonation</t>
  </si>
  <si>
    <t>photothermal membrane</t>
  </si>
  <si>
    <t>photothermal_membrane_zo</t>
  </si>
  <si>
    <t>cost_photothermal_membrane</t>
  </si>
  <si>
    <t>primary separator</t>
  </si>
  <si>
    <t>primary_separator_zo</t>
  </si>
  <si>
    <t>pump electricity</t>
  </si>
  <si>
    <t>pump_electricity_zo</t>
  </si>
  <si>
    <t>cost_pump_electricity</t>
  </si>
  <si>
    <t xml:space="preserve">pump </t>
  </si>
  <si>
    <t>pump_zo</t>
  </si>
  <si>
    <t xml:space="preserve">screen </t>
  </si>
  <si>
    <t>screen_zo</t>
  </si>
  <si>
    <t>secondary treatment wwtp</t>
  </si>
  <si>
    <t>secondary_treatment_wwtp_zo</t>
  </si>
  <si>
    <t xml:space="preserve">sedimentation </t>
  </si>
  <si>
    <t>sedimentation_zo</t>
  </si>
  <si>
    <t>cost_sedimentation</t>
  </si>
  <si>
    <t>settling pond</t>
  </si>
  <si>
    <t>settling_pond_zo</t>
  </si>
  <si>
    <t>sludge tank</t>
  </si>
  <si>
    <t>sludge_tank_zo</t>
  </si>
  <si>
    <t xml:space="preserve">smp </t>
  </si>
  <si>
    <t>smp_zo</t>
  </si>
  <si>
    <t>static mixer</t>
  </si>
  <si>
    <t>static_mixer_zo</t>
  </si>
  <si>
    <t>storage tank</t>
  </si>
  <si>
    <t>storage_tank_zo</t>
  </si>
  <si>
    <t>cost_storage_tank</t>
  </si>
  <si>
    <t>surface discharge</t>
  </si>
  <si>
    <t>surface_discharge_zo</t>
  </si>
  <si>
    <t>cost_surface_discharge</t>
  </si>
  <si>
    <t>sw onshore intake</t>
  </si>
  <si>
    <t>sw_onshore_intake_zo</t>
  </si>
  <si>
    <t>tramp oil tank</t>
  </si>
  <si>
    <t>tramp_oil_tank_zo</t>
  </si>
  <si>
    <t>tri media filtration</t>
  </si>
  <si>
    <t>tri_media_filtration_zo</t>
  </si>
  <si>
    <t>ultra filtration</t>
  </si>
  <si>
    <t>ultra_filtration_zo</t>
  </si>
  <si>
    <t>uv aop</t>
  </si>
  <si>
    <t>uv_aop_zo</t>
  </si>
  <si>
    <t>cost_uv_aop</t>
  </si>
  <si>
    <t xml:space="preserve">uv </t>
  </si>
  <si>
    <t>uv_zo</t>
  </si>
  <si>
    <t>cost_uv</t>
  </si>
  <si>
    <t>vfa recovery</t>
  </si>
  <si>
    <t>vfa_recovery_zo</t>
  </si>
  <si>
    <t xml:space="preserve">waiv </t>
  </si>
  <si>
    <t>waiv_zo</t>
  </si>
  <si>
    <t>walnut shell filter</t>
  </si>
  <si>
    <t>walnut_shell_filter_zo</t>
  </si>
  <si>
    <t>water pumping station</t>
  </si>
  <si>
    <t>water_pumping_station_zo</t>
  </si>
  <si>
    <t>well field</t>
  </si>
  <si>
    <t>well_field_zo</t>
  </si>
  <si>
    <t>cost_well_field</t>
  </si>
  <si>
    <t>aeration_basin</t>
  </si>
  <si>
    <t>aeration</t>
  </si>
  <si>
    <t>basin</t>
  </si>
  <si>
    <t>air_flotation</t>
  </si>
  <si>
    <t>air</t>
  </si>
  <si>
    <t>flotation</t>
  </si>
  <si>
    <t>anaerobic_digestion_oxidation</t>
  </si>
  <si>
    <t>anaerobic</t>
  </si>
  <si>
    <t>digestion</t>
  </si>
  <si>
    <t>oxidation</t>
  </si>
  <si>
    <t>anaerobic_mbr_mec</t>
  </si>
  <si>
    <t>mbr</t>
  </si>
  <si>
    <t>mec</t>
  </si>
  <si>
    <t>backwash_solids_handling</t>
  </si>
  <si>
    <t>backwash</t>
  </si>
  <si>
    <t>solids</t>
  </si>
  <si>
    <t>handling</t>
  </si>
  <si>
    <t>bio_active_filtration</t>
  </si>
  <si>
    <t>bio</t>
  </si>
  <si>
    <t>active</t>
  </si>
  <si>
    <t>filtration</t>
  </si>
  <si>
    <t>bioreactor</t>
  </si>
  <si>
    <t>blending_resevoir</t>
  </si>
  <si>
    <t>blending</t>
  </si>
  <si>
    <t>resevoir</t>
  </si>
  <si>
    <t>brine_concentrator</t>
  </si>
  <si>
    <t>brine</t>
  </si>
  <si>
    <t>concentrator</t>
  </si>
  <si>
    <t>buffer_tank</t>
  </si>
  <si>
    <t>buffer</t>
  </si>
  <si>
    <t>tank</t>
  </si>
  <si>
    <t>CANDOP</t>
  </si>
  <si>
    <t>cartridge_filtration</t>
  </si>
  <si>
    <t>cartridge</t>
  </si>
  <si>
    <t>chemical_addition</t>
  </si>
  <si>
    <t>chemical</t>
  </si>
  <si>
    <t>addition</t>
  </si>
  <si>
    <t>chlorination</t>
  </si>
  <si>
    <t>clarifier</t>
  </si>
  <si>
    <t>co2_addition</t>
  </si>
  <si>
    <t>co2</t>
  </si>
  <si>
    <t>coag_and_floc</t>
  </si>
  <si>
    <t>coag</t>
  </si>
  <si>
    <t>and</t>
  </si>
  <si>
    <t>floc</t>
  </si>
  <si>
    <t>cofermentation</t>
  </si>
  <si>
    <t>constructed_wetlands</t>
  </si>
  <si>
    <t>constructed</t>
  </si>
  <si>
    <t>wetlands</t>
  </si>
  <si>
    <t>conventional_activated_sludge</t>
  </si>
  <si>
    <t>conventional</t>
  </si>
  <si>
    <t>activated</t>
  </si>
  <si>
    <t>sludge</t>
  </si>
  <si>
    <t>cooling_supply</t>
  </si>
  <si>
    <t>cooling</t>
  </si>
  <si>
    <t>supply</t>
  </si>
  <si>
    <t>cooling_tower</t>
  </si>
  <si>
    <t>tower</t>
  </si>
  <si>
    <t>decarbonator</t>
  </si>
  <si>
    <t>deep_well_injection</t>
  </si>
  <si>
    <t>deep</t>
  </si>
  <si>
    <t>well</t>
  </si>
  <si>
    <t>injection</t>
  </si>
  <si>
    <t>dissolved_air_flotation</t>
  </si>
  <si>
    <t>dissolved</t>
  </si>
  <si>
    <t>dmbr</t>
  </si>
  <si>
    <t>dual_media_filtration</t>
  </si>
  <si>
    <t>dual</t>
  </si>
  <si>
    <t>media</t>
  </si>
  <si>
    <t>electrochemical_nutrient_removal</t>
  </si>
  <si>
    <t>electrochemical</t>
  </si>
  <si>
    <t>nutrient</t>
  </si>
  <si>
    <t>removal</t>
  </si>
  <si>
    <t>electrodialysis_reversal</t>
  </si>
  <si>
    <t>electrodialysis</t>
  </si>
  <si>
    <t>reversal</t>
  </si>
  <si>
    <t>energy_recovery</t>
  </si>
  <si>
    <t>recovery</t>
  </si>
  <si>
    <t>evaporation_pond</t>
  </si>
  <si>
    <t>evaporation</t>
  </si>
  <si>
    <t>pond</t>
  </si>
  <si>
    <t>feed_water_tank</t>
  </si>
  <si>
    <t>feed</t>
  </si>
  <si>
    <t>water</t>
  </si>
  <si>
    <t>filter_press</t>
  </si>
  <si>
    <t>filter</t>
  </si>
  <si>
    <t>press</t>
  </si>
  <si>
    <t>fixed_bed</t>
  </si>
  <si>
    <t>fixed</t>
  </si>
  <si>
    <t>bed</t>
  </si>
  <si>
    <t>gac</t>
  </si>
  <si>
    <t>gas_sparged_membrane</t>
  </si>
  <si>
    <t>gas</t>
  </si>
  <si>
    <t>sparged</t>
  </si>
  <si>
    <t>membrane</t>
  </si>
  <si>
    <t>injection_well_disposal</t>
  </si>
  <si>
    <t>disposal</t>
  </si>
  <si>
    <t>intrusion_mitigation</t>
  </si>
  <si>
    <t>intrusion</t>
  </si>
  <si>
    <t>mitigation</t>
  </si>
  <si>
    <t>ion_exchange</t>
  </si>
  <si>
    <t>ion</t>
  </si>
  <si>
    <t>exchange</t>
  </si>
  <si>
    <t>iron_and_manganese_removal</t>
  </si>
  <si>
    <t>iron</t>
  </si>
  <si>
    <t>manganese</t>
  </si>
  <si>
    <t>landfill</t>
  </si>
  <si>
    <t>mabr</t>
  </si>
  <si>
    <t>media_filtration</t>
  </si>
  <si>
    <t>metab</t>
  </si>
  <si>
    <t>microfiltration</t>
  </si>
  <si>
    <t>microscreen_filtration</t>
  </si>
  <si>
    <t>microscreen</t>
  </si>
  <si>
    <t>municipal_drinking</t>
  </si>
  <si>
    <t>municipal</t>
  </si>
  <si>
    <t>drinking</t>
  </si>
  <si>
    <t>municipal_wwtp</t>
  </si>
  <si>
    <t>wwtp</t>
  </si>
  <si>
    <t>nanofiltration</t>
  </si>
  <si>
    <t xml:space="preserve">ozone_aop </t>
  </si>
  <si>
    <t>ozone</t>
  </si>
  <si>
    <t xml:space="preserve">aop </t>
  </si>
  <si>
    <t>photothermal_membrane</t>
  </si>
  <si>
    <t>photothermal</t>
  </si>
  <si>
    <t>primary_separator</t>
  </si>
  <si>
    <t>primary</t>
  </si>
  <si>
    <t>separator</t>
  </si>
  <si>
    <t>pump</t>
  </si>
  <si>
    <t>electricity</t>
  </si>
  <si>
    <t>screen</t>
  </si>
  <si>
    <t>secondary_treatment_wwtp</t>
  </si>
  <si>
    <t>secondary</t>
  </si>
  <si>
    <t>treatment</t>
  </si>
  <si>
    <t>sedimentation</t>
  </si>
  <si>
    <t>settling_pond</t>
  </si>
  <si>
    <t>settling</t>
  </si>
  <si>
    <t>sludge_tank</t>
  </si>
  <si>
    <t>smp</t>
  </si>
  <si>
    <t>static_mixer</t>
  </si>
  <si>
    <t>static</t>
  </si>
  <si>
    <t>mixer</t>
  </si>
  <si>
    <t>storage_tank</t>
  </si>
  <si>
    <t>storage</t>
  </si>
  <si>
    <t>surface_discharge</t>
  </si>
  <si>
    <t>surface</t>
  </si>
  <si>
    <t>discharge</t>
  </si>
  <si>
    <t>sw_onshore_intake</t>
  </si>
  <si>
    <t>sw</t>
  </si>
  <si>
    <t>onshore</t>
  </si>
  <si>
    <t>intake</t>
  </si>
  <si>
    <t>tramp_oil_tank</t>
  </si>
  <si>
    <t>tramp</t>
  </si>
  <si>
    <t>oil</t>
  </si>
  <si>
    <t>tri_media_filtration</t>
  </si>
  <si>
    <t>tri</t>
  </si>
  <si>
    <t>ultra_filtration</t>
  </si>
  <si>
    <t>ultra</t>
  </si>
  <si>
    <t>uv_aop</t>
  </si>
  <si>
    <t>uv</t>
  </si>
  <si>
    <t>aop</t>
  </si>
  <si>
    <t>vfa_recovery</t>
  </si>
  <si>
    <t>vfa</t>
  </si>
  <si>
    <t>waiv</t>
  </si>
  <si>
    <t>walnut_shell_filter</t>
  </si>
  <si>
    <t>walnut</t>
  </si>
  <si>
    <t>shell</t>
  </si>
  <si>
    <t>water_pumping_station</t>
  </si>
  <si>
    <t>pumping</t>
  </si>
  <si>
    <t>station</t>
  </si>
  <si>
    <t>well_field</t>
  </si>
  <si>
    <t>field</t>
  </si>
  <si>
    <t>ozone_aop_zo</t>
  </si>
  <si>
    <t>blending_reservoir_zo</t>
  </si>
  <si>
    <t>blending reservoir</t>
  </si>
  <si>
    <t>energy_helper_func</t>
  </si>
  <si>
    <t>class_name</t>
  </si>
  <si>
    <t>BackwashSolidsHandlingZO</t>
  </si>
  <si>
    <t>BioActiveFiltrationZO</t>
  </si>
  <si>
    <t>BlendingReservoirZO</t>
  </si>
  <si>
    <t>CASZO</t>
  </si>
  <si>
    <t>CoolingTowerZO</t>
  </si>
  <si>
    <t>DeepWellInjectionZO</t>
  </si>
  <si>
    <t>DMBRZO</t>
  </si>
  <si>
    <t>ElectrodialysisReversalZO</t>
  </si>
  <si>
    <t>AerationBasinZO</t>
  </si>
  <si>
    <t>AirFlotationZO</t>
  </si>
  <si>
    <t>BioreactorZO</t>
  </si>
  <si>
    <t>MetabZO</t>
  </si>
  <si>
    <t>BufferTankZO</t>
  </si>
  <si>
    <t>ChemicalAdditionZO</t>
  </si>
  <si>
    <t>CartridgeFiltrationZO</t>
  </si>
  <si>
    <t>CoolingSupplyZO</t>
  </si>
  <si>
    <t>DecarbonatorZO</t>
  </si>
  <si>
    <t>DissolvedAirFlotationZO</t>
  </si>
  <si>
    <t>FeedWaterTankZO</t>
  </si>
  <si>
    <t>FeedZO</t>
  </si>
  <si>
    <t>ElectroNPZO</t>
  </si>
  <si>
    <t>EnergyRecoveryZO</t>
  </si>
  <si>
    <t>IronManganeseRemovalZO</t>
  </si>
  <si>
    <t>LandfillZO</t>
  </si>
  <si>
    <t>PumpElectricityZO</t>
  </si>
  <si>
    <t>MABRZO</t>
  </si>
  <si>
    <t>MBRZO</t>
  </si>
  <si>
    <t>MediaFiltrationZO</t>
  </si>
  <si>
    <t>MicroFiltrationZO</t>
  </si>
  <si>
    <t>MicroscreenFiltrationZO</t>
  </si>
  <si>
    <t>MunicipalWWTPZO</t>
  </si>
  <si>
    <t>NanofiltrationZO</t>
  </si>
  <si>
    <t>ClarifierZO</t>
  </si>
  <si>
    <t>PrimarySeparatorZO</t>
  </si>
  <si>
    <t>PumpZO</t>
  </si>
  <si>
    <t>ScreenZO</t>
  </si>
  <si>
    <t>SedimentationZO</t>
  </si>
  <si>
    <t>SettlingPondZO</t>
  </si>
  <si>
    <t>SMPZO</t>
  </si>
  <si>
    <t>TrampOilTankZO</t>
  </si>
  <si>
    <t>TriMediaFiltrationZO</t>
  </si>
  <si>
    <t>CoagulationFlocculationZO</t>
  </si>
  <si>
    <t>UltraFiltrationZO</t>
  </si>
  <si>
    <t>UVZO</t>
  </si>
  <si>
    <t>UVAOPZO</t>
  </si>
  <si>
    <t>WalnutShellFilterZO</t>
  </si>
  <si>
    <t>WAIVZO</t>
  </si>
  <si>
    <t>AnaerobicDigestionOxidationZO</t>
  </si>
  <si>
    <t>FixedBedZO</t>
  </si>
  <si>
    <t>MunicipalDrinkingZO</t>
  </si>
  <si>
    <t>OzoneZO</t>
  </si>
  <si>
    <t>OzoneAOPZO</t>
  </si>
  <si>
    <t>IonExchangeZO</t>
  </si>
  <si>
    <t>BrineConcentratorZO</t>
  </si>
  <si>
    <t>GACZO</t>
  </si>
  <si>
    <t>DualMediaFiltrationZO</t>
  </si>
  <si>
    <t>StorageTankZO</t>
  </si>
  <si>
    <t>SWOnshoreIntakeZO</t>
  </si>
  <si>
    <t>ChlorinationZO</t>
  </si>
  <si>
    <t>StaticMixerZO</t>
  </si>
  <si>
    <t>CO2AdditionZO</t>
  </si>
  <si>
    <t>SludgeTankZO</t>
  </si>
  <si>
    <t>EvaporationPondZO</t>
  </si>
  <si>
    <t>FilterPressZO</t>
  </si>
  <si>
    <t>WaterPumpingStationZO</t>
  </si>
  <si>
    <t>WellFieldZO</t>
  </si>
  <si>
    <t>IntrusionMitigationZO</t>
  </si>
  <si>
    <t>InjectionWellDisposalZO</t>
  </si>
  <si>
    <t>SurfaceDischargeZO</t>
  </si>
  <si>
    <t>PhotothermalMembraneZO</t>
  </si>
  <si>
    <t>CANDOPZO</t>
  </si>
  <si>
    <t>AnaerobicMBRMECZO</t>
  </si>
  <si>
    <t>ATHTLZO</t>
  </si>
  <si>
    <t>SecondaryTreatmentWWTPZO</t>
  </si>
  <si>
    <t>CofermentationZO</t>
  </si>
  <si>
    <t>ConstructedWetlandsZO</t>
  </si>
  <si>
    <t>GasSpargedMembraneZO</t>
  </si>
  <si>
    <t>HTGZO</t>
  </si>
  <si>
    <t>SaltPrecipitationZO</t>
  </si>
  <si>
    <t>VFARecoveryZO</t>
  </si>
  <si>
    <t>autothermal_hydrothermal_liquefaction_zo</t>
  </si>
  <si>
    <t>hydrothermal_gasification_zo</t>
  </si>
  <si>
    <t>supercritical_salt_precipitation_zo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</si>
</sst>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Font="1" applyBorder="1"/>
    <xf numFmtId="0" fontId="0" fillId="0" borderId="0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8"/>
  <sheetViews>
    <sheetView tabSelected="1" topLeftCell="B48" workbookViewId="0">
      <selection activeCell="D52" sqref="D52"/>
    </sheetView>
  </sheetViews>
  <sheetFormatPr defaultColWidth="8.86328125" defaultRowHeight="14.25" x14ac:dyDescent="0.45"/>
  <cols>
    <col min="1" max="1" width="33.3984375" customWidth="1"/>
    <col min="2" max="2" width="28" bestFit="1" customWidth="1"/>
    <col min="3" max="3" width="28" customWidth="1"/>
    <col min="4" max="4" width="10.59765625" customWidth="1"/>
    <col min="7" max="7" width="20.265625" customWidth="1"/>
    <col min="8" max="8" width="38.59765625" customWidth="1"/>
    <col min="9" max="9" width="30.265625" customWidth="1"/>
    <col min="10" max="10" width="25.59765625" customWidth="1"/>
  </cols>
  <sheetData>
    <row r="1" spans="1:10" x14ac:dyDescent="0.45">
      <c r="A1" s="3" t="s">
        <v>0</v>
      </c>
      <c r="B1" s="3" t="s">
        <v>1</v>
      </c>
      <c r="C1" s="3" t="s">
        <v>379</v>
      </c>
      <c r="D1" s="3" t="s">
        <v>2</v>
      </c>
      <c r="E1" s="3" t="s">
        <v>3</v>
      </c>
      <c r="F1" s="4" t="s">
        <v>378</v>
      </c>
      <c r="G1" s="3" t="s">
        <v>4</v>
      </c>
      <c r="H1" s="3" t="s">
        <v>5</v>
      </c>
      <c r="I1" s="3" t="s">
        <v>6</v>
      </c>
      <c r="J1" s="3" t="s">
        <v>7</v>
      </c>
    </row>
    <row r="2" spans="1:10" x14ac:dyDescent="0.45">
      <c r="A2" s="3" t="s">
        <v>8</v>
      </c>
      <c r="B2" s="3" t="s">
        <v>9</v>
      </c>
      <c r="C2" t="s">
        <v>388</v>
      </c>
      <c r="D2" s="3" t="s">
        <v>10</v>
      </c>
      <c r="E2" s="3" t="s">
        <v>11</v>
      </c>
      <c r="F2" s="3" t="b">
        <v>1</v>
      </c>
      <c r="G2" s="3" t="s">
        <v>12</v>
      </c>
      <c r="H2" s="3" t="str">
        <f t="shared" ref="H2:H9" si="0">IF(D2="basic","cost_power_law_flow")</f>
        <v>cost_power_law_flow</v>
      </c>
      <c r="I2" s="3" t="str">
        <f t="shared" ref="I2:I33" si="1">IF(E2="SIDO","single-input, double-output",IF(E2="SISO","single-input, single-output",IF(E2="PT","pass-through",IF(E2="DISO","double-input, single-output",IF(E2="SIDO reactive","reactive single-inlet, double-outlet","")))))</f>
        <v>single-input, double-output</v>
      </c>
      <c r="J2" s="3" t="str">
        <f t="shared" ref="J2:J33" si="2">IF(E2="SIDO","sido_methods",IF(E2="SISO","siso_methods",IF(E2="PT","pt_methods",IF(E2="DISO","diso_methods",IF(E2="SIDO reactive","sidor_methods","")))))</f>
        <v>sido_methods</v>
      </c>
    </row>
    <row r="3" spans="1:10" x14ac:dyDescent="0.45">
      <c r="A3" s="3" t="s">
        <v>13</v>
      </c>
      <c r="B3" s="3" t="s">
        <v>14</v>
      </c>
      <c r="C3" t="s">
        <v>389</v>
      </c>
      <c r="D3" s="3" t="s">
        <v>10</v>
      </c>
      <c r="E3" s="3" t="s">
        <v>11</v>
      </c>
      <c r="F3" s="3" t="b">
        <v>1</v>
      </c>
      <c r="G3" s="3" t="s">
        <v>12</v>
      </c>
      <c r="H3" s="3" t="str">
        <f t="shared" si="0"/>
        <v>cost_power_law_flow</v>
      </c>
      <c r="I3" s="3" t="str">
        <f t="shared" si="1"/>
        <v>single-input, double-output</v>
      </c>
      <c r="J3" s="3" t="str">
        <f t="shared" si="2"/>
        <v>sido_methods</v>
      </c>
    </row>
    <row r="4" spans="1:10" x14ac:dyDescent="0.45">
      <c r="A4" s="3" t="s">
        <v>15</v>
      </c>
      <c r="B4" s="3" t="s">
        <v>16</v>
      </c>
      <c r="C4" t="s">
        <v>427</v>
      </c>
      <c r="D4" s="3" t="s">
        <v>10</v>
      </c>
      <c r="E4" s="3" t="s">
        <v>11</v>
      </c>
      <c r="F4" s="3" t="b">
        <v>1</v>
      </c>
      <c r="G4" s="3" t="s">
        <v>12</v>
      </c>
      <c r="H4" s="3" t="str">
        <f t="shared" si="0"/>
        <v>cost_power_law_flow</v>
      </c>
      <c r="I4" s="3" t="str">
        <f t="shared" si="1"/>
        <v>single-input, double-output</v>
      </c>
      <c r="J4" s="3" t="str">
        <f t="shared" si="2"/>
        <v>sido_methods</v>
      </c>
    </row>
    <row r="5" spans="1:10" x14ac:dyDescent="0.45">
      <c r="A5" s="3" t="s">
        <v>17</v>
      </c>
      <c r="B5" s="3" t="s">
        <v>18</v>
      </c>
      <c r="C5" t="s">
        <v>451</v>
      </c>
      <c r="D5" s="3" t="s">
        <v>19</v>
      </c>
      <c r="E5" s="3" t="s">
        <v>20</v>
      </c>
      <c r="F5" s="3" t="b">
        <v>1</v>
      </c>
      <c r="G5" s="3" t="s">
        <v>12</v>
      </c>
      <c r="H5" s="3" t="b">
        <f t="shared" si="0"/>
        <v>0</v>
      </c>
      <c r="I5" s="3" t="str">
        <f t="shared" si="1"/>
        <v>reactive single-inlet, double-outlet</v>
      </c>
      <c r="J5" s="3" t="str">
        <f t="shared" si="2"/>
        <v>sidor_methods</v>
      </c>
    </row>
    <row r="6" spans="1:10" x14ac:dyDescent="0.45">
      <c r="A6" s="3" t="s">
        <v>21</v>
      </c>
      <c r="B6" s="3" t="s">
        <v>22</v>
      </c>
      <c r="C6" t="s">
        <v>380</v>
      </c>
      <c r="D6" s="3" t="s">
        <v>10</v>
      </c>
      <c r="E6" s="3" t="s">
        <v>11</v>
      </c>
      <c r="F6" s="3" t="b">
        <v>1</v>
      </c>
      <c r="G6" s="3" t="s">
        <v>23</v>
      </c>
      <c r="H6" s="3" t="str">
        <f t="shared" si="0"/>
        <v>cost_power_law_flow</v>
      </c>
      <c r="I6" s="3" t="str">
        <f t="shared" si="1"/>
        <v>single-input, double-output</v>
      </c>
      <c r="J6" s="3" t="str">
        <f t="shared" si="2"/>
        <v>sido_methods</v>
      </c>
    </row>
    <row r="7" spans="1:10" x14ac:dyDescent="0.45">
      <c r="A7" s="3" t="s">
        <v>24</v>
      </c>
      <c r="B7" s="3" t="s">
        <v>25</v>
      </c>
      <c r="C7" t="s">
        <v>381</v>
      </c>
      <c r="D7" s="3" t="s">
        <v>10</v>
      </c>
      <c r="E7" s="3" t="s">
        <v>11</v>
      </c>
      <c r="F7" s="3" t="b">
        <v>1</v>
      </c>
      <c r="G7" s="3" t="s">
        <v>12</v>
      </c>
      <c r="H7" s="3" t="str">
        <f t="shared" si="0"/>
        <v>cost_power_law_flow</v>
      </c>
      <c r="I7" s="3" t="str">
        <f t="shared" si="1"/>
        <v>single-input, double-output</v>
      </c>
      <c r="J7" s="3" t="str">
        <f t="shared" si="2"/>
        <v>sido_methods</v>
      </c>
    </row>
    <row r="8" spans="1:10" x14ac:dyDescent="0.45">
      <c r="A8" s="3" t="s">
        <v>26</v>
      </c>
      <c r="B8" s="3" t="s">
        <v>27</v>
      </c>
      <c r="C8" t="s">
        <v>390</v>
      </c>
      <c r="D8" s="3" t="s">
        <v>10</v>
      </c>
      <c r="E8" s="3" t="s">
        <v>28</v>
      </c>
      <c r="F8" s="3" t="b">
        <v>1</v>
      </c>
      <c r="G8" s="3" t="s">
        <v>12</v>
      </c>
      <c r="H8" s="3" t="str">
        <f t="shared" si="0"/>
        <v>cost_power_law_flow</v>
      </c>
      <c r="I8" s="3" t="str">
        <f t="shared" si="1"/>
        <v>single-input, single-output</v>
      </c>
      <c r="J8" s="3" t="str">
        <f t="shared" si="2"/>
        <v>siso_methods</v>
      </c>
    </row>
    <row r="9" spans="1:10" x14ac:dyDescent="0.45">
      <c r="A9" s="3" t="s">
        <v>377</v>
      </c>
      <c r="B9" s="3" t="s">
        <v>376</v>
      </c>
      <c r="C9" t="s">
        <v>382</v>
      </c>
      <c r="D9" s="3" t="s">
        <v>10</v>
      </c>
      <c r="E9" s="3" t="s">
        <v>29</v>
      </c>
      <c r="F9" s="3" t="b">
        <v>1</v>
      </c>
      <c r="G9" s="3" t="s">
        <v>12</v>
      </c>
      <c r="H9" s="3" t="str">
        <f t="shared" si="0"/>
        <v>cost_power_law_flow</v>
      </c>
      <c r="I9" s="3" t="str">
        <f t="shared" si="1"/>
        <v>pass-through</v>
      </c>
      <c r="J9" s="3" t="str">
        <f t="shared" si="2"/>
        <v>pt_methods</v>
      </c>
    </row>
    <row r="10" spans="1:10" x14ac:dyDescent="0.45">
      <c r="A10" s="3" t="s">
        <v>30</v>
      </c>
      <c r="B10" s="3" t="s">
        <v>31</v>
      </c>
      <c r="C10" t="s">
        <v>433</v>
      </c>
      <c r="D10" s="3" t="s">
        <v>32</v>
      </c>
      <c r="E10" s="3" t="s">
        <v>11</v>
      </c>
      <c r="F10" s="4" t="b">
        <v>0</v>
      </c>
      <c r="G10" s="3" t="s">
        <v>33</v>
      </c>
      <c r="H10" s="3" t="s">
        <v>34</v>
      </c>
      <c r="I10" s="3" t="str">
        <f t="shared" si="1"/>
        <v>single-input, double-output</v>
      </c>
      <c r="J10" s="3" t="str">
        <f t="shared" si="2"/>
        <v>sido_methods</v>
      </c>
    </row>
    <row r="11" spans="1:10" x14ac:dyDescent="0.45">
      <c r="A11" s="3" t="s">
        <v>35</v>
      </c>
      <c r="B11" s="3" t="s">
        <v>36</v>
      </c>
      <c r="C11" t="s">
        <v>392</v>
      </c>
      <c r="D11" s="3" t="s">
        <v>10</v>
      </c>
      <c r="E11" s="3" t="s">
        <v>29</v>
      </c>
      <c r="F11" s="4" t="b">
        <v>1</v>
      </c>
      <c r="G11" s="3" t="s">
        <v>12</v>
      </c>
      <c r="H11" s="3" t="str">
        <f>IF(D11="basic","cost_power_law_flow")</f>
        <v>cost_power_law_flow</v>
      </c>
      <c r="I11" s="3" t="str">
        <f t="shared" si="1"/>
        <v>pass-through</v>
      </c>
      <c r="J11" s="3" t="str">
        <f t="shared" si="2"/>
        <v>pt_methods</v>
      </c>
    </row>
    <row r="12" spans="1:10" x14ac:dyDescent="0.45">
      <c r="A12" s="3" t="s">
        <v>37</v>
      </c>
      <c r="B12" s="3" t="s">
        <v>38</v>
      </c>
      <c r="C12" t="s">
        <v>450</v>
      </c>
      <c r="D12" s="3" t="s">
        <v>32</v>
      </c>
      <c r="E12" s="3" t="s">
        <v>20</v>
      </c>
      <c r="F12" s="4" t="b">
        <v>0</v>
      </c>
      <c r="G12" s="3" t="s">
        <v>33</v>
      </c>
      <c r="H12" s="3" t="s">
        <v>39</v>
      </c>
      <c r="I12" s="3" t="str">
        <f t="shared" si="1"/>
        <v>reactive single-inlet, double-outlet</v>
      </c>
      <c r="J12" s="3" t="str">
        <f t="shared" si="2"/>
        <v>sidor_methods</v>
      </c>
    </row>
    <row r="13" spans="1:10" x14ac:dyDescent="0.45">
      <c r="A13" s="3" t="s">
        <v>40</v>
      </c>
      <c r="B13" s="3" t="s">
        <v>41</v>
      </c>
      <c r="C13" t="s">
        <v>394</v>
      </c>
      <c r="D13" s="3" t="s">
        <v>10</v>
      </c>
      <c r="E13" s="3" t="s">
        <v>11</v>
      </c>
      <c r="F13" s="4" t="b">
        <v>1</v>
      </c>
      <c r="G13" s="3" t="s">
        <v>12</v>
      </c>
      <c r="H13" s="3" t="str">
        <f>IF(D13="basic","cost_power_law_flow")</f>
        <v>cost_power_law_flow</v>
      </c>
      <c r="I13" s="3" t="str">
        <f t="shared" si="1"/>
        <v>single-input, double-output</v>
      </c>
      <c r="J13" s="3" t="str">
        <f t="shared" si="2"/>
        <v>sido_methods</v>
      </c>
    </row>
    <row r="14" spans="1:10" x14ac:dyDescent="0.45">
      <c r="A14" s="3" t="s">
        <v>42</v>
      </c>
      <c r="B14" s="3" t="s">
        <v>43</v>
      </c>
      <c r="C14" t="s">
        <v>393</v>
      </c>
      <c r="D14" s="3" t="s">
        <v>32</v>
      </c>
      <c r="E14" s="3" t="s">
        <v>29</v>
      </c>
      <c r="F14" s="4" t="b">
        <v>0</v>
      </c>
      <c r="G14" s="3" t="s">
        <v>33</v>
      </c>
      <c r="H14" s="3" t="s">
        <v>44</v>
      </c>
      <c r="I14" s="3" t="str">
        <f t="shared" si="1"/>
        <v>pass-through</v>
      </c>
      <c r="J14" s="3" t="str">
        <f t="shared" si="2"/>
        <v>pt_methods</v>
      </c>
    </row>
    <row r="15" spans="1:10" x14ac:dyDescent="0.45">
      <c r="A15" s="3" t="s">
        <v>45</v>
      </c>
      <c r="B15" s="3" t="s">
        <v>46</v>
      </c>
      <c r="C15" t="s">
        <v>438</v>
      </c>
      <c r="D15" s="3" t="s">
        <v>32</v>
      </c>
      <c r="E15" s="3" t="s">
        <v>28</v>
      </c>
      <c r="F15" s="4" t="b">
        <v>1</v>
      </c>
      <c r="G15" s="3" t="s">
        <v>12</v>
      </c>
      <c r="H15" s="3" t="s">
        <v>47</v>
      </c>
      <c r="I15" s="3" t="str">
        <f t="shared" si="1"/>
        <v>single-input, single-output</v>
      </c>
      <c r="J15" s="3" t="str">
        <f t="shared" si="2"/>
        <v>siso_methods</v>
      </c>
    </row>
    <row r="16" spans="1:10" x14ac:dyDescent="0.45">
      <c r="A16" s="3" t="s">
        <v>48</v>
      </c>
      <c r="B16" s="3" t="s">
        <v>49</v>
      </c>
      <c r="C16" t="s">
        <v>412</v>
      </c>
      <c r="D16" s="3" t="s">
        <v>10</v>
      </c>
      <c r="E16" s="3" t="s">
        <v>11</v>
      </c>
      <c r="F16" s="4" t="b">
        <v>1</v>
      </c>
      <c r="G16" s="3" t="s">
        <v>12</v>
      </c>
      <c r="H16" s="3" t="str">
        <f>IF(D16="basic","cost_power_law_flow")</f>
        <v>cost_power_law_flow</v>
      </c>
      <c r="I16" s="3" t="str">
        <f t="shared" si="1"/>
        <v>single-input, double-output</v>
      </c>
      <c r="J16" s="3" t="str">
        <f t="shared" si="2"/>
        <v>sido_methods</v>
      </c>
    </row>
    <row r="17" spans="1:10" x14ac:dyDescent="0.45">
      <c r="A17" s="3" t="s">
        <v>50</v>
      </c>
      <c r="B17" s="3" t="s">
        <v>51</v>
      </c>
      <c r="C17" t="s">
        <v>440</v>
      </c>
      <c r="D17" s="3" t="s">
        <v>10</v>
      </c>
      <c r="E17" s="3" t="s">
        <v>29</v>
      </c>
      <c r="F17" s="4" t="b">
        <v>1</v>
      </c>
      <c r="G17" s="3" t="s">
        <v>12</v>
      </c>
      <c r="H17" s="3" t="str">
        <f>IF(D17="basic","cost_power_law_flow")</f>
        <v>cost_power_law_flow</v>
      </c>
      <c r="I17" s="3" t="str">
        <f t="shared" si="1"/>
        <v>pass-through</v>
      </c>
      <c r="J17" s="3" t="str">
        <f t="shared" si="2"/>
        <v>pt_methods</v>
      </c>
    </row>
    <row r="18" spans="1:10" x14ac:dyDescent="0.45">
      <c r="A18" s="3" t="s">
        <v>52</v>
      </c>
      <c r="B18" s="3" t="s">
        <v>53</v>
      </c>
      <c r="C18" t="s">
        <v>421</v>
      </c>
      <c r="D18" s="3" t="s">
        <v>32</v>
      </c>
      <c r="E18" s="3" t="s">
        <v>29</v>
      </c>
      <c r="F18" s="4" t="b">
        <v>0</v>
      </c>
      <c r="G18" s="3" t="s">
        <v>33</v>
      </c>
      <c r="H18" s="3" t="s">
        <v>54</v>
      </c>
      <c r="I18" s="3" t="str">
        <f t="shared" si="1"/>
        <v>pass-through</v>
      </c>
      <c r="J18" s="3" t="str">
        <f t="shared" si="2"/>
        <v>pt_methods</v>
      </c>
    </row>
    <row r="19" spans="1:10" x14ac:dyDescent="0.45">
      <c r="A19" s="3" t="s">
        <v>55</v>
      </c>
      <c r="B19" s="3" t="s">
        <v>56</v>
      </c>
      <c r="C19" t="s">
        <v>454</v>
      </c>
      <c r="D19" s="3" t="s">
        <v>19</v>
      </c>
      <c r="E19" s="3" t="s">
        <v>57</v>
      </c>
      <c r="F19" s="4" t="b">
        <v>1</v>
      </c>
      <c r="G19" s="3" t="s">
        <v>12</v>
      </c>
      <c r="H19" s="3" t="b">
        <f>IF(D19="basic","cost_power_law_flow")</f>
        <v>0</v>
      </c>
      <c r="I19" s="3" t="str">
        <f t="shared" si="1"/>
        <v>double-input, single-output</v>
      </c>
      <c r="J19" s="3" t="str">
        <f t="shared" si="2"/>
        <v>diso_methods</v>
      </c>
    </row>
    <row r="20" spans="1:10" x14ac:dyDescent="0.45">
      <c r="A20" s="3" t="s">
        <v>58</v>
      </c>
      <c r="B20" s="3" t="s">
        <v>59</v>
      </c>
      <c r="C20" t="s">
        <v>455</v>
      </c>
      <c r="D20" s="3" t="s">
        <v>60</v>
      </c>
      <c r="E20" s="3" t="s">
        <v>28</v>
      </c>
      <c r="F20" s="4" t="b">
        <v>0</v>
      </c>
      <c r="G20" s="3" t="s">
        <v>61</v>
      </c>
      <c r="H20" s="3" t="b">
        <f>IF(D20="basic","cost_power_law_flow")</f>
        <v>0</v>
      </c>
      <c r="I20" s="3" t="str">
        <f t="shared" si="1"/>
        <v>single-input, single-output</v>
      </c>
      <c r="J20" s="3" t="str">
        <f t="shared" si="2"/>
        <v>siso_methods</v>
      </c>
    </row>
    <row r="21" spans="1:10" x14ac:dyDescent="0.45">
      <c r="A21" s="3" t="s">
        <v>62</v>
      </c>
      <c r="B21" s="3" t="s">
        <v>63</v>
      </c>
      <c r="C21" t="s">
        <v>383</v>
      </c>
      <c r="D21" s="3" t="s">
        <v>10</v>
      </c>
      <c r="E21" s="3" t="s">
        <v>11</v>
      </c>
      <c r="F21" s="4" t="b">
        <v>1</v>
      </c>
      <c r="G21" s="3" t="s">
        <v>12</v>
      </c>
      <c r="H21" s="3" t="str">
        <f>IF(D21="basic","cost_power_law_flow")</f>
        <v>cost_power_law_flow</v>
      </c>
      <c r="I21" s="3" t="str">
        <f t="shared" si="1"/>
        <v>single-input, double-output</v>
      </c>
      <c r="J21" s="3" t="str">
        <f t="shared" si="2"/>
        <v>sido_methods</v>
      </c>
    </row>
    <row r="22" spans="1:10" x14ac:dyDescent="0.45">
      <c r="A22" s="3" t="s">
        <v>64</v>
      </c>
      <c r="B22" s="3" t="s">
        <v>65</v>
      </c>
      <c r="C22" t="s">
        <v>395</v>
      </c>
      <c r="D22" s="3" t="s">
        <v>10</v>
      </c>
      <c r="E22" s="3" t="s">
        <v>29</v>
      </c>
      <c r="F22" s="4" t="b">
        <v>1</v>
      </c>
      <c r="G22" s="3" t="s">
        <v>12</v>
      </c>
      <c r="H22" s="3" t="str">
        <f>IF(D22="basic","cost_power_law_flow")</f>
        <v>cost_power_law_flow</v>
      </c>
      <c r="I22" s="3" t="str">
        <f t="shared" si="1"/>
        <v>pass-through</v>
      </c>
      <c r="J22" s="3" t="str">
        <f t="shared" si="2"/>
        <v>pt_methods</v>
      </c>
    </row>
    <row r="23" spans="1:10" x14ac:dyDescent="0.45">
      <c r="A23" s="3" t="s">
        <v>66</v>
      </c>
      <c r="B23" s="3" t="s">
        <v>67</v>
      </c>
      <c r="C23" t="s">
        <v>384</v>
      </c>
      <c r="D23" s="3" t="s">
        <v>32</v>
      </c>
      <c r="E23" s="3" t="s">
        <v>11</v>
      </c>
      <c r="F23" s="4" t="b">
        <v>1</v>
      </c>
      <c r="G23" s="3" t="s">
        <v>12</v>
      </c>
      <c r="H23" s="3" t="s">
        <v>68</v>
      </c>
      <c r="I23" s="3" t="str">
        <f t="shared" si="1"/>
        <v>single-input, double-output</v>
      </c>
      <c r="J23" s="3" t="str">
        <f t="shared" si="2"/>
        <v>sido_methods</v>
      </c>
    </row>
    <row r="24" spans="1:10" x14ac:dyDescent="0.45">
      <c r="A24" s="3" t="s">
        <v>69</v>
      </c>
      <c r="B24" s="3" t="s">
        <v>70</v>
      </c>
      <c r="C24" t="s">
        <v>396</v>
      </c>
      <c r="D24" s="3" t="s">
        <v>10</v>
      </c>
      <c r="E24" s="3" t="s">
        <v>28</v>
      </c>
      <c r="F24" s="4" t="b">
        <v>1</v>
      </c>
      <c r="G24" s="3" t="s">
        <v>12</v>
      </c>
      <c r="H24" s="3" t="str">
        <f>IF(D24="basic","cost_power_law_flow")</f>
        <v>cost_power_law_flow</v>
      </c>
      <c r="I24" s="3" t="str">
        <f t="shared" si="1"/>
        <v>single-input, single-output</v>
      </c>
      <c r="J24" s="3" t="str">
        <f t="shared" si="2"/>
        <v>siso_methods</v>
      </c>
    </row>
    <row r="25" spans="1:10" x14ac:dyDescent="0.45">
      <c r="A25" s="3" t="s">
        <v>71</v>
      </c>
      <c r="B25" s="3" t="s">
        <v>72</v>
      </c>
      <c r="C25" t="s">
        <v>385</v>
      </c>
      <c r="D25" s="3" t="s">
        <v>32</v>
      </c>
      <c r="E25" s="3" t="s">
        <v>29</v>
      </c>
      <c r="F25" s="4" t="b">
        <v>1</v>
      </c>
      <c r="G25" s="3" t="s">
        <v>23</v>
      </c>
      <c r="H25" s="3" t="s">
        <v>73</v>
      </c>
      <c r="I25" s="3" t="str">
        <f t="shared" si="1"/>
        <v>pass-through</v>
      </c>
      <c r="J25" s="3" t="str">
        <f t="shared" si="2"/>
        <v>pt_methods</v>
      </c>
    </row>
    <row r="26" spans="1:10" x14ac:dyDescent="0.45">
      <c r="A26" s="3" t="s">
        <v>74</v>
      </c>
      <c r="B26" s="3" t="s">
        <v>75</v>
      </c>
      <c r="C26" t="s">
        <v>397</v>
      </c>
      <c r="D26" s="3" t="s">
        <v>10</v>
      </c>
      <c r="E26" s="3" t="s">
        <v>11</v>
      </c>
      <c r="F26" s="4" t="b">
        <v>1</v>
      </c>
      <c r="G26" s="3" t="s">
        <v>12</v>
      </c>
      <c r="H26" s="3" t="str">
        <f>IF(D26="basic","cost_power_law_flow")</f>
        <v>cost_power_law_flow</v>
      </c>
      <c r="I26" s="3" t="str">
        <f t="shared" si="1"/>
        <v>single-input, double-output</v>
      </c>
      <c r="J26" s="3" t="str">
        <f t="shared" si="2"/>
        <v>sido_methods</v>
      </c>
    </row>
    <row r="27" spans="1:10" x14ac:dyDescent="0.45">
      <c r="A27" s="3" t="s">
        <v>76</v>
      </c>
      <c r="B27" s="3" t="s">
        <v>77</v>
      </c>
      <c r="C27" t="s">
        <v>386</v>
      </c>
      <c r="D27" s="3" t="s">
        <v>60</v>
      </c>
      <c r="E27" s="3" t="s">
        <v>20</v>
      </c>
      <c r="F27" s="4" t="b">
        <v>1</v>
      </c>
      <c r="G27" s="3" t="s">
        <v>12</v>
      </c>
      <c r="H27" s="3" t="s">
        <v>78</v>
      </c>
      <c r="I27" s="3" t="str">
        <f t="shared" si="1"/>
        <v>reactive single-inlet, double-outlet</v>
      </c>
      <c r="J27" s="3" t="str">
        <f t="shared" si="2"/>
        <v>sidor_methods</v>
      </c>
    </row>
    <row r="28" spans="1:10" x14ac:dyDescent="0.45">
      <c r="A28" s="3" t="s">
        <v>79</v>
      </c>
      <c r="B28" s="3" t="s">
        <v>80</v>
      </c>
      <c r="C28" t="s">
        <v>435</v>
      </c>
      <c r="D28" s="3" t="s">
        <v>10</v>
      </c>
      <c r="E28" s="3" t="s">
        <v>11</v>
      </c>
      <c r="F28" s="4" t="b">
        <v>1</v>
      </c>
      <c r="G28" s="3" t="s">
        <v>12</v>
      </c>
      <c r="H28" s="3" t="str">
        <f>IF(D28="basic","cost_power_law_flow")</f>
        <v>cost_power_law_flow</v>
      </c>
      <c r="I28" s="3" t="str">
        <f t="shared" si="1"/>
        <v>single-input, double-output</v>
      </c>
      <c r="J28" s="3" t="str">
        <f t="shared" si="2"/>
        <v>sido_methods</v>
      </c>
    </row>
    <row r="29" spans="1:10" x14ac:dyDescent="0.45">
      <c r="A29" s="3" t="s">
        <v>81</v>
      </c>
      <c r="B29" s="3" t="s">
        <v>82</v>
      </c>
      <c r="C29" t="s">
        <v>400</v>
      </c>
      <c r="D29" s="3" t="s">
        <v>19</v>
      </c>
      <c r="E29" s="3" t="s">
        <v>20</v>
      </c>
      <c r="F29" s="4" t="b">
        <v>0</v>
      </c>
      <c r="G29" s="3" t="s">
        <v>33</v>
      </c>
      <c r="H29" s="3" t="s">
        <v>83</v>
      </c>
      <c r="I29" s="3" t="str">
        <f t="shared" si="1"/>
        <v>reactive single-inlet, double-outlet</v>
      </c>
      <c r="J29" s="3" t="str">
        <f t="shared" si="2"/>
        <v>sidor_methods</v>
      </c>
    </row>
    <row r="30" spans="1:10" x14ac:dyDescent="0.45">
      <c r="A30" s="3" t="s">
        <v>84</v>
      </c>
      <c r="B30" s="3" t="s">
        <v>85</v>
      </c>
      <c r="C30" t="s">
        <v>387</v>
      </c>
      <c r="D30" s="3" t="s">
        <v>32</v>
      </c>
      <c r="E30" s="3" t="s">
        <v>11</v>
      </c>
      <c r="F30" s="4" t="b">
        <v>0</v>
      </c>
      <c r="G30" s="3" t="s">
        <v>33</v>
      </c>
      <c r="H30" s="3" t="s">
        <v>68</v>
      </c>
      <c r="I30" s="3" t="str">
        <f t="shared" si="1"/>
        <v>single-input, double-output</v>
      </c>
      <c r="J30" s="3" t="str">
        <f t="shared" si="2"/>
        <v>sido_methods</v>
      </c>
    </row>
    <row r="31" spans="1:10" x14ac:dyDescent="0.45">
      <c r="A31" s="3" t="s">
        <v>86</v>
      </c>
      <c r="B31" s="3" t="s">
        <v>87</v>
      </c>
      <c r="C31" t="s">
        <v>401</v>
      </c>
      <c r="D31" s="3" t="s">
        <v>10</v>
      </c>
      <c r="E31" s="3" t="s">
        <v>29</v>
      </c>
      <c r="F31" s="4" t="b">
        <v>1</v>
      </c>
      <c r="G31" s="3" t="s">
        <v>12</v>
      </c>
      <c r="H31" s="3" t="str">
        <f>IF(D31="basic","cost_power_law_flow")</f>
        <v>cost_power_law_flow</v>
      </c>
      <c r="I31" s="3" t="str">
        <f t="shared" si="1"/>
        <v>pass-through</v>
      </c>
      <c r="J31" s="3" t="str">
        <f t="shared" si="2"/>
        <v>pt_methods</v>
      </c>
    </row>
    <row r="32" spans="1:10" x14ac:dyDescent="0.45">
      <c r="A32" s="3" t="s">
        <v>88</v>
      </c>
      <c r="B32" s="3" t="s">
        <v>89</v>
      </c>
      <c r="C32" t="s">
        <v>442</v>
      </c>
      <c r="D32" s="3" t="s">
        <v>32</v>
      </c>
      <c r="E32" s="3" t="s">
        <v>11</v>
      </c>
      <c r="F32" s="4" t="b">
        <v>1</v>
      </c>
      <c r="G32" s="3" t="s">
        <v>12</v>
      </c>
      <c r="H32" s="3" t="s">
        <v>90</v>
      </c>
      <c r="I32" s="3" t="str">
        <f t="shared" si="1"/>
        <v>single-input, double-output</v>
      </c>
      <c r="J32" s="3" t="str">
        <f t="shared" si="2"/>
        <v>sido_methods</v>
      </c>
    </row>
    <row r="33" spans="1:10" x14ac:dyDescent="0.45">
      <c r="A33" s="3" t="s">
        <v>91</v>
      </c>
      <c r="B33" s="3" t="s">
        <v>92</v>
      </c>
      <c r="C33" t="s">
        <v>398</v>
      </c>
      <c r="D33" s="3" t="s">
        <v>10</v>
      </c>
      <c r="E33" s="3" t="s">
        <v>29</v>
      </c>
      <c r="F33" s="4" t="b">
        <v>1</v>
      </c>
      <c r="G33" s="3" t="s">
        <v>12</v>
      </c>
      <c r="H33" s="3" t="str">
        <f>IF(D33="basic","cost_power_law_flow")</f>
        <v>cost_power_law_flow</v>
      </c>
      <c r="I33" s="3" t="str">
        <f t="shared" si="1"/>
        <v>pass-through</v>
      </c>
      <c r="J33" s="3" t="str">
        <f t="shared" si="2"/>
        <v>pt_methods</v>
      </c>
    </row>
    <row r="34" spans="1:10" x14ac:dyDescent="0.45">
      <c r="A34" s="3" t="s">
        <v>93</v>
      </c>
      <c r="B34" s="3" t="s">
        <v>94</v>
      </c>
      <c r="C34" t="s">
        <v>399</v>
      </c>
      <c r="D34" s="3" t="s">
        <v>95</v>
      </c>
      <c r="E34" s="3" t="s">
        <v>61</v>
      </c>
      <c r="F34" s="4" t="b">
        <v>0</v>
      </c>
      <c r="G34" s="3" t="s">
        <v>61</v>
      </c>
      <c r="H34" s="3" t="b">
        <f>IF(D34="basic","cost_power_law_flow")</f>
        <v>0</v>
      </c>
      <c r="I34" s="3" t="s">
        <v>96</v>
      </c>
      <c r="J34" s="3" t="s">
        <v>96</v>
      </c>
    </row>
    <row r="35" spans="1:10" x14ac:dyDescent="0.45">
      <c r="A35" s="3" t="s">
        <v>97</v>
      </c>
      <c r="B35" s="3" t="s">
        <v>98</v>
      </c>
      <c r="C35" t="s">
        <v>443</v>
      </c>
      <c r="D35" s="3" t="s">
        <v>32</v>
      </c>
      <c r="E35" s="3" t="s">
        <v>11</v>
      </c>
      <c r="F35" s="4" t="b">
        <v>0</v>
      </c>
      <c r="G35" s="3" t="s">
        <v>33</v>
      </c>
      <c r="H35" s="3" t="s">
        <v>99</v>
      </c>
      <c r="I35" s="3" t="str">
        <f>IF(E35="SIDO","single-input, double-output",IF(E35="SISO","single-input, single-output",IF(E35="PT","pass-through",IF(E35="DISO","double-input, single-output",IF(E35="SIDO reactive","reactive single-inlet, double-outlet","")))))</f>
        <v>single-input, double-output</v>
      </c>
      <c r="J35" s="3" t="str">
        <f>IF(E35="SIDO","sido_methods",IF(E35="SISO","siso_methods",IF(E35="PT","pt_methods",IF(E35="DISO","diso_methods",IF(E35="SIDO reactive","sidor_methods","")))))</f>
        <v>sido_methods</v>
      </c>
    </row>
    <row r="36" spans="1:10" x14ac:dyDescent="0.45">
      <c r="A36" s="3" t="s">
        <v>100</v>
      </c>
      <c r="B36" s="3" t="s">
        <v>101</v>
      </c>
      <c r="C36" t="s">
        <v>428</v>
      </c>
      <c r="D36" s="3" t="s">
        <v>32</v>
      </c>
      <c r="E36" s="3" t="s">
        <v>28</v>
      </c>
      <c r="F36" s="4" t="b">
        <v>1</v>
      </c>
      <c r="G36" s="3" t="s">
        <v>12</v>
      </c>
      <c r="H36" s="3" t="s">
        <v>102</v>
      </c>
      <c r="I36" s="3" t="str">
        <f>IF(E36="SIDO","single-input, double-output",IF(E36="SISO","single-input, single-output",IF(E36="PT","pass-through",IF(E36="DISO","double-input, single-output",IF(E36="SIDO reactive","reactive single-inlet, double-outlet","")))))</f>
        <v>single-input, single-output</v>
      </c>
      <c r="J36" s="3" t="str">
        <f>IF(E36="SIDO","sido_methods",IF(E36="SISO","siso_methods",IF(E36="PT","pt_methods",IF(E36="DISO","diso_methods",IF(E36="SIDO reactive","sidor_methods","")))))</f>
        <v>siso_methods</v>
      </c>
    </row>
    <row r="37" spans="1:10" x14ac:dyDescent="0.45">
      <c r="A37" s="3" t="s">
        <v>103</v>
      </c>
      <c r="B37" s="3" t="s">
        <v>104</v>
      </c>
      <c r="C37" t="s">
        <v>434</v>
      </c>
      <c r="D37" s="3" t="s">
        <v>32</v>
      </c>
      <c r="E37" s="3" t="s">
        <v>11</v>
      </c>
      <c r="F37" s="4" t="b">
        <v>0</v>
      </c>
      <c r="G37" s="3" t="s">
        <v>33</v>
      </c>
      <c r="H37" s="3" t="s">
        <v>105</v>
      </c>
      <c r="I37" s="3" t="str">
        <f>IF(E37="SIDO","single-input, double-output",IF(E37="SISO","single-input, single-output",IF(E37="PT","pass-through",IF(E37="DISO","double-input, single-output",IF(E37="SIDO reactive","reactive single-inlet, double-outlet","")))))</f>
        <v>single-input, double-output</v>
      </c>
      <c r="J37" s="3" t="str">
        <f>IF(E37="SIDO","sido_methods",IF(E37="SISO","siso_methods",IF(E37="PT","pt_methods",IF(E37="DISO","diso_methods",IF(E37="SIDO reactive","sidor_methods","")))))</f>
        <v>sido_methods</v>
      </c>
    </row>
    <row r="38" spans="1:10" x14ac:dyDescent="0.45">
      <c r="A38" s="3" t="s">
        <v>106</v>
      </c>
      <c r="B38" s="3" t="s">
        <v>107</v>
      </c>
      <c r="C38" t="s">
        <v>456</v>
      </c>
      <c r="D38" s="3" t="s">
        <v>19</v>
      </c>
      <c r="E38" s="3" t="s">
        <v>108</v>
      </c>
      <c r="F38" s="4" t="b">
        <v>1</v>
      </c>
      <c r="G38" s="3" t="s">
        <v>23</v>
      </c>
      <c r="H38" s="3" t="b">
        <f>IF(D38="basic","cost_power_law_flow")</f>
        <v>0</v>
      </c>
      <c r="I38" s="3" t="s">
        <v>108</v>
      </c>
      <c r="J38" s="3" t="s">
        <v>96</v>
      </c>
    </row>
    <row r="39" spans="1:10" x14ac:dyDescent="0.45">
      <c r="A39" s="3" t="s">
        <v>109</v>
      </c>
      <c r="B39" s="3" t="s">
        <v>110</v>
      </c>
      <c r="C39" t="s">
        <v>447</v>
      </c>
      <c r="D39" s="3" t="s">
        <v>10</v>
      </c>
      <c r="E39" s="3" t="s">
        <v>29</v>
      </c>
      <c r="F39" s="4" t="b">
        <v>1</v>
      </c>
      <c r="G39" s="3" t="s">
        <v>12</v>
      </c>
      <c r="H39" s="3" t="str">
        <f>IF(D39="basic","cost_power_law_flow")</f>
        <v>cost_power_law_flow</v>
      </c>
      <c r="I39" s="3" t="str">
        <f t="shared" ref="I39:I78" si="3">IF(E39="SIDO","single-input, double-output",IF(E39="SISO","single-input, single-output",IF(E39="PT","pass-through",IF(E39="DISO","double-input, single-output",IF(E39="SIDO reactive","reactive single-inlet, double-outlet","")))))</f>
        <v>pass-through</v>
      </c>
      <c r="J39" s="3" t="str">
        <f t="shared" ref="J39:J78" si="4">IF(E39="SIDO","sido_methods",IF(E39="SISO","siso_methods",IF(E39="PT","pt_methods",IF(E39="DISO","diso_methods",IF(E39="SIDO reactive","sidor_methods","")))))</f>
        <v>pt_methods</v>
      </c>
    </row>
    <row r="40" spans="1:10" x14ac:dyDescent="0.45">
      <c r="A40" s="3" t="s">
        <v>111</v>
      </c>
      <c r="B40" s="3" t="s">
        <v>112</v>
      </c>
      <c r="C40" t="s">
        <v>446</v>
      </c>
      <c r="D40" s="3" t="s">
        <v>10</v>
      </c>
      <c r="E40" s="3" t="s">
        <v>29</v>
      </c>
      <c r="F40" s="4" t="b">
        <v>1</v>
      </c>
      <c r="G40" s="3" t="s">
        <v>12</v>
      </c>
      <c r="H40" s="3" t="str">
        <f>IF(D40="basic","cost_power_law_flow")</f>
        <v>cost_power_law_flow</v>
      </c>
      <c r="I40" s="3" t="str">
        <f t="shared" si="3"/>
        <v>pass-through</v>
      </c>
      <c r="J40" s="3" t="str">
        <f t="shared" si="4"/>
        <v>pt_methods</v>
      </c>
    </row>
    <row r="41" spans="1:10" x14ac:dyDescent="0.45">
      <c r="A41" s="3" t="s">
        <v>113</v>
      </c>
      <c r="B41" s="3" t="s">
        <v>114</v>
      </c>
      <c r="C41" t="s">
        <v>432</v>
      </c>
      <c r="D41" s="3" t="s">
        <v>32</v>
      </c>
      <c r="E41" s="3" t="s">
        <v>11</v>
      </c>
      <c r="F41" s="4" t="b">
        <v>1</v>
      </c>
      <c r="G41" s="3" t="s">
        <v>23</v>
      </c>
      <c r="H41" s="3" t="s">
        <v>115</v>
      </c>
      <c r="I41" s="3" t="str">
        <f t="shared" si="3"/>
        <v>single-input, double-output</v>
      </c>
      <c r="J41" s="3" t="str">
        <f t="shared" si="4"/>
        <v>sido_methods</v>
      </c>
    </row>
    <row r="42" spans="1:10" x14ac:dyDescent="0.45">
      <c r="A42" s="3" t="s">
        <v>116</v>
      </c>
      <c r="B42" s="3" t="s">
        <v>117</v>
      </c>
      <c r="C42" t="s">
        <v>402</v>
      </c>
      <c r="D42" s="3" t="s">
        <v>32</v>
      </c>
      <c r="E42" s="3" t="s">
        <v>11</v>
      </c>
      <c r="F42" s="4" t="b">
        <v>0</v>
      </c>
      <c r="G42" s="3" t="s">
        <v>33</v>
      </c>
      <c r="H42" s="3" t="s">
        <v>118</v>
      </c>
      <c r="I42" s="3" t="str">
        <f t="shared" si="3"/>
        <v>single-input, double-output</v>
      </c>
      <c r="J42" s="3" t="str">
        <f t="shared" si="4"/>
        <v>sido_methods</v>
      </c>
    </row>
    <row r="43" spans="1:10" x14ac:dyDescent="0.45">
      <c r="A43" s="3" t="s">
        <v>119</v>
      </c>
      <c r="B43" s="3" t="s">
        <v>120</v>
      </c>
      <c r="C43" t="s">
        <v>403</v>
      </c>
      <c r="D43" s="3" t="s">
        <v>10</v>
      </c>
      <c r="E43" s="3" t="s">
        <v>29</v>
      </c>
      <c r="F43" s="4" t="b">
        <v>1</v>
      </c>
      <c r="G43" s="3" t="s">
        <v>12</v>
      </c>
      <c r="H43" s="3" t="s">
        <v>121</v>
      </c>
      <c r="I43" s="3" t="str">
        <f t="shared" si="3"/>
        <v>pass-through</v>
      </c>
      <c r="J43" s="3" t="str">
        <f t="shared" si="4"/>
        <v>pt_methods</v>
      </c>
    </row>
    <row r="44" spans="1:10" x14ac:dyDescent="0.45">
      <c r="A44" s="3" t="s">
        <v>122</v>
      </c>
      <c r="B44" s="3" t="s">
        <v>123</v>
      </c>
      <c r="C44" t="s">
        <v>405</v>
      </c>
      <c r="D44" s="3" t="s">
        <v>19</v>
      </c>
      <c r="E44" s="3" t="s">
        <v>20</v>
      </c>
      <c r="F44" s="4" t="b">
        <v>1</v>
      </c>
      <c r="G44" s="3" t="s">
        <v>12</v>
      </c>
      <c r="H44" s="3" t="s">
        <v>124</v>
      </c>
      <c r="I44" s="3" t="str">
        <f t="shared" si="3"/>
        <v>reactive single-inlet, double-outlet</v>
      </c>
      <c r="J44" s="3" t="str">
        <f t="shared" si="4"/>
        <v>sidor_methods</v>
      </c>
    </row>
    <row r="45" spans="1:10" x14ac:dyDescent="0.45">
      <c r="A45" s="3" t="s">
        <v>125</v>
      </c>
      <c r="B45" s="3" t="s">
        <v>126</v>
      </c>
      <c r="C45" t="s">
        <v>406</v>
      </c>
      <c r="D45" s="3" t="s">
        <v>10</v>
      </c>
      <c r="E45" s="3" t="s">
        <v>11</v>
      </c>
      <c r="F45" s="4" t="b">
        <v>1</v>
      </c>
      <c r="G45" s="3" t="s">
        <v>12</v>
      </c>
      <c r="H45" s="3" t="str">
        <f>IF(D45="basic","cost_power_law_flow")</f>
        <v>cost_power_law_flow</v>
      </c>
      <c r="I45" s="3" t="str">
        <f t="shared" si="3"/>
        <v>single-input, double-output</v>
      </c>
      <c r="J45" s="3" t="str">
        <f t="shared" si="4"/>
        <v>sido_methods</v>
      </c>
    </row>
    <row r="46" spans="1:10" x14ac:dyDescent="0.45">
      <c r="A46" s="3" t="s">
        <v>127</v>
      </c>
      <c r="B46" s="3" t="s">
        <v>128</v>
      </c>
      <c r="C46" t="s">
        <v>407</v>
      </c>
      <c r="D46" s="3" t="s">
        <v>10</v>
      </c>
      <c r="E46" s="3" t="s">
        <v>11</v>
      </c>
      <c r="F46" s="4" t="b">
        <v>1</v>
      </c>
      <c r="G46" s="3" t="s">
        <v>12</v>
      </c>
      <c r="H46" s="3" t="str">
        <f>IF(D46="basic","cost_power_law_flow")</f>
        <v>cost_power_law_flow</v>
      </c>
      <c r="I46" s="3" t="str">
        <f t="shared" si="3"/>
        <v>single-input, double-output</v>
      </c>
      <c r="J46" s="3" t="str">
        <f t="shared" si="4"/>
        <v>sido_methods</v>
      </c>
    </row>
    <row r="47" spans="1:10" x14ac:dyDescent="0.45">
      <c r="A47" s="3" t="s">
        <v>129</v>
      </c>
      <c r="B47" s="3" t="s">
        <v>130</v>
      </c>
      <c r="C47" t="s">
        <v>391</v>
      </c>
      <c r="D47" s="3" t="s">
        <v>19</v>
      </c>
      <c r="E47" s="3" t="s">
        <v>20</v>
      </c>
      <c r="F47" s="4" t="b">
        <v>0</v>
      </c>
      <c r="G47" s="3" t="s">
        <v>33</v>
      </c>
      <c r="H47" s="3" t="s">
        <v>131</v>
      </c>
      <c r="I47" s="3" t="str">
        <f t="shared" si="3"/>
        <v>reactive single-inlet, double-outlet</v>
      </c>
      <c r="J47" s="3" t="str">
        <f t="shared" si="4"/>
        <v>sidor_methods</v>
      </c>
    </row>
    <row r="48" spans="1:10" x14ac:dyDescent="0.45">
      <c r="A48" s="3" t="s">
        <v>132</v>
      </c>
      <c r="B48" s="3" t="s">
        <v>133</v>
      </c>
      <c r="C48" t="s">
        <v>408</v>
      </c>
      <c r="D48" s="3" t="s">
        <v>10</v>
      </c>
      <c r="E48" s="3" t="s">
        <v>11</v>
      </c>
      <c r="F48" s="4" t="b">
        <v>1</v>
      </c>
      <c r="G48" s="3" t="s">
        <v>12</v>
      </c>
      <c r="H48" s="3" t="str">
        <f>IF(D48="basic","cost_power_law_flow")</f>
        <v>cost_power_law_flow</v>
      </c>
      <c r="I48" s="3" t="str">
        <f t="shared" si="3"/>
        <v>single-input, double-output</v>
      </c>
      <c r="J48" s="3" t="str">
        <f t="shared" si="4"/>
        <v>sido_methods</v>
      </c>
    </row>
    <row r="49" spans="1:10" x14ac:dyDescent="0.45">
      <c r="A49" s="3" t="s">
        <v>134</v>
      </c>
      <c r="B49" s="3" t="s">
        <v>135</v>
      </c>
      <c r="C49" t="s">
        <v>409</v>
      </c>
      <c r="D49" s="3" t="s">
        <v>10</v>
      </c>
      <c r="E49" s="3" t="s">
        <v>11</v>
      </c>
      <c r="F49" s="4" t="b">
        <v>1</v>
      </c>
      <c r="G49" s="3" t="s">
        <v>12</v>
      </c>
      <c r="H49" s="3" t="str">
        <f>IF(D49="basic","cost_power_law_flow")</f>
        <v>cost_power_law_flow</v>
      </c>
      <c r="I49" s="3" t="str">
        <f t="shared" si="3"/>
        <v>single-input, double-output</v>
      </c>
      <c r="J49" s="3" t="str">
        <f t="shared" si="4"/>
        <v>sido_methods</v>
      </c>
    </row>
    <row r="50" spans="1:10" x14ac:dyDescent="0.45">
      <c r="A50" s="3" t="s">
        <v>136</v>
      </c>
      <c r="B50" s="3" t="s">
        <v>137</v>
      </c>
      <c r="C50" t="s">
        <v>429</v>
      </c>
      <c r="D50" s="3" t="s">
        <v>10</v>
      </c>
      <c r="E50" s="3" t="s">
        <v>29</v>
      </c>
      <c r="F50" s="4" t="b">
        <v>1</v>
      </c>
      <c r="G50" s="3" t="s">
        <v>23</v>
      </c>
      <c r="H50" s="3" t="s">
        <v>68</v>
      </c>
      <c r="I50" s="3" t="str">
        <f t="shared" si="3"/>
        <v>pass-through</v>
      </c>
      <c r="J50" s="3" t="str">
        <f t="shared" si="4"/>
        <v>pt_methods</v>
      </c>
    </row>
    <row r="51" spans="1:10" x14ac:dyDescent="0.45">
      <c r="A51" s="3" t="s">
        <v>138</v>
      </c>
      <c r="B51" s="3" t="s">
        <v>139</v>
      </c>
      <c r="C51" t="s">
        <v>410</v>
      </c>
      <c r="D51" s="3" t="s">
        <v>10</v>
      </c>
      <c r="E51" s="3" t="s">
        <v>29</v>
      </c>
      <c r="F51" s="4" t="b">
        <v>1</v>
      </c>
      <c r="G51" s="3" t="s">
        <v>12</v>
      </c>
      <c r="H51" s="3" t="str">
        <f>IF(D51="basic","cost_power_law_flow")</f>
        <v>cost_power_law_flow</v>
      </c>
      <c r="I51" s="3" t="str">
        <f t="shared" si="3"/>
        <v>pass-through</v>
      </c>
      <c r="J51" s="3" t="str">
        <f t="shared" si="4"/>
        <v>pt_methods</v>
      </c>
    </row>
    <row r="52" spans="1:10" x14ac:dyDescent="0.45">
      <c r="A52" s="3" t="s">
        <v>140</v>
      </c>
      <c r="B52" s="3" t="s">
        <v>141</v>
      </c>
      <c r="C52" t="s">
        <v>411</v>
      </c>
      <c r="D52" s="3" t="s">
        <v>32</v>
      </c>
      <c r="E52" s="3" t="s">
        <v>11</v>
      </c>
      <c r="F52" s="4" t="b">
        <v>0</v>
      </c>
      <c r="G52" s="3" t="s">
        <v>33</v>
      </c>
      <c r="H52" s="3" t="s">
        <v>142</v>
      </c>
      <c r="I52" s="3" t="str">
        <f t="shared" si="3"/>
        <v>single-input, double-output</v>
      </c>
      <c r="J52" s="3" t="str">
        <f t="shared" si="4"/>
        <v>sido_methods</v>
      </c>
    </row>
    <row r="53" spans="1:10" x14ac:dyDescent="0.45">
      <c r="A53" s="3" t="s">
        <v>143</v>
      </c>
      <c r="B53" s="3" t="s">
        <v>375</v>
      </c>
      <c r="C53" t="s">
        <v>431</v>
      </c>
      <c r="D53" s="3" t="s">
        <v>32</v>
      </c>
      <c r="E53" s="3" t="s">
        <v>28</v>
      </c>
      <c r="F53" s="4" t="b">
        <v>0</v>
      </c>
      <c r="G53" s="3" t="s">
        <v>33</v>
      </c>
      <c r="H53" s="3" t="s">
        <v>144</v>
      </c>
      <c r="I53" s="3" t="str">
        <f t="shared" si="3"/>
        <v>single-input, single-output</v>
      </c>
      <c r="J53" s="3" t="str">
        <f t="shared" si="4"/>
        <v>siso_methods</v>
      </c>
    </row>
    <row r="54" spans="1:10" x14ac:dyDescent="0.45">
      <c r="A54" s="3" t="s">
        <v>145</v>
      </c>
      <c r="B54" s="3" t="s">
        <v>146</v>
      </c>
      <c r="C54" t="s">
        <v>430</v>
      </c>
      <c r="D54" s="3" t="s">
        <v>32</v>
      </c>
      <c r="E54" s="3" t="s">
        <v>28</v>
      </c>
      <c r="F54" s="4" t="b">
        <v>0</v>
      </c>
      <c r="G54" s="3" t="s">
        <v>33</v>
      </c>
      <c r="H54" s="3" t="s">
        <v>147</v>
      </c>
      <c r="I54" s="3" t="str">
        <f t="shared" si="3"/>
        <v>single-input, single-output</v>
      </c>
      <c r="J54" s="3" t="str">
        <f t="shared" si="4"/>
        <v>siso_methods</v>
      </c>
    </row>
    <row r="55" spans="1:10" x14ac:dyDescent="0.45">
      <c r="A55" s="3" t="s">
        <v>148</v>
      </c>
      <c r="B55" s="3" t="s">
        <v>149</v>
      </c>
      <c r="C55" t="s">
        <v>449</v>
      </c>
      <c r="D55" s="3" t="s">
        <v>19</v>
      </c>
      <c r="E55" s="3" t="s">
        <v>11</v>
      </c>
      <c r="F55" s="4" t="b">
        <v>0</v>
      </c>
      <c r="G55" s="3" t="s">
        <v>33</v>
      </c>
      <c r="H55" s="3" t="s">
        <v>150</v>
      </c>
      <c r="I55" s="3" t="str">
        <f t="shared" si="3"/>
        <v>single-input, double-output</v>
      </c>
      <c r="J55" s="3" t="str">
        <f t="shared" si="4"/>
        <v>sido_methods</v>
      </c>
    </row>
    <row r="56" spans="1:10" x14ac:dyDescent="0.45">
      <c r="A56" s="3" t="s">
        <v>151</v>
      </c>
      <c r="B56" s="3" t="s">
        <v>152</v>
      </c>
      <c r="C56" t="s">
        <v>413</v>
      </c>
      <c r="D56" s="3" t="s">
        <v>10</v>
      </c>
      <c r="E56" s="3" t="s">
        <v>11</v>
      </c>
      <c r="F56" s="4" t="b">
        <v>1</v>
      </c>
      <c r="G56" s="3" t="s">
        <v>12</v>
      </c>
      <c r="H56" s="3" t="str">
        <f>IF(D56="basic","cost_power_law_flow")</f>
        <v>cost_power_law_flow</v>
      </c>
      <c r="I56" s="3" t="str">
        <f t="shared" si="3"/>
        <v>single-input, double-output</v>
      </c>
      <c r="J56" s="3" t="str">
        <f t="shared" si="4"/>
        <v>sido_methods</v>
      </c>
    </row>
    <row r="57" spans="1:10" x14ac:dyDescent="0.45">
      <c r="A57" s="3" t="s">
        <v>153</v>
      </c>
      <c r="B57" s="3" t="s">
        <v>154</v>
      </c>
      <c r="C57" t="s">
        <v>404</v>
      </c>
      <c r="D57" s="3" t="s">
        <v>32</v>
      </c>
      <c r="E57" s="3" t="s">
        <v>29</v>
      </c>
      <c r="F57" s="4" t="b">
        <v>0</v>
      </c>
      <c r="G57" s="3" t="s">
        <v>33</v>
      </c>
      <c r="H57" s="3" t="s">
        <v>155</v>
      </c>
      <c r="I57" s="3" t="str">
        <f t="shared" si="3"/>
        <v>pass-through</v>
      </c>
      <c r="J57" s="3" t="str">
        <f t="shared" si="4"/>
        <v>pt_methods</v>
      </c>
    </row>
    <row r="58" spans="1:10" x14ac:dyDescent="0.45">
      <c r="A58" s="3" t="s">
        <v>156</v>
      </c>
      <c r="B58" s="3" t="s">
        <v>157</v>
      </c>
      <c r="C58" t="s">
        <v>414</v>
      </c>
      <c r="D58" s="3" t="s">
        <v>10</v>
      </c>
      <c r="E58" s="3" t="s">
        <v>29</v>
      </c>
      <c r="F58" s="4" t="b">
        <v>1</v>
      </c>
      <c r="G58" s="3" t="s">
        <v>12</v>
      </c>
      <c r="H58" s="3" t="str">
        <f>IF(D58="basic","cost_power_law_flow")</f>
        <v>cost_power_law_flow</v>
      </c>
      <c r="I58" s="3" t="str">
        <f t="shared" si="3"/>
        <v>pass-through</v>
      </c>
      <c r="J58" s="3" t="str">
        <f t="shared" si="4"/>
        <v>pt_methods</v>
      </c>
    </row>
    <row r="59" spans="1:10" x14ac:dyDescent="0.45">
      <c r="A59" s="3" t="s">
        <v>158</v>
      </c>
      <c r="B59" s="3" t="s">
        <v>159</v>
      </c>
      <c r="C59" t="s">
        <v>415</v>
      </c>
      <c r="D59" s="3" t="s">
        <v>10</v>
      </c>
      <c r="E59" s="3" t="s">
        <v>11</v>
      </c>
      <c r="F59" s="4" t="b">
        <v>1</v>
      </c>
      <c r="G59" s="3" t="s">
        <v>12</v>
      </c>
      <c r="H59" s="3" t="str">
        <f>IF(D59="basic","cost_power_law_flow")</f>
        <v>cost_power_law_flow</v>
      </c>
      <c r="I59" s="3" t="str">
        <f t="shared" si="3"/>
        <v>single-input, double-output</v>
      </c>
      <c r="J59" s="3" t="str">
        <f t="shared" si="4"/>
        <v>sido_methods</v>
      </c>
    </row>
    <row r="60" spans="1:10" x14ac:dyDescent="0.45">
      <c r="A60" s="3" t="s">
        <v>160</v>
      </c>
      <c r="B60" s="3" t="s">
        <v>161</v>
      </c>
      <c r="C60" t="s">
        <v>453</v>
      </c>
      <c r="D60" s="3" t="s">
        <v>60</v>
      </c>
      <c r="E60" s="3" t="s">
        <v>11</v>
      </c>
      <c r="F60" s="4" t="b">
        <v>1</v>
      </c>
      <c r="G60" s="3" t="s">
        <v>12</v>
      </c>
      <c r="H60" s="3" t="s">
        <v>68</v>
      </c>
      <c r="I60" s="3" t="str">
        <f t="shared" si="3"/>
        <v>single-input, double-output</v>
      </c>
      <c r="J60" s="3" t="str">
        <f t="shared" si="4"/>
        <v>sido_methods</v>
      </c>
    </row>
    <row r="61" spans="1:10" x14ac:dyDescent="0.45">
      <c r="A61" s="3" t="s">
        <v>162</v>
      </c>
      <c r="B61" s="3" t="s">
        <v>163</v>
      </c>
      <c r="C61" t="s">
        <v>416</v>
      </c>
      <c r="D61" s="3" t="s">
        <v>32</v>
      </c>
      <c r="E61" s="3" t="s">
        <v>11</v>
      </c>
      <c r="F61" s="4" t="b">
        <v>1</v>
      </c>
      <c r="G61" s="3" t="s">
        <v>12</v>
      </c>
      <c r="H61" s="3" t="s">
        <v>164</v>
      </c>
      <c r="I61" s="3" t="str">
        <f t="shared" si="3"/>
        <v>single-input, double-output</v>
      </c>
      <c r="J61" s="3" t="str">
        <f t="shared" si="4"/>
        <v>sido_methods</v>
      </c>
    </row>
    <row r="62" spans="1:10" x14ac:dyDescent="0.45">
      <c r="A62" s="3" t="s">
        <v>165</v>
      </c>
      <c r="B62" s="3" t="s">
        <v>166</v>
      </c>
      <c r="C62" t="s">
        <v>417</v>
      </c>
      <c r="D62" s="3" t="s">
        <v>10</v>
      </c>
      <c r="E62" s="3" t="s">
        <v>11</v>
      </c>
      <c r="F62" s="4" t="b">
        <v>1</v>
      </c>
      <c r="G62" s="3" t="s">
        <v>12</v>
      </c>
      <c r="H62" s="3" t="str">
        <f>IF(D62="basic","cost_power_law_flow")</f>
        <v>cost_power_law_flow</v>
      </c>
      <c r="I62" s="3" t="str">
        <f t="shared" si="3"/>
        <v>single-input, double-output</v>
      </c>
      <c r="J62" s="3" t="str">
        <f t="shared" si="4"/>
        <v>sido_methods</v>
      </c>
    </row>
    <row r="63" spans="1:10" x14ac:dyDescent="0.45">
      <c r="A63" s="3" t="s">
        <v>167</v>
      </c>
      <c r="B63" s="3" t="s">
        <v>168</v>
      </c>
      <c r="C63" t="s">
        <v>441</v>
      </c>
      <c r="D63" s="3" t="s">
        <v>10</v>
      </c>
      <c r="E63" s="3" t="s">
        <v>11</v>
      </c>
      <c r="F63" s="4" t="b">
        <v>1</v>
      </c>
      <c r="G63" s="3" t="s">
        <v>12</v>
      </c>
      <c r="H63" s="3" t="str">
        <f>IF(D63="basic","cost_power_law_flow")</f>
        <v>cost_power_law_flow</v>
      </c>
      <c r="I63" s="3" t="str">
        <f t="shared" si="3"/>
        <v>single-input, double-output</v>
      </c>
      <c r="J63" s="3" t="str">
        <f t="shared" si="4"/>
        <v>sido_methods</v>
      </c>
    </row>
    <row r="64" spans="1:10" x14ac:dyDescent="0.45">
      <c r="A64" s="3" t="s">
        <v>169</v>
      </c>
      <c r="B64" s="3" t="s">
        <v>170</v>
      </c>
      <c r="C64" t="s">
        <v>418</v>
      </c>
      <c r="D64" s="3" t="s">
        <v>10</v>
      </c>
      <c r="E64" s="3" t="s">
        <v>29</v>
      </c>
      <c r="F64" s="4" t="b">
        <v>1</v>
      </c>
      <c r="G64" s="3" t="s">
        <v>12</v>
      </c>
      <c r="H64" s="3" t="str">
        <f>IF(D64="basic","cost_power_law_flow")</f>
        <v>cost_power_law_flow</v>
      </c>
      <c r="I64" s="3" t="str">
        <f t="shared" si="3"/>
        <v>pass-through</v>
      </c>
      <c r="J64" s="3" t="str">
        <f t="shared" si="4"/>
        <v>pt_methods</v>
      </c>
    </row>
    <row r="65" spans="1:10" x14ac:dyDescent="0.45">
      <c r="A65" s="3" t="s">
        <v>171</v>
      </c>
      <c r="B65" s="3" t="s">
        <v>172</v>
      </c>
      <c r="C65" t="s">
        <v>439</v>
      </c>
      <c r="D65" s="3" t="s">
        <v>10</v>
      </c>
      <c r="E65" s="3" t="s">
        <v>29</v>
      </c>
      <c r="F65" s="4" t="b">
        <v>1</v>
      </c>
      <c r="G65" s="3" t="s">
        <v>12</v>
      </c>
      <c r="H65" s="3" t="str">
        <f>IF(D65="basic","cost_power_law_flow")</f>
        <v>cost_power_law_flow</v>
      </c>
      <c r="I65" s="3" t="str">
        <f t="shared" si="3"/>
        <v>pass-through</v>
      </c>
      <c r="J65" s="3" t="str">
        <f t="shared" si="4"/>
        <v>pt_methods</v>
      </c>
    </row>
    <row r="66" spans="1:10" x14ac:dyDescent="0.45">
      <c r="A66" s="3" t="s">
        <v>173</v>
      </c>
      <c r="B66" s="3" t="s">
        <v>174</v>
      </c>
      <c r="C66" t="s">
        <v>436</v>
      </c>
      <c r="D66" s="3" t="s">
        <v>32</v>
      </c>
      <c r="E66" s="3" t="s">
        <v>29</v>
      </c>
      <c r="F66" s="4" t="b">
        <v>1</v>
      </c>
      <c r="G66" s="3" t="s">
        <v>12</v>
      </c>
      <c r="H66" s="3" t="s">
        <v>175</v>
      </c>
      <c r="I66" s="3" t="str">
        <f t="shared" si="3"/>
        <v>pass-through</v>
      </c>
      <c r="J66" s="3" t="str">
        <f t="shared" si="4"/>
        <v>pt_methods</v>
      </c>
    </row>
    <row r="67" spans="1:10" x14ac:dyDescent="0.45">
      <c r="A67" s="3" t="s">
        <v>176</v>
      </c>
      <c r="B67" s="3" t="s">
        <v>177</v>
      </c>
      <c r="C67" t="s">
        <v>448</v>
      </c>
      <c r="D67" s="3" t="s">
        <v>32</v>
      </c>
      <c r="E67" s="3" t="s">
        <v>29</v>
      </c>
      <c r="F67" s="4" t="b">
        <v>1</v>
      </c>
      <c r="G67" s="3" t="s">
        <v>23</v>
      </c>
      <c r="H67" s="3" t="s">
        <v>178</v>
      </c>
      <c r="I67" s="3" t="str">
        <f t="shared" si="3"/>
        <v>pass-through</v>
      </c>
      <c r="J67" s="3" t="str">
        <f t="shared" si="4"/>
        <v>pt_methods</v>
      </c>
    </row>
    <row r="68" spans="1:10" x14ac:dyDescent="0.45">
      <c r="A68" s="3" t="s">
        <v>179</v>
      </c>
      <c r="B68" s="3" t="s">
        <v>180</v>
      </c>
      <c r="C68" t="s">
        <v>437</v>
      </c>
      <c r="D68" s="3" t="s">
        <v>10</v>
      </c>
      <c r="E68" s="3" t="s">
        <v>29</v>
      </c>
      <c r="F68" s="4" t="b">
        <v>1</v>
      </c>
      <c r="G68" s="3" t="s">
        <v>23</v>
      </c>
      <c r="H68" s="3" t="str">
        <f>IF(D68="basic","cost_power_law_flow")</f>
        <v>cost_power_law_flow</v>
      </c>
      <c r="I68" s="3" t="str">
        <f t="shared" si="3"/>
        <v>pass-through</v>
      </c>
      <c r="J68" s="3" t="str">
        <f t="shared" si="4"/>
        <v>pt_methods</v>
      </c>
    </row>
    <row r="69" spans="1:10" x14ac:dyDescent="0.45">
      <c r="A69" s="3" t="s">
        <v>181</v>
      </c>
      <c r="B69" s="3" t="s">
        <v>182</v>
      </c>
      <c r="C69" t="s">
        <v>419</v>
      </c>
      <c r="D69" s="3" t="s">
        <v>10</v>
      </c>
      <c r="E69" s="3" t="s">
        <v>29</v>
      </c>
      <c r="F69" s="4" t="b">
        <v>1</v>
      </c>
      <c r="G69" s="3" t="s">
        <v>12</v>
      </c>
      <c r="H69" s="3" t="str">
        <f>IF(D69="basic","cost_power_law_flow")</f>
        <v>cost_power_law_flow</v>
      </c>
      <c r="I69" s="3" t="str">
        <f t="shared" si="3"/>
        <v>pass-through</v>
      </c>
      <c r="J69" s="3" t="str">
        <f t="shared" si="4"/>
        <v>pt_methods</v>
      </c>
    </row>
    <row r="70" spans="1:10" x14ac:dyDescent="0.45">
      <c r="A70" s="3" t="s">
        <v>183</v>
      </c>
      <c r="B70" s="3" t="s">
        <v>184</v>
      </c>
      <c r="C70" t="s">
        <v>420</v>
      </c>
      <c r="D70" s="3" t="s">
        <v>10</v>
      </c>
      <c r="E70" s="3" t="s">
        <v>11</v>
      </c>
      <c r="F70" s="4" t="b">
        <v>1</v>
      </c>
      <c r="G70" s="3" t="s">
        <v>12</v>
      </c>
      <c r="H70" s="3" t="str">
        <f>IF(D70="basic","cost_power_law_flow")</f>
        <v>cost_power_law_flow</v>
      </c>
      <c r="I70" s="3" t="str">
        <f t="shared" si="3"/>
        <v>single-input, double-output</v>
      </c>
      <c r="J70" s="3" t="str">
        <f t="shared" si="4"/>
        <v>sido_methods</v>
      </c>
    </row>
    <row r="71" spans="1:10" x14ac:dyDescent="0.45">
      <c r="A71" s="3" t="s">
        <v>185</v>
      </c>
      <c r="B71" s="3" t="s">
        <v>186</v>
      </c>
      <c r="C71" t="s">
        <v>422</v>
      </c>
      <c r="D71" s="3" t="s">
        <v>10</v>
      </c>
      <c r="E71" s="3" t="s">
        <v>11</v>
      </c>
      <c r="F71" s="4" t="b">
        <v>1</v>
      </c>
      <c r="G71" s="3" t="s">
        <v>12</v>
      </c>
      <c r="H71" s="3" t="str">
        <f>IF(D71="basic","cost_power_law_flow")</f>
        <v>cost_power_law_flow</v>
      </c>
      <c r="I71" s="3" t="str">
        <f t="shared" si="3"/>
        <v>single-input, double-output</v>
      </c>
      <c r="J71" s="3" t="str">
        <f t="shared" si="4"/>
        <v>sido_methods</v>
      </c>
    </row>
    <row r="72" spans="1:10" x14ac:dyDescent="0.45">
      <c r="A72" s="3" t="s">
        <v>187</v>
      </c>
      <c r="B72" s="3" t="s">
        <v>188</v>
      </c>
      <c r="C72" t="s">
        <v>424</v>
      </c>
      <c r="D72" s="3" t="s">
        <v>32</v>
      </c>
      <c r="E72" s="3" t="s">
        <v>28</v>
      </c>
      <c r="F72" s="4" t="b">
        <v>1</v>
      </c>
      <c r="G72" s="3" t="s">
        <v>12</v>
      </c>
      <c r="H72" s="3" t="s">
        <v>189</v>
      </c>
      <c r="I72" s="3" t="str">
        <f t="shared" si="3"/>
        <v>single-input, single-output</v>
      </c>
      <c r="J72" s="3" t="str">
        <f t="shared" si="4"/>
        <v>siso_methods</v>
      </c>
    </row>
    <row r="73" spans="1:10" x14ac:dyDescent="0.45">
      <c r="A73" s="3" t="s">
        <v>190</v>
      </c>
      <c r="B73" s="3" t="s">
        <v>191</v>
      </c>
      <c r="C73" t="s">
        <v>423</v>
      </c>
      <c r="D73" s="3" t="s">
        <v>32</v>
      </c>
      <c r="E73" s="3" t="s">
        <v>28</v>
      </c>
      <c r="F73" s="4" t="b">
        <v>1</v>
      </c>
      <c r="G73" s="3" t="s">
        <v>12</v>
      </c>
      <c r="H73" s="3" t="s">
        <v>192</v>
      </c>
      <c r="I73" s="3" t="str">
        <f t="shared" si="3"/>
        <v>single-input, single-output</v>
      </c>
      <c r="J73" s="3" t="str">
        <f t="shared" si="4"/>
        <v>siso_methods</v>
      </c>
    </row>
    <row r="74" spans="1:10" x14ac:dyDescent="0.45">
      <c r="A74" s="3" t="s">
        <v>193</v>
      </c>
      <c r="B74" s="3" t="s">
        <v>194</v>
      </c>
      <c r="C74" t="s">
        <v>459</v>
      </c>
      <c r="D74" s="3" t="s">
        <v>60</v>
      </c>
      <c r="E74" s="3" t="s">
        <v>11</v>
      </c>
      <c r="F74" s="4" t="b">
        <v>1</v>
      </c>
      <c r="G74" s="3" t="s">
        <v>12</v>
      </c>
      <c r="H74" s="3" t="b">
        <f>IF(D74="basic","cost_power_law_flow")</f>
        <v>0</v>
      </c>
      <c r="I74" s="3" t="str">
        <f t="shared" si="3"/>
        <v>single-input, double-output</v>
      </c>
      <c r="J74" s="3" t="str">
        <f t="shared" si="4"/>
        <v>sido_methods</v>
      </c>
    </row>
    <row r="75" spans="1:10" x14ac:dyDescent="0.45">
      <c r="A75" s="3" t="s">
        <v>195</v>
      </c>
      <c r="B75" s="3" t="s">
        <v>196</v>
      </c>
      <c r="C75" t="s">
        <v>426</v>
      </c>
      <c r="D75" s="3" t="s">
        <v>10</v>
      </c>
      <c r="E75" s="3" t="s">
        <v>11</v>
      </c>
      <c r="F75" s="4" t="b">
        <v>1</v>
      </c>
      <c r="G75" s="3" t="s">
        <v>12</v>
      </c>
      <c r="H75" s="3" t="str">
        <f>IF(D75="basic","cost_power_law_flow")</f>
        <v>cost_power_law_flow</v>
      </c>
      <c r="I75" s="3" t="str">
        <f t="shared" si="3"/>
        <v>single-input, double-output</v>
      </c>
      <c r="J75" s="3" t="str">
        <f t="shared" si="4"/>
        <v>sido_methods</v>
      </c>
    </row>
    <row r="76" spans="1:10" x14ac:dyDescent="0.45">
      <c r="A76" s="3" t="s">
        <v>197</v>
      </c>
      <c r="B76" s="3" t="s">
        <v>198</v>
      </c>
      <c r="C76" t="s">
        <v>425</v>
      </c>
      <c r="D76" s="3" t="s">
        <v>10</v>
      </c>
      <c r="E76" s="3" t="s">
        <v>11</v>
      </c>
      <c r="F76" s="4" t="b">
        <v>1</v>
      </c>
      <c r="G76" s="3" t="s">
        <v>12</v>
      </c>
      <c r="H76" s="3" t="str">
        <f>IF(D76="basic","cost_power_law_flow")</f>
        <v>cost_power_law_flow</v>
      </c>
      <c r="I76" s="3" t="str">
        <f t="shared" si="3"/>
        <v>single-input, double-output</v>
      </c>
      <c r="J76" s="3" t="str">
        <f t="shared" si="4"/>
        <v>sido_methods</v>
      </c>
    </row>
    <row r="77" spans="1:10" x14ac:dyDescent="0.45">
      <c r="A77" s="3" t="s">
        <v>199</v>
      </c>
      <c r="B77" s="3" t="s">
        <v>200</v>
      </c>
      <c r="C77" t="s">
        <v>444</v>
      </c>
      <c r="D77" s="3" t="s">
        <v>32</v>
      </c>
      <c r="E77" s="3" t="s">
        <v>29</v>
      </c>
      <c r="F77" s="4" t="b">
        <v>0</v>
      </c>
      <c r="G77" s="3" t="s">
        <v>33</v>
      </c>
      <c r="H77" s="3" t="s">
        <v>68</v>
      </c>
      <c r="I77" s="3" t="str">
        <f t="shared" si="3"/>
        <v>pass-through</v>
      </c>
      <c r="J77" s="3" t="str">
        <f t="shared" si="4"/>
        <v>pt_methods</v>
      </c>
    </row>
    <row r="78" spans="1:10" x14ac:dyDescent="0.45">
      <c r="A78" s="3" t="s">
        <v>201</v>
      </c>
      <c r="B78" s="3" t="s">
        <v>202</v>
      </c>
      <c r="C78" t="s">
        <v>445</v>
      </c>
      <c r="D78" s="3" t="s">
        <v>32</v>
      </c>
      <c r="E78" s="3" t="s">
        <v>29</v>
      </c>
      <c r="F78" s="4" t="b">
        <v>0</v>
      </c>
      <c r="G78" s="3" t="s">
        <v>23</v>
      </c>
      <c r="H78" s="3" t="s">
        <v>203</v>
      </c>
      <c r="I78" s="3" t="str">
        <f t="shared" si="3"/>
        <v>pass-through</v>
      </c>
      <c r="J78" s="3" t="str">
        <f t="shared" si="4"/>
        <v>pt_methods</v>
      </c>
    </row>
  </sheetData>
  <autoFilter ref="A1:J78" xr:uid="{00000000-0001-0000-0000-000000000000}"/>
  <sortState xmlns:xlrd2="http://schemas.microsoft.com/office/spreadsheetml/2017/richdata2" ref="A2:J78">
    <sortCondition ref="B2:B78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77"/>
  <sheetViews>
    <sheetView workbookViewId="0">
      <selection activeCell="G77" sqref="G1:G77"/>
    </sheetView>
  </sheetViews>
  <sheetFormatPr defaultColWidth="8.86328125" defaultRowHeight="14.25" x14ac:dyDescent="0.45"/>
  <cols>
    <col min="1" max="1" width="29" customWidth="1"/>
    <col min="2" max="2" width="33.59765625" customWidth="1"/>
    <col min="3" max="3" width="31.3984375" customWidth="1"/>
  </cols>
  <sheetData>
    <row r="1" spans="1:7" x14ac:dyDescent="0.45">
      <c r="A1" s="1" t="s">
        <v>204</v>
      </c>
      <c r="B1" t="str">
        <f>CONCATENATE(A1,"_zo")</f>
        <v>aeration_basin_zo</v>
      </c>
      <c r="C1" t="s">
        <v>205</v>
      </c>
      <c r="D1" t="s">
        <v>206</v>
      </c>
      <c r="G1" t="str">
        <f>CONCATENATE(C1," ",D1)</f>
        <v>aeration basin</v>
      </c>
    </row>
    <row r="2" spans="1:7" x14ac:dyDescent="0.45">
      <c r="A2" s="1" t="s">
        <v>207</v>
      </c>
      <c r="B2" t="str">
        <f t="shared" ref="B2:B65" si="0">CONCATENATE(A2,"_zo")</f>
        <v>air_flotation_zo</v>
      </c>
      <c r="C2" t="s">
        <v>208</v>
      </c>
      <c r="D2" t="s">
        <v>209</v>
      </c>
      <c r="G2" t="str">
        <f t="shared" ref="G2:G65" si="1">CONCATENATE(C2," ",D2)</f>
        <v>air flotation</v>
      </c>
    </row>
    <row r="3" spans="1:7" x14ac:dyDescent="0.45">
      <c r="A3" s="1" t="s">
        <v>210</v>
      </c>
      <c r="B3" t="str">
        <f t="shared" si="0"/>
        <v>anaerobic_digestion_oxidation_zo</v>
      </c>
      <c r="C3" t="s">
        <v>211</v>
      </c>
      <c r="D3" t="s">
        <v>212</v>
      </c>
      <c r="E3" t="s">
        <v>213</v>
      </c>
      <c r="G3" t="str">
        <f t="shared" si="1"/>
        <v>anaerobic digestion</v>
      </c>
    </row>
    <row r="4" spans="1:7" x14ac:dyDescent="0.45">
      <c r="A4" s="1" t="s">
        <v>214</v>
      </c>
      <c r="B4" t="str">
        <f t="shared" si="0"/>
        <v>anaerobic_mbr_mec_zo</v>
      </c>
      <c r="C4" t="s">
        <v>211</v>
      </c>
      <c r="D4" t="s">
        <v>215</v>
      </c>
      <c r="E4" t="s">
        <v>216</v>
      </c>
      <c r="G4" t="str">
        <f>CONCATENATE(C4," ",D4," ",E4)</f>
        <v>anaerobic mbr mec</v>
      </c>
    </row>
    <row r="5" spans="1:7" x14ac:dyDescent="0.45">
      <c r="A5" s="1" t="s">
        <v>217</v>
      </c>
      <c r="B5" t="str">
        <f t="shared" si="0"/>
        <v>backwash_solids_handling_zo</v>
      </c>
      <c r="C5" t="s">
        <v>218</v>
      </c>
      <c r="D5" t="s">
        <v>219</v>
      </c>
      <c r="E5" t="s">
        <v>220</v>
      </c>
      <c r="G5" t="str">
        <f t="shared" ref="G5:G6" si="2">CONCATENATE(C5," ",D5," ",E5)</f>
        <v>backwash solids handling</v>
      </c>
    </row>
    <row r="6" spans="1:7" x14ac:dyDescent="0.45">
      <c r="A6" s="1" t="s">
        <v>221</v>
      </c>
      <c r="B6" t="str">
        <f t="shared" si="0"/>
        <v>bio_active_filtration_zo</v>
      </c>
      <c r="C6" t="s">
        <v>222</v>
      </c>
      <c r="D6" t="s">
        <v>223</v>
      </c>
      <c r="E6" t="s">
        <v>224</v>
      </c>
      <c r="G6" t="str">
        <f t="shared" si="2"/>
        <v>bio active filtration</v>
      </c>
    </row>
    <row r="7" spans="1:7" x14ac:dyDescent="0.45">
      <c r="A7" s="1" t="s">
        <v>225</v>
      </c>
      <c r="B7" t="str">
        <f t="shared" si="0"/>
        <v>bioreactor_zo</v>
      </c>
      <c r="C7" t="s">
        <v>225</v>
      </c>
      <c r="G7" t="str">
        <f t="shared" si="1"/>
        <v xml:space="preserve">bioreactor </v>
      </c>
    </row>
    <row r="8" spans="1:7" x14ac:dyDescent="0.45">
      <c r="A8" s="1" t="s">
        <v>226</v>
      </c>
      <c r="B8" t="str">
        <f t="shared" si="0"/>
        <v>blending_resevoir_zo</v>
      </c>
      <c r="C8" t="s">
        <v>227</v>
      </c>
      <c r="D8" t="s">
        <v>228</v>
      </c>
      <c r="G8" t="str">
        <f t="shared" si="1"/>
        <v>blending resevoir</v>
      </c>
    </row>
    <row r="9" spans="1:7" x14ac:dyDescent="0.45">
      <c r="A9" s="1" t="s">
        <v>229</v>
      </c>
      <c r="B9" t="str">
        <f t="shared" si="0"/>
        <v>brine_concentrator_zo</v>
      </c>
      <c r="C9" t="s">
        <v>230</v>
      </c>
      <c r="D9" t="s">
        <v>231</v>
      </c>
      <c r="G9" t="str">
        <f t="shared" si="1"/>
        <v>brine concentrator</v>
      </c>
    </row>
    <row r="10" spans="1:7" x14ac:dyDescent="0.45">
      <c r="A10" s="1" t="s">
        <v>232</v>
      </c>
      <c r="B10" t="str">
        <f t="shared" si="0"/>
        <v>buffer_tank_zo</v>
      </c>
      <c r="C10" t="s">
        <v>233</v>
      </c>
      <c r="D10" t="s">
        <v>234</v>
      </c>
      <c r="G10" t="str">
        <f t="shared" si="1"/>
        <v>buffer tank</v>
      </c>
    </row>
    <row r="11" spans="1:7" x14ac:dyDescent="0.45">
      <c r="A11" s="1" t="s">
        <v>235</v>
      </c>
      <c r="B11" t="str">
        <f t="shared" si="0"/>
        <v>CANDOP_zo</v>
      </c>
      <c r="C11" t="s">
        <v>235</v>
      </c>
      <c r="G11" t="str">
        <f t="shared" si="1"/>
        <v xml:space="preserve">CANDOP </v>
      </c>
    </row>
    <row r="12" spans="1:7" x14ac:dyDescent="0.45">
      <c r="A12" s="1" t="s">
        <v>236</v>
      </c>
      <c r="B12" t="str">
        <f t="shared" si="0"/>
        <v>cartridge_filtration_zo</v>
      </c>
      <c r="C12" t="s">
        <v>237</v>
      </c>
      <c r="D12" t="s">
        <v>224</v>
      </c>
      <c r="G12" t="str">
        <f t="shared" si="1"/>
        <v>cartridge filtration</v>
      </c>
    </row>
    <row r="13" spans="1:7" x14ac:dyDescent="0.45">
      <c r="A13" s="1" t="s">
        <v>238</v>
      </c>
      <c r="B13" t="str">
        <f t="shared" si="0"/>
        <v>chemical_addition_zo</v>
      </c>
      <c r="C13" t="s">
        <v>239</v>
      </c>
      <c r="D13" t="s">
        <v>240</v>
      </c>
      <c r="G13" t="str">
        <f t="shared" si="1"/>
        <v>chemical addition</v>
      </c>
    </row>
    <row r="14" spans="1:7" x14ac:dyDescent="0.45">
      <c r="A14" s="1" t="s">
        <v>241</v>
      </c>
      <c r="B14" t="str">
        <f t="shared" si="0"/>
        <v>chlorination_zo</v>
      </c>
      <c r="C14" t="s">
        <v>241</v>
      </c>
      <c r="G14" t="str">
        <f t="shared" si="1"/>
        <v xml:space="preserve">chlorination </v>
      </c>
    </row>
    <row r="15" spans="1:7" x14ac:dyDescent="0.45">
      <c r="A15" s="1" t="s">
        <v>242</v>
      </c>
      <c r="B15" t="str">
        <f t="shared" si="0"/>
        <v>clarifier_zo</v>
      </c>
      <c r="C15" t="s">
        <v>242</v>
      </c>
      <c r="G15" t="str">
        <f t="shared" si="1"/>
        <v xml:space="preserve">clarifier </v>
      </c>
    </row>
    <row r="16" spans="1:7" x14ac:dyDescent="0.45">
      <c r="A16" s="1" t="s">
        <v>243</v>
      </c>
      <c r="B16" t="str">
        <f t="shared" si="0"/>
        <v>co2_addition_zo</v>
      </c>
      <c r="C16" t="s">
        <v>244</v>
      </c>
      <c r="D16" t="s">
        <v>240</v>
      </c>
      <c r="G16" t="str">
        <f t="shared" si="1"/>
        <v>co2 addition</v>
      </c>
    </row>
    <row r="17" spans="1:7" x14ac:dyDescent="0.45">
      <c r="A17" s="1" t="s">
        <v>245</v>
      </c>
      <c r="B17" t="str">
        <f t="shared" si="0"/>
        <v>coag_and_floc_zo</v>
      </c>
      <c r="C17" t="s">
        <v>246</v>
      </c>
      <c r="D17" t="s">
        <v>247</v>
      </c>
      <c r="E17" t="s">
        <v>248</v>
      </c>
      <c r="G17" t="str">
        <f>CONCATENATE(C17," ",D17," ",E17)</f>
        <v>coag and floc</v>
      </c>
    </row>
    <row r="18" spans="1:7" x14ac:dyDescent="0.45">
      <c r="A18" s="1" t="s">
        <v>249</v>
      </c>
      <c r="B18" t="str">
        <f t="shared" si="0"/>
        <v>cofermentation_zo</v>
      </c>
      <c r="C18" t="s">
        <v>249</v>
      </c>
      <c r="G18" t="str">
        <f t="shared" ref="G18:G19" si="3">CONCATENATE(C18," ",D18," ",E18)</f>
        <v xml:space="preserve">cofermentation  </v>
      </c>
    </row>
    <row r="19" spans="1:7" x14ac:dyDescent="0.45">
      <c r="A19" s="1" t="s">
        <v>250</v>
      </c>
      <c r="B19" t="str">
        <f t="shared" si="0"/>
        <v>constructed_wetlands_zo</v>
      </c>
      <c r="C19" t="s">
        <v>251</v>
      </c>
      <c r="D19" t="s">
        <v>252</v>
      </c>
      <c r="G19" t="str">
        <f t="shared" si="3"/>
        <v xml:space="preserve">constructed wetlands </v>
      </c>
    </row>
    <row r="20" spans="1:7" x14ac:dyDescent="0.45">
      <c r="A20" s="1" t="s">
        <v>253</v>
      </c>
      <c r="B20" t="str">
        <f t="shared" si="0"/>
        <v>conventional_activated_sludge_zo</v>
      </c>
      <c r="C20" t="s">
        <v>254</v>
      </c>
      <c r="D20" t="s">
        <v>255</v>
      </c>
      <c r="E20" t="s">
        <v>256</v>
      </c>
      <c r="G20" t="str">
        <f>CONCATENATE(C20," ",D20," ",E20)</f>
        <v>conventional activated sludge</v>
      </c>
    </row>
    <row r="21" spans="1:7" x14ac:dyDescent="0.45">
      <c r="A21" s="1" t="s">
        <v>257</v>
      </c>
      <c r="B21" t="str">
        <f t="shared" si="0"/>
        <v>cooling_supply_zo</v>
      </c>
      <c r="C21" t="s">
        <v>258</v>
      </c>
      <c r="D21" t="s">
        <v>259</v>
      </c>
      <c r="G21" t="str">
        <f t="shared" ref="G21:G22" si="4">CONCATENATE(C21," ",D21," ",E21)</f>
        <v xml:space="preserve">cooling supply </v>
      </c>
    </row>
    <row r="22" spans="1:7" x14ac:dyDescent="0.45">
      <c r="A22" s="1" t="s">
        <v>260</v>
      </c>
      <c r="B22" t="str">
        <f t="shared" si="0"/>
        <v>cooling_tower_zo</v>
      </c>
      <c r="C22" t="s">
        <v>258</v>
      </c>
      <c r="D22" t="s">
        <v>261</v>
      </c>
      <c r="G22" t="str">
        <f t="shared" si="4"/>
        <v xml:space="preserve">cooling tower </v>
      </c>
    </row>
    <row r="23" spans="1:7" x14ac:dyDescent="0.45">
      <c r="A23" s="1" t="s">
        <v>262</v>
      </c>
      <c r="B23" t="str">
        <f t="shared" si="0"/>
        <v>decarbonator_zo</v>
      </c>
      <c r="C23" t="s">
        <v>262</v>
      </c>
      <c r="G23" t="str">
        <f t="shared" si="1"/>
        <v xml:space="preserve">decarbonator </v>
      </c>
    </row>
    <row r="24" spans="1:7" x14ac:dyDescent="0.45">
      <c r="A24" s="1" t="s">
        <v>263</v>
      </c>
      <c r="B24" t="str">
        <f t="shared" si="0"/>
        <v>deep_well_injection_zo</v>
      </c>
      <c r="C24" t="s">
        <v>264</v>
      </c>
      <c r="D24" t="s">
        <v>265</v>
      </c>
      <c r="E24" t="s">
        <v>266</v>
      </c>
      <c r="G24" t="str">
        <f>CONCATENATE(C24," ",D24," ",E24)</f>
        <v>deep well injection</v>
      </c>
    </row>
    <row r="25" spans="1:7" x14ac:dyDescent="0.45">
      <c r="A25" s="1" t="s">
        <v>267</v>
      </c>
      <c r="B25" t="str">
        <f t="shared" si="0"/>
        <v>dissolved_air_flotation_zo</v>
      </c>
      <c r="C25" t="s">
        <v>268</v>
      </c>
      <c r="D25" t="s">
        <v>208</v>
      </c>
      <c r="E25" t="s">
        <v>209</v>
      </c>
      <c r="G25" t="str">
        <f t="shared" ref="G25" si="5">CONCATENATE(C25," ",D25," ",E25)</f>
        <v>dissolved air flotation</v>
      </c>
    </row>
    <row r="26" spans="1:7" x14ac:dyDescent="0.45">
      <c r="A26" s="1" t="s">
        <v>269</v>
      </c>
      <c r="B26" t="str">
        <f t="shared" si="0"/>
        <v>dmbr_zo</v>
      </c>
      <c r="C26" t="s">
        <v>269</v>
      </c>
      <c r="G26" t="str">
        <f>CONCATENATE(C26," ",D26)</f>
        <v xml:space="preserve">dmbr </v>
      </c>
    </row>
    <row r="27" spans="1:7" x14ac:dyDescent="0.45">
      <c r="A27" s="1" t="s">
        <v>270</v>
      </c>
      <c r="B27" t="str">
        <f t="shared" si="0"/>
        <v>dual_media_filtration_zo</v>
      </c>
      <c r="C27" t="s">
        <v>271</v>
      </c>
      <c r="D27" t="s">
        <v>272</v>
      </c>
      <c r="E27" t="s">
        <v>224</v>
      </c>
      <c r="G27" t="str">
        <f>CONCATENATE(C27," ",D27," ",E27)</f>
        <v>dual media filtration</v>
      </c>
    </row>
    <row r="28" spans="1:7" x14ac:dyDescent="0.45">
      <c r="A28" s="1" t="s">
        <v>273</v>
      </c>
      <c r="B28" t="str">
        <f t="shared" si="0"/>
        <v>electrochemical_nutrient_removal_zo</v>
      </c>
      <c r="C28" t="s">
        <v>274</v>
      </c>
      <c r="D28" t="s">
        <v>275</v>
      </c>
      <c r="E28" t="s">
        <v>276</v>
      </c>
      <c r="G28" t="str">
        <f>CONCATENATE(C28," ",D28," ",E28)</f>
        <v>electrochemical nutrient removal</v>
      </c>
    </row>
    <row r="29" spans="1:7" x14ac:dyDescent="0.45">
      <c r="A29" s="1" t="s">
        <v>277</v>
      </c>
      <c r="B29" t="str">
        <f t="shared" si="0"/>
        <v>electrodialysis_reversal_zo</v>
      </c>
      <c r="C29" t="s">
        <v>278</v>
      </c>
      <c r="D29" t="s">
        <v>279</v>
      </c>
      <c r="G29" t="str">
        <f t="shared" si="1"/>
        <v>electrodialysis reversal</v>
      </c>
    </row>
    <row r="30" spans="1:7" x14ac:dyDescent="0.45">
      <c r="A30" s="1" t="s">
        <v>280</v>
      </c>
      <c r="B30" t="str">
        <f t="shared" si="0"/>
        <v>energy_recovery_zo</v>
      </c>
      <c r="C30" t="s">
        <v>4</v>
      </c>
      <c r="D30" t="s">
        <v>281</v>
      </c>
      <c r="G30" t="str">
        <f t="shared" si="1"/>
        <v>energy recovery</v>
      </c>
    </row>
    <row r="31" spans="1:7" x14ac:dyDescent="0.45">
      <c r="A31" s="1" t="s">
        <v>282</v>
      </c>
      <c r="B31" t="str">
        <f t="shared" si="0"/>
        <v>evaporation_pond_zo</v>
      </c>
      <c r="C31" t="s">
        <v>283</v>
      </c>
      <c r="D31" t="s">
        <v>284</v>
      </c>
      <c r="G31" t="str">
        <f t="shared" si="1"/>
        <v>evaporation pond</v>
      </c>
    </row>
    <row r="32" spans="1:7" x14ac:dyDescent="0.45">
      <c r="A32" s="1" t="s">
        <v>285</v>
      </c>
      <c r="B32" t="str">
        <f t="shared" si="0"/>
        <v>feed_water_tank_zo</v>
      </c>
      <c r="C32" t="s">
        <v>286</v>
      </c>
      <c r="D32" t="s">
        <v>287</v>
      </c>
      <c r="E32" t="s">
        <v>234</v>
      </c>
      <c r="G32" t="str">
        <f>CONCATENATE(C32," ",D32," ",E32)</f>
        <v>feed water tank</v>
      </c>
    </row>
    <row r="33" spans="1:7" x14ac:dyDescent="0.45">
      <c r="A33" s="1" t="s">
        <v>286</v>
      </c>
      <c r="B33" t="str">
        <f t="shared" si="0"/>
        <v>feed_zo</v>
      </c>
      <c r="C33" t="s">
        <v>286</v>
      </c>
      <c r="G33" t="str">
        <f t="shared" si="1"/>
        <v xml:space="preserve">feed </v>
      </c>
    </row>
    <row r="34" spans="1:7" x14ac:dyDescent="0.45">
      <c r="A34" s="1" t="s">
        <v>288</v>
      </c>
      <c r="B34" t="str">
        <f t="shared" si="0"/>
        <v>filter_press_zo</v>
      </c>
      <c r="C34" t="s">
        <v>289</v>
      </c>
      <c r="D34" t="s">
        <v>290</v>
      </c>
      <c r="G34" t="str">
        <f t="shared" si="1"/>
        <v>filter press</v>
      </c>
    </row>
    <row r="35" spans="1:7" x14ac:dyDescent="0.45">
      <c r="A35" s="1" t="s">
        <v>291</v>
      </c>
      <c r="B35" t="str">
        <f t="shared" si="0"/>
        <v>fixed_bed_zo</v>
      </c>
      <c r="C35" t="s">
        <v>292</v>
      </c>
      <c r="D35" t="s">
        <v>293</v>
      </c>
      <c r="G35" t="str">
        <f t="shared" si="1"/>
        <v>fixed bed</v>
      </c>
    </row>
    <row r="36" spans="1:7" x14ac:dyDescent="0.45">
      <c r="A36" s="1" t="s">
        <v>294</v>
      </c>
      <c r="B36" t="str">
        <f t="shared" si="0"/>
        <v>gac_zo</v>
      </c>
      <c r="C36" t="s">
        <v>294</v>
      </c>
      <c r="G36" t="str">
        <f t="shared" si="1"/>
        <v xml:space="preserve">gac </v>
      </c>
    </row>
    <row r="37" spans="1:7" x14ac:dyDescent="0.45">
      <c r="A37" s="1" t="s">
        <v>295</v>
      </c>
      <c r="B37" t="str">
        <f t="shared" si="0"/>
        <v>gas_sparged_membrane_zo</v>
      </c>
      <c r="C37" t="s">
        <v>296</v>
      </c>
      <c r="D37" t="s">
        <v>297</v>
      </c>
      <c r="E37" t="s">
        <v>298</v>
      </c>
      <c r="G37" t="str">
        <f>CONCATENATE(C37," ",D37," ",E37)</f>
        <v>gas sparged membrane</v>
      </c>
    </row>
    <row r="38" spans="1:7" x14ac:dyDescent="0.45">
      <c r="A38" s="1" t="s">
        <v>299</v>
      </c>
      <c r="B38" t="str">
        <f t="shared" si="0"/>
        <v>injection_well_disposal_zo</v>
      </c>
      <c r="C38" t="s">
        <v>266</v>
      </c>
      <c r="D38" t="s">
        <v>265</v>
      </c>
      <c r="E38" t="s">
        <v>300</v>
      </c>
      <c r="G38" t="str">
        <f>CONCATENATE(C38," ",D38," ",E38)</f>
        <v>injection well disposal</v>
      </c>
    </row>
    <row r="39" spans="1:7" x14ac:dyDescent="0.45">
      <c r="A39" s="1" t="s">
        <v>301</v>
      </c>
      <c r="B39" t="str">
        <f t="shared" si="0"/>
        <v>intrusion_mitigation_zo</v>
      </c>
      <c r="C39" t="s">
        <v>302</v>
      </c>
      <c r="D39" t="s">
        <v>303</v>
      </c>
      <c r="G39" t="str">
        <f t="shared" si="1"/>
        <v>intrusion mitigation</v>
      </c>
    </row>
    <row r="40" spans="1:7" x14ac:dyDescent="0.45">
      <c r="A40" s="1" t="s">
        <v>304</v>
      </c>
      <c r="B40" t="str">
        <f t="shared" si="0"/>
        <v>ion_exchange_zo</v>
      </c>
      <c r="C40" t="s">
        <v>305</v>
      </c>
      <c r="D40" t="s">
        <v>306</v>
      </c>
      <c r="G40" t="str">
        <f t="shared" si="1"/>
        <v>ion exchange</v>
      </c>
    </row>
    <row r="41" spans="1:7" x14ac:dyDescent="0.45">
      <c r="A41" s="1" t="s">
        <v>307</v>
      </c>
      <c r="B41" t="str">
        <f t="shared" si="0"/>
        <v>iron_and_manganese_removal_zo</v>
      </c>
      <c r="C41" t="s">
        <v>308</v>
      </c>
      <c r="D41" t="s">
        <v>247</v>
      </c>
      <c r="E41" t="s">
        <v>309</v>
      </c>
      <c r="F41" t="s">
        <v>276</v>
      </c>
      <c r="G41" t="str">
        <f>CONCATENATE(C41," ",D41," ",E41," ",F41)</f>
        <v>iron and manganese removal</v>
      </c>
    </row>
    <row r="42" spans="1:7" x14ac:dyDescent="0.45">
      <c r="A42" s="1" t="s">
        <v>310</v>
      </c>
      <c r="B42" t="str">
        <f t="shared" si="0"/>
        <v>landfill_zo</v>
      </c>
      <c r="C42" t="s">
        <v>310</v>
      </c>
      <c r="G42" t="str">
        <f t="shared" si="1"/>
        <v xml:space="preserve">landfill </v>
      </c>
    </row>
    <row r="43" spans="1:7" x14ac:dyDescent="0.45">
      <c r="A43" s="1" t="s">
        <v>311</v>
      </c>
      <c r="B43" t="str">
        <f t="shared" si="0"/>
        <v>mabr_zo</v>
      </c>
      <c r="C43" t="s">
        <v>311</v>
      </c>
      <c r="G43" t="str">
        <f t="shared" si="1"/>
        <v xml:space="preserve">mabr </v>
      </c>
    </row>
    <row r="44" spans="1:7" x14ac:dyDescent="0.45">
      <c r="A44" s="1" t="s">
        <v>215</v>
      </c>
      <c r="B44" t="str">
        <f t="shared" si="0"/>
        <v>mbr_zo</v>
      </c>
      <c r="C44" t="s">
        <v>215</v>
      </c>
      <c r="G44" t="str">
        <f t="shared" si="1"/>
        <v xml:space="preserve">mbr </v>
      </c>
    </row>
    <row r="45" spans="1:7" x14ac:dyDescent="0.45">
      <c r="A45" s="1" t="s">
        <v>312</v>
      </c>
      <c r="B45" t="str">
        <f t="shared" si="0"/>
        <v>media_filtration_zo</v>
      </c>
      <c r="C45" t="s">
        <v>272</v>
      </c>
      <c r="D45" t="s">
        <v>224</v>
      </c>
      <c r="G45" t="str">
        <f t="shared" si="1"/>
        <v>media filtration</v>
      </c>
    </row>
    <row r="46" spans="1:7" x14ac:dyDescent="0.45">
      <c r="A46" s="1" t="s">
        <v>313</v>
      </c>
      <c r="B46" t="str">
        <f t="shared" si="0"/>
        <v>metab_zo</v>
      </c>
      <c r="C46" t="s">
        <v>313</v>
      </c>
      <c r="G46" t="str">
        <f t="shared" si="1"/>
        <v xml:space="preserve">metab </v>
      </c>
    </row>
    <row r="47" spans="1:7" x14ac:dyDescent="0.45">
      <c r="A47" s="1" t="s">
        <v>314</v>
      </c>
      <c r="B47" t="str">
        <f t="shared" si="0"/>
        <v>microfiltration_zo</v>
      </c>
      <c r="C47" t="s">
        <v>314</v>
      </c>
      <c r="G47" t="str">
        <f t="shared" si="1"/>
        <v xml:space="preserve">microfiltration </v>
      </c>
    </row>
    <row r="48" spans="1:7" x14ac:dyDescent="0.45">
      <c r="A48" s="1" t="s">
        <v>315</v>
      </c>
      <c r="B48" t="str">
        <f t="shared" si="0"/>
        <v>microscreen_filtration_zo</v>
      </c>
      <c r="C48" t="s">
        <v>316</v>
      </c>
      <c r="D48" t="s">
        <v>224</v>
      </c>
      <c r="G48" t="str">
        <f t="shared" si="1"/>
        <v>microscreen filtration</v>
      </c>
    </row>
    <row r="49" spans="1:7" x14ac:dyDescent="0.45">
      <c r="A49" s="1" t="s">
        <v>317</v>
      </c>
      <c r="B49" t="str">
        <f t="shared" si="0"/>
        <v>municipal_drinking_zo</v>
      </c>
      <c r="C49" t="s">
        <v>318</v>
      </c>
      <c r="D49" t="s">
        <v>319</v>
      </c>
      <c r="G49" t="str">
        <f t="shared" si="1"/>
        <v>municipal drinking</v>
      </c>
    </row>
    <row r="50" spans="1:7" x14ac:dyDescent="0.45">
      <c r="A50" s="1" t="s">
        <v>320</v>
      </c>
      <c r="B50" t="str">
        <f t="shared" si="0"/>
        <v>municipal_wwtp_zo</v>
      </c>
      <c r="C50" t="s">
        <v>318</v>
      </c>
      <c r="D50" t="s">
        <v>321</v>
      </c>
      <c r="G50" t="str">
        <f t="shared" si="1"/>
        <v>municipal wwtp</v>
      </c>
    </row>
    <row r="51" spans="1:7" x14ac:dyDescent="0.45">
      <c r="A51" s="1" t="s">
        <v>322</v>
      </c>
      <c r="B51" t="str">
        <f t="shared" si="0"/>
        <v>nanofiltration_zo</v>
      </c>
      <c r="C51" t="s">
        <v>322</v>
      </c>
      <c r="G51" t="str">
        <f t="shared" si="1"/>
        <v xml:space="preserve">nanofiltration </v>
      </c>
    </row>
    <row r="52" spans="1:7" x14ac:dyDescent="0.45">
      <c r="A52" s="1" t="s">
        <v>323</v>
      </c>
      <c r="B52" t="str">
        <f t="shared" si="0"/>
        <v>ozone_aop _zo</v>
      </c>
      <c r="C52" t="s">
        <v>324</v>
      </c>
      <c r="D52" t="s">
        <v>325</v>
      </c>
      <c r="G52" t="str">
        <f t="shared" si="1"/>
        <v xml:space="preserve">ozone aop </v>
      </c>
    </row>
    <row r="53" spans="1:7" x14ac:dyDescent="0.45">
      <c r="A53" s="1" t="s">
        <v>324</v>
      </c>
      <c r="B53" t="str">
        <f t="shared" si="0"/>
        <v>ozone_zo</v>
      </c>
      <c r="C53" t="s">
        <v>324</v>
      </c>
      <c r="G53" t="str">
        <f t="shared" si="1"/>
        <v xml:space="preserve">ozone </v>
      </c>
    </row>
    <row r="54" spans="1:7" x14ac:dyDescent="0.45">
      <c r="A54" s="1" t="s">
        <v>326</v>
      </c>
      <c r="B54" t="str">
        <f t="shared" si="0"/>
        <v>photothermal_membrane_zo</v>
      </c>
      <c r="C54" t="s">
        <v>327</v>
      </c>
      <c r="D54" t="s">
        <v>298</v>
      </c>
      <c r="G54" t="str">
        <f t="shared" si="1"/>
        <v>photothermal membrane</v>
      </c>
    </row>
    <row r="55" spans="1:7" x14ac:dyDescent="0.45">
      <c r="A55" s="1" t="s">
        <v>328</v>
      </c>
      <c r="B55" t="str">
        <f t="shared" si="0"/>
        <v>primary_separator_zo</v>
      </c>
      <c r="C55" t="s">
        <v>329</v>
      </c>
      <c r="D55" t="s">
        <v>330</v>
      </c>
      <c r="G55" t="str">
        <f t="shared" si="1"/>
        <v>primary separator</v>
      </c>
    </row>
    <row r="56" spans="1:7" x14ac:dyDescent="0.45">
      <c r="A56" s="1" t="s">
        <v>23</v>
      </c>
      <c r="B56" t="str">
        <f t="shared" si="0"/>
        <v>pump_electricity_zo</v>
      </c>
      <c r="C56" t="s">
        <v>331</v>
      </c>
      <c r="D56" t="s">
        <v>332</v>
      </c>
      <c r="G56" t="str">
        <f t="shared" si="1"/>
        <v>pump electricity</v>
      </c>
    </row>
    <row r="57" spans="1:7" x14ac:dyDescent="0.45">
      <c r="A57" s="1" t="s">
        <v>331</v>
      </c>
      <c r="B57" t="str">
        <f t="shared" si="0"/>
        <v>pump_zo</v>
      </c>
      <c r="C57" t="s">
        <v>331</v>
      </c>
      <c r="G57" t="str">
        <f t="shared" si="1"/>
        <v xml:space="preserve">pump </v>
      </c>
    </row>
    <row r="58" spans="1:7" x14ac:dyDescent="0.45">
      <c r="A58" s="1" t="s">
        <v>333</v>
      </c>
      <c r="B58" t="str">
        <f t="shared" si="0"/>
        <v>screen_zo</v>
      </c>
      <c r="C58" t="s">
        <v>333</v>
      </c>
      <c r="G58" t="str">
        <f t="shared" si="1"/>
        <v xml:space="preserve">screen </v>
      </c>
    </row>
    <row r="59" spans="1:7" x14ac:dyDescent="0.45">
      <c r="A59" s="1" t="s">
        <v>334</v>
      </c>
      <c r="B59" t="str">
        <f t="shared" si="0"/>
        <v>secondary_treatment_wwtp_zo</v>
      </c>
      <c r="C59" t="s">
        <v>335</v>
      </c>
      <c r="D59" t="s">
        <v>336</v>
      </c>
      <c r="E59" t="s">
        <v>321</v>
      </c>
      <c r="G59" t="str">
        <f>CONCATENATE(C59," ",D59," ",E59)</f>
        <v>secondary treatment wwtp</v>
      </c>
    </row>
    <row r="60" spans="1:7" x14ac:dyDescent="0.45">
      <c r="A60" s="1" t="s">
        <v>337</v>
      </c>
      <c r="B60" t="str">
        <f t="shared" si="0"/>
        <v>sedimentation_zo</v>
      </c>
      <c r="C60" t="s">
        <v>337</v>
      </c>
      <c r="G60" t="str">
        <f t="shared" si="1"/>
        <v xml:space="preserve">sedimentation </v>
      </c>
    </row>
    <row r="61" spans="1:7" x14ac:dyDescent="0.45">
      <c r="A61" s="1" t="s">
        <v>338</v>
      </c>
      <c r="B61" t="str">
        <f t="shared" si="0"/>
        <v>settling_pond_zo</v>
      </c>
      <c r="C61" t="s">
        <v>339</v>
      </c>
      <c r="D61" t="s">
        <v>284</v>
      </c>
      <c r="G61" t="str">
        <f t="shared" si="1"/>
        <v>settling pond</v>
      </c>
    </row>
    <row r="62" spans="1:7" x14ac:dyDescent="0.45">
      <c r="A62" s="1" t="s">
        <v>340</v>
      </c>
      <c r="B62" t="str">
        <f t="shared" si="0"/>
        <v>sludge_tank_zo</v>
      </c>
      <c r="C62" t="s">
        <v>256</v>
      </c>
      <c r="D62" t="s">
        <v>234</v>
      </c>
      <c r="G62" t="str">
        <f t="shared" si="1"/>
        <v>sludge tank</v>
      </c>
    </row>
    <row r="63" spans="1:7" x14ac:dyDescent="0.45">
      <c r="A63" s="1" t="s">
        <v>341</v>
      </c>
      <c r="B63" t="str">
        <f t="shared" si="0"/>
        <v>smp_zo</v>
      </c>
      <c r="C63" t="s">
        <v>341</v>
      </c>
      <c r="G63" t="str">
        <f t="shared" si="1"/>
        <v xml:space="preserve">smp </v>
      </c>
    </row>
    <row r="64" spans="1:7" x14ac:dyDescent="0.45">
      <c r="A64" s="1" t="s">
        <v>342</v>
      </c>
      <c r="B64" t="str">
        <f t="shared" si="0"/>
        <v>static_mixer_zo</v>
      </c>
      <c r="C64" t="s">
        <v>343</v>
      </c>
      <c r="D64" t="s">
        <v>344</v>
      </c>
      <c r="G64" t="str">
        <f t="shared" si="1"/>
        <v>static mixer</v>
      </c>
    </row>
    <row r="65" spans="1:7" x14ac:dyDescent="0.45">
      <c r="A65" s="1" t="s">
        <v>345</v>
      </c>
      <c r="B65" t="str">
        <f t="shared" si="0"/>
        <v>storage_tank_zo</v>
      </c>
      <c r="C65" t="s">
        <v>346</v>
      </c>
      <c r="D65" t="s">
        <v>234</v>
      </c>
      <c r="G65" t="str">
        <f t="shared" si="1"/>
        <v>storage tank</v>
      </c>
    </row>
    <row r="66" spans="1:7" x14ac:dyDescent="0.45">
      <c r="A66" s="1" t="s">
        <v>347</v>
      </c>
      <c r="B66" t="str">
        <f t="shared" ref="B66:B77" si="6">CONCATENATE(A66,"_zo")</f>
        <v>surface_discharge_zo</v>
      </c>
      <c r="C66" t="s">
        <v>348</v>
      </c>
      <c r="D66" t="s">
        <v>349</v>
      </c>
      <c r="G66" t="str">
        <f t="shared" ref="G66:G77" si="7">CONCATENATE(C66," ",D66)</f>
        <v>surface discharge</v>
      </c>
    </row>
    <row r="67" spans="1:7" x14ac:dyDescent="0.45">
      <c r="A67" s="1" t="s">
        <v>350</v>
      </c>
      <c r="B67" t="str">
        <f t="shared" si="6"/>
        <v>sw_onshore_intake_zo</v>
      </c>
      <c r="C67" t="s">
        <v>351</v>
      </c>
      <c r="D67" t="s">
        <v>352</v>
      </c>
      <c r="E67" t="s">
        <v>353</v>
      </c>
      <c r="G67" t="str">
        <f>CONCATENATE(C67," ",D67," ",E67)</f>
        <v>sw onshore intake</v>
      </c>
    </row>
    <row r="68" spans="1:7" x14ac:dyDescent="0.45">
      <c r="A68" s="1" t="s">
        <v>354</v>
      </c>
      <c r="B68" t="str">
        <f t="shared" si="6"/>
        <v>tramp_oil_tank_zo</v>
      </c>
      <c r="C68" t="s">
        <v>355</v>
      </c>
      <c r="D68" t="s">
        <v>356</v>
      </c>
      <c r="E68" t="s">
        <v>234</v>
      </c>
      <c r="G68" t="str">
        <f t="shared" ref="G68:G69" si="8">CONCATENATE(C68," ",D68," ",E68)</f>
        <v>tramp oil tank</v>
      </c>
    </row>
    <row r="69" spans="1:7" x14ac:dyDescent="0.45">
      <c r="A69" s="1" t="s">
        <v>357</v>
      </c>
      <c r="B69" t="str">
        <f t="shared" si="6"/>
        <v>tri_media_filtration_zo</v>
      </c>
      <c r="C69" t="s">
        <v>358</v>
      </c>
      <c r="D69" t="s">
        <v>272</v>
      </c>
      <c r="E69" t="s">
        <v>224</v>
      </c>
      <c r="G69" t="str">
        <f t="shared" si="8"/>
        <v>tri media filtration</v>
      </c>
    </row>
    <row r="70" spans="1:7" x14ac:dyDescent="0.45">
      <c r="A70" s="1" t="s">
        <v>359</v>
      </c>
      <c r="B70" t="str">
        <f t="shared" si="6"/>
        <v>ultra_filtration_zo</v>
      </c>
      <c r="C70" t="s">
        <v>360</v>
      </c>
      <c r="D70" t="s">
        <v>224</v>
      </c>
      <c r="G70" t="str">
        <f t="shared" si="7"/>
        <v>ultra filtration</v>
      </c>
    </row>
    <row r="71" spans="1:7" x14ac:dyDescent="0.45">
      <c r="A71" s="1" t="s">
        <v>361</v>
      </c>
      <c r="B71" t="str">
        <f t="shared" si="6"/>
        <v>uv_aop_zo</v>
      </c>
      <c r="C71" t="s">
        <v>362</v>
      </c>
      <c r="D71" t="s">
        <v>363</v>
      </c>
      <c r="G71" t="str">
        <f t="shared" si="7"/>
        <v>uv aop</v>
      </c>
    </row>
    <row r="72" spans="1:7" x14ac:dyDescent="0.45">
      <c r="A72" s="1" t="s">
        <v>362</v>
      </c>
      <c r="B72" t="str">
        <f t="shared" si="6"/>
        <v>uv_zo</v>
      </c>
      <c r="C72" t="s">
        <v>362</v>
      </c>
      <c r="G72" t="str">
        <f t="shared" si="7"/>
        <v xml:space="preserve">uv </v>
      </c>
    </row>
    <row r="73" spans="1:7" x14ac:dyDescent="0.45">
      <c r="A73" s="1" t="s">
        <v>364</v>
      </c>
      <c r="B73" t="str">
        <f t="shared" si="6"/>
        <v>vfa_recovery_zo</v>
      </c>
      <c r="C73" t="s">
        <v>365</v>
      </c>
      <c r="D73" t="s">
        <v>281</v>
      </c>
      <c r="G73" t="str">
        <f t="shared" si="7"/>
        <v>vfa recovery</v>
      </c>
    </row>
    <row r="74" spans="1:7" x14ac:dyDescent="0.45">
      <c r="A74" s="1" t="s">
        <v>366</v>
      </c>
      <c r="B74" t="str">
        <f t="shared" si="6"/>
        <v>waiv_zo</v>
      </c>
      <c r="C74" t="s">
        <v>366</v>
      </c>
      <c r="G74" t="str">
        <f t="shared" si="7"/>
        <v xml:space="preserve">waiv </v>
      </c>
    </row>
    <row r="75" spans="1:7" x14ac:dyDescent="0.45">
      <c r="A75" s="1" t="s">
        <v>367</v>
      </c>
      <c r="B75" t="str">
        <f t="shared" si="6"/>
        <v>walnut_shell_filter_zo</v>
      </c>
      <c r="C75" t="s">
        <v>368</v>
      </c>
      <c r="D75" t="s">
        <v>369</v>
      </c>
      <c r="E75" t="s">
        <v>289</v>
      </c>
      <c r="G75" t="str">
        <f t="shared" ref="G75:G76" si="9">CONCATENATE(C75," ",D75," ",E75)</f>
        <v>walnut shell filter</v>
      </c>
    </row>
    <row r="76" spans="1:7" x14ac:dyDescent="0.45">
      <c r="A76" s="1" t="s">
        <v>370</v>
      </c>
      <c r="B76" t="str">
        <f t="shared" si="6"/>
        <v>water_pumping_station_zo</v>
      </c>
      <c r="C76" t="s">
        <v>287</v>
      </c>
      <c r="D76" t="s">
        <v>371</v>
      </c>
      <c r="E76" t="s">
        <v>372</v>
      </c>
      <c r="G76" t="str">
        <f t="shared" si="9"/>
        <v>water pumping station</v>
      </c>
    </row>
    <row r="77" spans="1:7" x14ac:dyDescent="0.45">
      <c r="A77" s="2" t="s">
        <v>373</v>
      </c>
      <c r="B77" t="str">
        <f t="shared" si="6"/>
        <v>well_field_zo</v>
      </c>
      <c r="C77" t="s">
        <v>265</v>
      </c>
      <c r="D77" t="s">
        <v>374</v>
      </c>
      <c r="G77" t="str">
        <f t="shared" si="7"/>
        <v>well field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C80"/>
  <sheetViews>
    <sheetView topLeftCell="A52" workbookViewId="0">
      <selection activeCell="C1" sqref="C1:C80"/>
    </sheetView>
  </sheetViews>
  <sheetFormatPr defaultColWidth="8.86328125" defaultRowHeight="14.25" x14ac:dyDescent="0.45"/>
  <cols>
    <col min="2" max="2" width="37.265625" customWidth="1"/>
  </cols>
  <sheetData>
    <row r="1" spans="2:3" x14ac:dyDescent="0.45">
      <c r="B1" t="s">
        <v>9</v>
      </c>
      <c r="C1" t="s">
        <v>388</v>
      </c>
    </row>
    <row r="2" spans="2:3" x14ac:dyDescent="0.45">
      <c r="B2" t="s">
        <v>14</v>
      </c>
      <c r="C2" t="s">
        <v>389</v>
      </c>
    </row>
    <row r="3" spans="2:3" x14ac:dyDescent="0.45">
      <c r="B3" t="s">
        <v>16</v>
      </c>
      <c r="C3" t="s">
        <v>427</v>
      </c>
    </row>
    <row r="4" spans="2:3" x14ac:dyDescent="0.45">
      <c r="B4" t="s">
        <v>18</v>
      </c>
      <c r="C4" t="s">
        <v>451</v>
      </c>
    </row>
    <row r="5" spans="2:3" x14ac:dyDescent="0.45">
      <c r="B5" t="s">
        <v>460</v>
      </c>
      <c r="C5" t="s">
        <v>452</v>
      </c>
    </row>
    <row r="6" spans="2:3" x14ac:dyDescent="0.45">
      <c r="B6" t="s">
        <v>22</v>
      </c>
      <c r="C6" t="s">
        <v>380</v>
      </c>
    </row>
    <row r="7" spans="2:3" x14ac:dyDescent="0.45">
      <c r="B7" t="s">
        <v>25</v>
      </c>
      <c r="C7" t="s">
        <v>381</v>
      </c>
    </row>
    <row r="8" spans="2:3" x14ac:dyDescent="0.45">
      <c r="B8" t="s">
        <v>27</v>
      </c>
      <c r="C8" t="s">
        <v>390</v>
      </c>
    </row>
    <row r="9" spans="2:3" x14ac:dyDescent="0.45">
      <c r="B9" t="s">
        <v>376</v>
      </c>
      <c r="C9" t="s">
        <v>382</v>
      </c>
    </row>
    <row r="10" spans="2:3" x14ac:dyDescent="0.45">
      <c r="B10" t="s">
        <v>31</v>
      </c>
      <c r="C10" t="s">
        <v>433</v>
      </c>
    </row>
    <row r="11" spans="2:3" x14ac:dyDescent="0.45">
      <c r="B11" t="s">
        <v>36</v>
      </c>
      <c r="C11" t="s">
        <v>392</v>
      </c>
    </row>
    <row r="12" spans="2:3" x14ac:dyDescent="0.45">
      <c r="B12" t="s">
        <v>38</v>
      </c>
      <c r="C12" t="s">
        <v>450</v>
      </c>
    </row>
    <row r="13" spans="2:3" x14ac:dyDescent="0.45">
      <c r="B13" t="s">
        <v>41</v>
      </c>
      <c r="C13" t="s">
        <v>394</v>
      </c>
    </row>
    <row r="14" spans="2:3" x14ac:dyDescent="0.45">
      <c r="B14" t="s">
        <v>43</v>
      </c>
      <c r="C14" t="s">
        <v>393</v>
      </c>
    </row>
    <row r="15" spans="2:3" x14ac:dyDescent="0.45">
      <c r="B15" t="s">
        <v>46</v>
      </c>
      <c r="C15" t="s">
        <v>438</v>
      </c>
    </row>
    <row r="16" spans="2:3" x14ac:dyDescent="0.45">
      <c r="B16" t="s">
        <v>49</v>
      </c>
      <c r="C16" t="s">
        <v>412</v>
      </c>
    </row>
    <row r="17" spans="2:3" x14ac:dyDescent="0.45">
      <c r="B17" t="s">
        <v>51</v>
      </c>
      <c r="C17" t="s">
        <v>440</v>
      </c>
    </row>
    <row r="18" spans="2:3" x14ac:dyDescent="0.45">
      <c r="B18" t="s">
        <v>53</v>
      </c>
      <c r="C18" t="s">
        <v>421</v>
      </c>
    </row>
    <row r="19" spans="2:3" x14ac:dyDescent="0.45">
      <c r="B19" t="s">
        <v>56</v>
      </c>
      <c r="C19" t="s">
        <v>454</v>
      </c>
    </row>
    <row r="20" spans="2:3" x14ac:dyDescent="0.45">
      <c r="B20" t="s">
        <v>59</v>
      </c>
      <c r="C20" t="s">
        <v>455</v>
      </c>
    </row>
    <row r="21" spans="2:3" x14ac:dyDescent="0.45">
      <c r="B21" t="s">
        <v>63</v>
      </c>
      <c r="C21" t="s">
        <v>383</v>
      </c>
    </row>
    <row r="22" spans="2:3" x14ac:dyDescent="0.45">
      <c r="B22" t="s">
        <v>65</v>
      </c>
      <c r="C22" t="s">
        <v>395</v>
      </c>
    </row>
    <row r="23" spans="2:3" x14ac:dyDescent="0.45">
      <c r="B23" t="s">
        <v>67</v>
      </c>
      <c r="C23" t="s">
        <v>384</v>
      </c>
    </row>
    <row r="24" spans="2:3" x14ac:dyDescent="0.45">
      <c r="B24" t="s">
        <v>70</v>
      </c>
      <c r="C24" t="s">
        <v>396</v>
      </c>
    </row>
    <row r="25" spans="2:3" x14ac:dyDescent="0.45">
      <c r="B25" t="s">
        <v>72</v>
      </c>
      <c r="C25" t="s">
        <v>385</v>
      </c>
    </row>
    <row r="26" spans="2:3" x14ac:dyDescent="0.45">
      <c r="B26" t="s">
        <v>75</v>
      </c>
      <c r="C26" t="s">
        <v>397</v>
      </c>
    </row>
    <row r="27" spans="2:3" x14ac:dyDescent="0.45">
      <c r="B27" t="s">
        <v>77</v>
      </c>
      <c r="C27" t="s">
        <v>386</v>
      </c>
    </row>
    <row r="28" spans="2:3" x14ac:dyDescent="0.45">
      <c r="B28" t="s">
        <v>80</v>
      </c>
      <c r="C28" t="s">
        <v>435</v>
      </c>
    </row>
    <row r="29" spans="2:3" x14ac:dyDescent="0.45">
      <c r="B29" t="s">
        <v>82</v>
      </c>
      <c r="C29" t="s">
        <v>400</v>
      </c>
    </row>
    <row r="30" spans="2:3" x14ac:dyDescent="0.45">
      <c r="B30" t="s">
        <v>85</v>
      </c>
      <c r="C30" t="s">
        <v>387</v>
      </c>
    </row>
    <row r="31" spans="2:3" x14ac:dyDescent="0.45">
      <c r="B31" t="s">
        <v>87</v>
      </c>
      <c r="C31" t="s">
        <v>401</v>
      </c>
    </row>
    <row r="32" spans="2:3" x14ac:dyDescent="0.45">
      <c r="B32" t="s">
        <v>89</v>
      </c>
      <c r="C32" t="s">
        <v>442</v>
      </c>
    </row>
    <row r="33" spans="2:3" x14ac:dyDescent="0.45">
      <c r="B33" t="s">
        <v>92</v>
      </c>
      <c r="C33" t="s">
        <v>398</v>
      </c>
    </row>
    <row r="34" spans="2:3" x14ac:dyDescent="0.45">
      <c r="B34" t="s">
        <v>94</v>
      </c>
      <c r="C34" t="s">
        <v>399</v>
      </c>
    </row>
    <row r="35" spans="2:3" x14ac:dyDescent="0.45">
      <c r="B35" t="s">
        <v>98</v>
      </c>
      <c r="C35" t="s">
        <v>443</v>
      </c>
    </row>
    <row r="36" spans="2:3" x14ac:dyDescent="0.45">
      <c r="B36" t="s">
        <v>101</v>
      </c>
      <c r="C36" t="s">
        <v>428</v>
      </c>
    </row>
    <row r="37" spans="2:3" x14ac:dyDescent="0.45">
      <c r="B37" t="s">
        <v>104</v>
      </c>
      <c r="C37" t="s">
        <v>434</v>
      </c>
    </row>
    <row r="38" spans="2:3" x14ac:dyDescent="0.45">
      <c r="B38" t="s">
        <v>107</v>
      </c>
      <c r="C38" t="s">
        <v>456</v>
      </c>
    </row>
    <row r="39" spans="2:3" x14ac:dyDescent="0.45">
      <c r="B39" t="s">
        <v>461</v>
      </c>
      <c r="C39" t="s">
        <v>457</v>
      </c>
    </row>
    <row r="40" spans="2:3" x14ac:dyDescent="0.45">
      <c r="B40" t="s">
        <v>110</v>
      </c>
      <c r="C40" t="s">
        <v>447</v>
      </c>
    </row>
    <row r="41" spans="2:3" x14ac:dyDescent="0.45">
      <c r="B41" t="s">
        <v>112</v>
      </c>
      <c r="C41" t="s">
        <v>446</v>
      </c>
    </row>
    <row r="42" spans="2:3" x14ac:dyDescent="0.45">
      <c r="B42" t="s">
        <v>114</v>
      </c>
      <c r="C42" t="s">
        <v>432</v>
      </c>
    </row>
    <row r="43" spans="2:3" x14ac:dyDescent="0.45">
      <c r="B43" t="s">
        <v>117</v>
      </c>
      <c r="C43" t="s">
        <v>402</v>
      </c>
    </row>
    <row r="44" spans="2:3" x14ac:dyDescent="0.45">
      <c r="B44" t="s">
        <v>120</v>
      </c>
      <c r="C44" t="s">
        <v>403</v>
      </c>
    </row>
    <row r="45" spans="2:3" x14ac:dyDescent="0.45">
      <c r="B45" t="s">
        <v>123</v>
      </c>
      <c r="C45" t="s">
        <v>405</v>
      </c>
    </row>
    <row r="46" spans="2:3" x14ac:dyDescent="0.45">
      <c r="B46" t="s">
        <v>126</v>
      </c>
      <c r="C46" t="s">
        <v>406</v>
      </c>
    </row>
    <row r="47" spans="2:3" x14ac:dyDescent="0.45">
      <c r="B47" t="s">
        <v>128</v>
      </c>
      <c r="C47" t="s">
        <v>407</v>
      </c>
    </row>
    <row r="48" spans="2:3" x14ac:dyDescent="0.45">
      <c r="B48" t="s">
        <v>130</v>
      </c>
      <c r="C48" t="s">
        <v>391</v>
      </c>
    </row>
    <row r="49" spans="2:3" x14ac:dyDescent="0.45">
      <c r="B49" t="s">
        <v>133</v>
      </c>
      <c r="C49" t="s">
        <v>408</v>
      </c>
    </row>
    <row r="50" spans="2:3" x14ac:dyDescent="0.45">
      <c r="B50" t="s">
        <v>135</v>
      </c>
      <c r="C50" t="s">
        <v>409</v>
      </c>
    </row>
    <row r="51" spans="2:3" x14ac:dyDescent="0.45">
      <c r="B51" t="s">
        <v>137</v>
      </c>
      <c r="C51" t="s">
        <v>429</v>
      </c>
    </row>
    <row r="52" spans="2:3" x14ac:dyDescent="0.45">
      <c r="B52" t="s">
        <v>139</v>
      </c>
      <c r="C52" t="s">
        <v>410</v>
      </c>
    </row>
    <row r="53" spans="2:3" x14ac:dyDescent="0.45">
      <c r="B53" t="s">
        <v>141</v>
      </c>
      <c r="C53" t="s">
        <v>411</v>
      </c>
    </row>
    <row r="54" spans="2:3" x14ac:dyDescent="0.45">
      <c r="B54" t="s">
        <v>375</v>
      </c>
      <c r="C54" t="s">
        <v>431</v>
      </c>
    </row>
    <row r="55" spans="2:3" x14ac:dyDescent="0.45">
      <c r="B55" t="s">
        <v>146</v>
      </c>
      <c r="C55" t="s">
        <v>430</v>
      </c>
    </row>
    <row r="56" spans="2:3" x14ac:dyDescent="0.45">
      <c r="B56" t="s">
        <v>149</v>
      </c>
      <c r="C56" t="s">
        <v>449</v>
      </c>
    </row>
    <row r="57" spans="2:3" x14ac:dyDescent="0.45">
      <c r="B57" t="s">
        <v>152</v>
      </c>
      <c r="C57" t="s">
        <v>413</v>
      </c>
    </row>
    <row r="58" spans="2:3" x14ac:dyDescent="0.45">
      <c r="B58" t="s">
        <v>154</v>
      </c>
      <c r="C58" t="s">
        <v>404</v>
      </c>
    </row>
    <row r="59" spans="2:3" x14ac:dyDescent="0.45">
      <c r="B59" t="s">
        <v>157</v>
      </c>
      <c r="C59" t="s">
        <v>414</v>
      </c>
    </row>
    <row r="60" spans="2:3" x14ac:dyDescent="0.45">
      <c r="B60" t="s">
        <v>159</v>
      </c>
      <c r="C60" t="s">
        <v>415</v>
      </c>
    </row>
    <row r="61" spans="2:3" x14ac:dyDescent="0.45">
      <c r="B61" t="s">
        <v>161</v>
      </c>
      <c r="C61" t="s">
        <v>453</v>
      </c>
    </row>
    <row r="62" spans="2:3" x14ac:dyDescent="0.45">
      <c r="B62" t="s">
        <v>163</v>
      </c>
      <c r="C62" t="s">
        <v>416</v>
      </c>
    </row>
    <row r="63" spans="2:3" x14ac:dyDescent="0.45">
      <c r="B63" t="s">
        <v>166</v>
      </c>
      <c r="C63" t="s">
        <v>417</v>
      </c>
    </row>
    <row r="64" spans="2:3" x14ac:dyDescent="0.45">
      <c r="B64" t="s">
        <v>168</v>
      </c>
      <c r="C64" t="s">
        <v>441</v>
      </c>
    </row>
    <row r="65" spans="2:3" x14ac:dyDescent="0.45">
      <c r="B65" t="s">
        <v>170</v>
      </c>
      <c r="C65" t="s">
        <v>418</v>
      </c>
    </row>
    <row r="66" spans="2:3" x14ac:dyDescent="0.45">
      <c r="B66" t="s">
        <v>172</v>
      </c>
      <c r="C66" t="s">
        <v>439</v>
      </c>
    </row>
    <row r="67" spans="2:3" x14ac:dyDescent="0.45">
      <c r="B67" t="s">
        <v>174</v>
      </c>
      <c r="C67" t="s">
        <v>436</v>
      </c>
    </row>
    <row r="68" spans="2:3" x14ac:dyDescent="0.45">
      <c r="B68" t="s">
        <v>462</v>
      </c>
      <c r="C68" t="s">
        <v>458</v>
      </c>
    </row>
    <row r="69" spans="2:3" x14ac:dyDescent="0.45">
      <c r="B69" t="s">
        <v>177</v>
      </c>
      <c r="C69" t="s">
        <v>448</v>
      </c>
    </row>
    <row r="70" spans="2:3" x14ac:dyDescent="0.45">
      <c r="B70" t="s">
        <v>180</v>
      </c>
      <c r="C70" t="s">
        <v>437</v>
      </c>
    </row>
    <row r="71" spans="2:3" x14ac:dyDescent="0.45">
      <c r="B71" t="s">
        <v>182</v>
      </c>
      <c r="C71" t="s">
        <v>419</v>
      </c>
    </row>
    <row r="72" spans="2:3" x14ac:dyDescent="0.45">
      <c r="B72" t="s">
        <v>184</v>
      </c>
      <c r="C72" t="s">
        <v>420</v>
      </c>
    </row>
    <row r="73" spans="2:3" x14ac:dyDescent="0.45">
      <c r="B73" t="s">
        <v>186</v>
      </c>
      <c r="C73" t="s">
        <v>422</v>
      </c>
    </row>
    <row r="74" spans="2:3" x14ac:dyDescent="0.45">
      <c r="B74" t="s">
        <v>188</v>
      </c>
      <c r="C74" t="s">
        <v>424</v>
      </c>
    </row>
    <row r="75" spans="2:3" x14ac:dyDescent="0.45">
      <c r="B75" t="s">
        <v>191</v>
      </c>
      <c r="C75" t="s">
        <v>423</v>
      </c>
    </row>
    <row r="76" spans="2:3" x14ac:dyDescent="0.45">
      <c r="B76" t="s">
        <v>194</v>
      </c>
      <c r="C76" t="s">
        <v>459</v>
      </c>
    </row>
    <row r="77" spans="2:3" x14ac:dyDescent="0.45">
      <c r="B77" t="s">
        <v>196</v>
      </c>
      <c r="C77" t="s">
        <v>426</v>
      </c>
    </row>
    <row r="78" spans="2:3" x14ac:dyDescent="0.45">
      <c r="B78" t="s">
        <v>198</v>
      </c>
      <c r="C78" t="s">
        <v>425</v>
      </c>
    </row>
    <row r="79" spans="2:3" x14ac:dyDescent="0.45">
      <c r="B79" t="s">
        <v>200</v>
      </c>
      <c r="C79" t="s">
        <v>444</v>
      </c>
    </row>
    <row r="80" spans="2:3" x14ac:dyDescent="0.45">
      <c r="B80" t="s">
        <v>202</v>
      </c>
      <c r="C80" t="s">
        <v>445</v>
      </c>
    </row>
  </sheetData>
  <sortState xmlns:xlrd2="http://schemas.microsoft.com/office/spreadsheetml/2017/richdata2" ref="B1:C80">
    <sortCondition ref="B1:B80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2012-08-24T00:51:46Z</dcterms:created>
  <dcterms:modified xsi:type="dcterms:W3CDTF">2022-06-23T04:46:02Z</dcterms:modified>
  <cp:category/>
  <cp:contentStatus/>
</cp:coreProperties>
</file>