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ecurity Requirements" sheetId="1" state="visible" r:id="rId1"/>
    <sheet xmlns:r="http://schemas.openxmlformats.org/officeDocument/2006/relationships" name="About" sheetId="2" state="visible" r:id="rId2"/>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Avenir"/>
    </font>
    <font>
      <name val="Avenir"/>
      <color rgb="00499FFF"/>
      <u val="single"/>
    </font>
    <font>
      <name val="Avenir"/>
      <b val="1"/>
      <color rgb="00499FFF"/>
      <sz val="15"/>
    </font>
    <font>
      <name val="Avenir"/>
      <sz val="25"/>
    </font>
    <font>
      <name val="Avenir"/>
      <b val="1"/>
      <color rgb="00C0C0C0"/>
    </font>
    <font>
      <name val="Avenir"/>
      <color rgb="00C0C0C0"/>
    </font>
    <font>
      <name val="Calibri"/>
      <family val="2"/>
      <color theme="10"/>
      <sz val="12"/>
      <scheme val="minor"/>
    </font>
  </fonts>
  <fills count="6">
    <fill>
      <patternFill/>
    </fill>
    <fill>
      <patternFill patternType="gray125"/>
    </fill>
    <fill>
      <patternFill patternType="solid">
        <fgColor rgb="00C0C0C0"/>
      </patternFill>
    </fill>
    <fill>
      <patternFill patternType="solid">
        <fgColor rgb="0033CCCC"/>
      </patternFill>
    </fill>
    <fill>
      <patternFill patternType="solid">
        <fgColor rgb="0099CC00"/>
      </patternFill>
    </fill>
    <fill>
      <patternFill patternType="solid">
        <fgColor rgb="00FF9900"/>
      </patternFill>
    </fill>
  </fills>
  <borders count="5">
    <border>
      <left/>
      <right/>
      <top/>
      <bottom/>
      <diagonal/>
    </border>
    <border/>
    <border>
      <left style="thick">
        <color rgb="00FFFFFF"/>
      </left>
      <right style="thick">
        <color rgb="00FFFFFF"/>
      </right>
      <top style="thick">
        <color rgb="00FFFFFF"/>
      </top>
      <bottom style="thick">
        <color rgb="00FFFFFF"/>
      </bottom>
    </border>
    <border>
      <bottom style="medium">
        <color rgb="00499FFF"/>
      </bottom>
    </border>
    <border>
      <left/>
      <right/>
      <top/>
      <bottom style="medium">
        <color rgb="00499FFF"/>
      </bottom>
      <diagonal/>
    </border>
  </borders>
  <cellStyleXfs count="12">
    <xf numFmtId="0" fontId="0" fillId="0" borderId="0"/>
    <xf numFmtId="0" fontId="1" fillId="0" borderId="1" applyAlignment="1">
      <alignment horizontal="general" vertical="center" wrapText="1" shrinkToFit="1" justifyLastLine="1"/>
    </xf>
    <xf numFmtId="0" fontId="1" fillId="0" borderId="1" applyAlignment="1">
      <alignment horizontal="center" vertical="center" wrapText="1" shrinkToFit="1"/>
    </xf>
    <xf numFmtId="0" fontId="2" fillId="0" borderId="1" applyAlignment="1">
      <alignment horizontal="center" vertical="center" wrapText="1" shrinkToFit="1"/>
    </xf>
    <xf numFmtId="0" fontId="1" fillId="2" borderId="2" applyAlignment="1">
      <alignment horizontal="center" vertical="center" wrapText="1" shrinkToFit="1"/>
    </xf>
    <xf numFmtId="0" fontId="1" fillId="3" borderId="2" applyAlignment="1">
      <alignment horizontal="center" vertical="center" wrapText="1" shrinkToFit="1"/>
    </xf>
    <xf numFmtId="0" fontId="1" fillId="4" borderId="2" applyAlignment="1">
      <alignment horizontal="center" vertical="center" wrapText="1" shrinkToFit="1"/>
    </xf>
    <xf numFmtId="0" fontId="1" fillId="5" borderId="2" applyAlignment="1">
      <alignment horizontal="center" vertical="center" wrapText="1" shrinkToFit="1"/>
    </xf>
    <xf numFmtId="0" fontId="3" fillId="0" borderId="3"/>
    <xf numFmtId="0" fontId="4" fillId="0" borderId="1" applyAlignment="1">
      <alignment horizontal="general" vertical="center" wrapText="1" shrinkToFit="1" justifyLastLine="1"/>
    </xf>
    <xf numFmtId="0" fontId="5" fillId="0" borderId="1" applyAlignment="1">
      <alignment horizontal="center" vertical="center" wrapText="1" shrinkToFit="1"/>
    </xf>
    <xf numFmtId="0" fontId="7" fillId="0" borderId="0"/>
  </cellStyleXfs>
  <cellXfs count="12">
    <xf numFmtId="0" fontId="0" fillId="0" borderId="0" pivotButton="0" quotePrefix="0" xfId="0"/>
    <xf numFmtId="0" fontId="4" fillId="0" borderId="1" applyAlignment="1" pivotButton="0" quotePrefix="0" xfId="9">
      <alignment horizontal="general" vertical="center" wrapText="1" shrinkToFit="1" justifyLastLine="1"/>
    </xf>
    <xf numFmtId="0" fontId="6" fillId="0" borderId="0" pivotButton="0" quotePrefix="0" xfId="0"/>
    <xf numFmtId="0" fontId="3" fillId="0" borderId="3" applyAlignment="1" pivotButton="0" quotePrefix="0" xfId="8">
      <alignment horizontal="general" vertical="center" wrapText="1" shrinkToFit="1" justifyLastLine="1"/>
    </xf>
    <xf numFmtId="0" fontId="0" fillId="0" borderId="4" pivotButton="0" quotePrefix="0" xfId="0"/>
    <xf numFmtId="0" fontId="5" fillId="0" borderId="1" applyAlignment="1" pivotButton="0" quotePrefix="0" xfId="10">
      <alignment horizontal="center" vertical="center" wrapText="1" shrinkToFit="1"/>
    </xf>
    <xf numFmtId="0" fontId="1" fillId="0" borderId="1" applyAlignment="1" pivotButton="0" quotePrefix="0" xfId="2">
      <alignment horizontal="center" vertical="center" wrapText="1" shrinkToFit="1"/>
    </xf>
    <xf numFmtId="0" fontId="1" fillId="0" borderId="1" applyAlignment="1" pivotButton="0" quotePrefix="0" xfId="1">
      <alignment horizontal="general" vertical="center" wrapText="1" shrinkToFit="1" justifyLastLine="1"/>
    </xf>
    <xf numFmtId="0" fontId="1" fillId="3" borderId="2" applyAlignment="1" pivotButton="0" quotePrefix="0" xfId="5">
      <alignment horizontal="center" vertical="center" wrapText="1" shrinkToFit="1"/>
    </xf>
    <xf numFmtId="0" fontId="1" fillId="4" borderId="2" applyAlignment="1" pivotButton="0" quotePrefix="0" xfId="6">
      <alignment horizontal="center" vertical="center" wrapText="1" shrinkToFit="1"/>
    </xf>
    <xf numFmtId="0" fontId="7" fillId="0" borderId="0" applyAlignment="1" pivotButton="0" quotePrefix="0" xfId="11">
      <alignment horizontal="center" vertical="center" wrapText="1" shrinkToFit="1"/>
    </xf>
    <xf numFmtId="0" fontId="1" fillId="5" borderId="2" applyAlignment="1" pivotButton="0" quotePrefix="0" xfId="7">
      <alignment horizontal="center" vertical="center" wrapText="1" shrinkToFit="1"/>
    </xf>
  </cellXfs>
  <cellStyles count="12">
    <cellStyle name="Normal" xfId="0" builtinId="0" hidden="0"/>
    <cellStyle name="text" xfId="1" hidden="0"/>
    <cellStyle name="center" xfId="2" hidden="0"/>
    <cellStyle name="blue_link" xfId="3" hidden="0"/>
    <cellStyle name="gray" xfId="4" hidden="0"/>
    <cellStyle name="blue" xfId="5" hidden="0"/>
    <cellStyle name="green" xfId="6" hidden="0"/>
    <cellStyle name="orange" xfId="7" hidden="0"/>
    <cellStyle name="underline" xfId="8" hidden="0"/>
    <cellStyle name="big_title" xfId="9" hidden="0"/>
    <cellStyle name="gray_header" xfId="10" hidden="0"/>
    <cellStyle name="Hyperlink" xfId="11" builtinId="8" hidden="0"/>
  </cellStyles>
  <dxfs count="3">
    <dxf>
      <font>
        <color rgb="009C0006"/>
      </font>
      <fill>
        <patternFill>
          <bgColor rgb="00FFC7CE"/>
        </patternFill>
      </fill>
      <alignment horizontal="center" vertical="center" wrapText="1" shrinkToFit="1"/>
    </dxf>
    <dxf>
      <font>
        <color rgb="0038761D"/>
      </font>
      <fill>
        <patternFill>
          <bgColor rgb="00B6D7A8"/>
        </patternFill>
      </fill>
      <alignment horizontal="center" vertical="center" wrapText="1" shrinkToFit="1"/>
    </dxf>
    <dxf>
      <font>
        <color rgb="00666666"/>
      </font>
      <fill>
        <patternFill>
          <bgColor rgb="00CCCCCC"/>
        </patternFill>
      </fill>
      <alignment horizontal="center" vertical="center" wrapText="1" shrinkToFit="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drawing1.xml><?xml version="1.0" encoding="utf-8"?>
<wsDr xmlns="http://schemas.openxmlformats.org/drawingml/2006/spreadsheetDrawing">
  <oneCellAnchor>
    <from>
      <col>2</col>
      <colOff>0</colOff>
      <row>1</row>
      <rowOff>0</rowOff>
    </from>
    <ext cx="1333500" cy="13335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7</col>
      <colOff>0</colOff>
      <row>1</row>
      <rowOff>0</rowOff>
    </from>
    <ext cx="1443990" cy="50292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2</col>
      <colOff>0</colOff>
      <row>1</row>
      <rowOff>0</rowOff>
    </from>
    <ext cx="1333500" cy="133350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7</col>
      <colOff>0</colOff>
      <row>1</row>
      <rowOff>0</rowOff>
    </from>
    <ext cx="1443990" cy="50292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B2:J129"/>
  <sheetViews>
    <sheetView showGridLines="0" workbookViewId="0">
      <selection activeCell="A1" sqref="A1"/>
    </sheetView>
  </sheetViews>
  <sheetFormatPr baseColWidth="8" defaultRowHeight="15"/>
  <cols>
    <col width="10" customWidth="1" min="2" max="2"/>
    <col width="25" customWidth="1" min="3" max="3"/>
    <col width="80" customWidth="1" min="4" max="4"/>
    <col width="5" customWidth="1" min="5" max="5"/>
    <col width="5" customWidth="1" min="6" max="6"/>
    <col width="5" customWidth="1" min="7" max="7"/>
    <col width="10" customWidth="1" min="8" max="8"/>
    <col width="10" customWidth="1" min="9" max="9"/>
    <col width="10" customWidth="1" min="10" max="10"/>
  </cols>
  <sheetData>
    <row r="2" ht="65" customHeight="1">
      <c r="D2" s="1" t="inlineStr">
        <is>
          <t>Mobile Application Security Verification Standard</t>
        </is>
      </c>
    </row>
    <row r="3">
      <c r="D3" s="2">
        <f>HYPERLINK("https://github.com/OWASP/owasp-mstg/releases/tag/v1.4.0", "OWASP MSTG v1.4.0 (commit: b04750a)")</f>
        <v/>
      </c>
    </row>
    <row r="4">
      <c r="D4" s="2">
        <f>HYPERLINK("https://github.com/OWASP/owasp-masvs/releases/tag/v1.4.2", "OWASP MASVS v1.4.2 (commit: 2a8b582)")</f>
        <v/>
      </c>
    </row>
    <row r="7" ht="25" customHeight="1">
      <c r="B7" s="3" t="inlineStr">
        <is>
          <t>Architecture, Design and Threat Modeling Requirements</t>
        </is>
      </c>
      <c r="C7" s="4" t="n"/>
      <c r="D7" s="4" t="n"/>
      <c r="E7" s="4" t="n"/>
      <c r="F7" s="4" t="n"/>
      <c r="G7" s="4" t="n"/>
      <c r="H7" s="4" t="n"/>
      <c r="I7" s="4" t="n"/>
      <c r="J7" s="4" t="n"/>
    </row>
    <row r="9">
      <c r="B9" s="5" t="inlineStr">
        <is>
          <t>ID</t>
        </is>
      </c>
      <c r="C9" s="5" t="inlineStr">
        <is>
          <t>MSTG-ID</t>
        </is>
      </c>
      <c r="D9" s="5" t="inlineStr">
        <is>
          <t>Detailed Verification Requirement</t>
        </is>
      </c>
      <c r="E9" s="5" t="inlineStr">
        <is>
          <t>L1</t>
        </is>
      </c>
      <c r="F9" s="5" t="inlineStr">
        <is>
          <t>L2</t>
        </is>
      </c>
      <c r="G9" s="5" t="inlineStr">
        <is>
          <t>R</t>
        </is>
      </c>
      <c r="H9" s="5" t="inlineStr">
        <is>
          <t>Android</t>
        </is>
      </c>
      <c r="I9" s="5" t="inlineStr">
        <is>
          <t>iOS</t>
        </is>
      </c>
      <c r="J9" s="5" t="inlineStr">
        <is>
          <t>Status</t>
        </is>
      </c>
    </row>
    <row r="11" ht="55" customHeight="1">
      <c r="B11" s="6" t="inlineStr">
        <is>
          <t>1.1</t>
        </is>
      </c>
      <c r="C11" s="6" t="inlineStr">
        <is>
          <t>MSTG-ARCH-1</t>
        </is>
      </c>
      <c r="D11" s="7" t="inlineStr">
        <is>
          <t>Todos los componentes se encuentran identificados y asegurar que son necesarios.</t>
        </is>
      </c>
      <c r="E11" s="8" t="n"/>
      <c r="F11" s="9" t="n"/>
      <c r="H11" s="10">
        <f>HYPERLINK("https://github.com/OWASP/owasp-mstg/blob/master/Document/0x05h-Testing-Platform-Interaction.md#testing-for-insecure-configuration-of-instant-apps-mstg-arch-1-mstg-arch-7", "Test Case")</f>
        <v/>
      </c>
      <c r="I11" s="5" t="inlineStr">
        <is>
          <t>N/A</t>
        </is>
      </c>
    </row>
    <row r="12" ht="55" customHeight="1">
      <c r="B12" s="6" t="inlineStr">
        <is>
          <t>1.2</t>
        </is>
      </c>
      <c r="C12" s="6" t="inlineStr">
        <is>
          <t>MSTG-ARCH-2</t>
        </is>
      </c>
      <c r="D12" s="7" t="inlineStr">
        <is>
          <t>Los controles de seguridad nunca se aplican sólo en el cliente, sino que también en los respectivos servidores.</t>
        </is>
      </c>
      <c r="E12" s="8" t="n"/>
      <c r="F12" s="9" t="n"/>
    </row>
    <row r="13" ht="55" customHeight="1">
      <c r="B13" s="6" t="inlineStr">
        <is>
          <t>1.3</t>
        </is>
      </c>
      <c r="C13" s="6" t="inlineStr">
        <is>
          <t>MSTG-ARCH-3</t>
        </is>
      </c>
      <c r="D13" s="7" t="inlineStr">
        <is>
          <t>Se definió una arquitectura de alto nivel para la aplicación y los servicios y se incluyeron controles de seguridad en la misma.</t>
        </is>
      </c>
      <c r="E13" s="8" t="n"/>
      <c r="F13" s="9" t="n"/>
    </row>
    <row r="14" ht="55" customHeight="1">
      <c r="B14" s="6" t="inlineStr">
        <is>
          <t>1.4</t>
        </is>
      </c>
      <c r="C14" s="6" t="inlineStr">
        <is>
          <t>MSTG-ARCH-4</t>
        </is>
      </c>
      <c r="D14" s="7" t="inlineStr">
        <is>
          <t>Se identificó claramente la información considerada sensible en el contexto de la aplicación móvil.</t>
        </is>
      </c>
      <c r="E14" s="8" t="n"/>
      <c r="F14" s="9" t="n"/>
    </row>
    <row r="15" ht="55" customHeight="1">
      <c r="B15" s="6" t="inlineStr">
        <is>
          <t>1.5</t>
        </is>
      </c>
      <c r="C15" s="6" t="inlineStr">
        <is>
          <t>MSTG-ARCH-5</t>
        </is>
      </c>
      <c r="D15" s="7" t="inlineStr">
        <is>
          <t>Todos los componentes de la aplicación están definidos en términos de la lógica de negocio o las funciones de seguridad que proveen.</t>
        </is>
      </c>
      <c r="F15" s="9" t="n"/>
    </row>
    <row r="16" ht="55" customHeight="1">
      <c r="B16" s="6" t="inlineStr">
        <is>
          <t>1.6</t>
        </is>
      </c>
      <c r="C16" s="6" t="inlineStr">
        <is>
          <t>MSTG-ARCH-6</t>
        </is>
      </c>
      <c r="D16" s="7" t="inlineStr">
        <is>
          <t>Se realizó un modelado de amenazas para la aplicación móvil y los servicios en el que se definieron las mismas y sus contramedidas.</t>
        </is>
      </c>
      <c r="F16" s="9" t="n"/>
    </row>
    <row r="17" ht="55" customHeight="1">
      <c r="B17" s="6" t="inlineStr">
        <is>
          <t>1.7</t>
        </is>
      </c>
      <c r="C17" s="6" t="inlineStr">
        <is>
          <t>MSTG-ARCH-7</t>
        </is>
      </c>
      <c r="D17" s="7" t="inlineStr">
        <is>
          <t>Todos los controles de seguridad poseen una implementados centralizada.</t>
        </is>
      </c>
      <c r="F17" s="9" t="n"/>
      <c r="H17" s="10">
        <f>HYPERLINK("https://github.com/OWASP/owasp-mstg/blob/master/Document/0x05h-Testing-Platform-Interaction.md#testing-for-insecure-configuration-of-instant-apps-mstg-arch-1-mstg-arch-7", "Test Case")</f>
        <v/>
      </c>
      <c r="I17" s="5" t="inlineStr">
        <is>
          <t>N/A</t>
        </is>
      </c>
    </row>
    <row r="18" ht="55" customHeight="1">
      <c r="B18" s="6" t="inlineStr">
        <is>
          <t>1.8</t>
        </is>
      </c>
      <c r="C18" s="6" t="inlineStr">
        <is>
          <t>MSTG-ARCH-8</t>
        </is>
      </c>
      <c r="D18" s="7" t="inlineStr">
        <is>
          <t>Existe una política explícita sobre el uso de claves criptográficas (si se usan) a través de todo su ciclo de vida. Idealmente siguiendo un estándar de gestión de claves como el NIST SP 800-57.</t>
        </is>
      </c>
      <c r="F18" s="9" t="n"/>
    </row>
    <row r="19" ht="55" customHeight="1">
      <c r="B19" s="6" t="inlineStr">
        <is>
          <t>1.9</t>
        </is>
      </c>
      <c r="C19" s="6" t="inlineStr">
        <is>
          <t>MSTG-ARCH-9</t>
        </is>
      </c>
      <c r="D19" s="7" t="inlineStr">
        <is>
          <t>Existe un mecanismo para forzar las actualizaciones de la aplicación móvil.</t>
        </is>
      </c>
      <c r="F19" s="9" t="n"/>
      <c r="H19" s="10">
        <f>HYPERLINK("https://github.com/OWASP/owasp-mstg/blob/master/Document/0x05h-Testing-Platform-Interaction.md#testing-enforced-updating-mstg-arch-9", "Test Case")</f>
        <v/>
      </c>
      <c r="I19" s="10">
        <f>HYPERLINK("https://github.com/OWASP/owasp-mstg/blob/master/Document/0x06h-Testing-Platform-Interaction.md#testing-enforced-updating-mstg-arch-9", "Test Case")</f>
        <v/>
      </c>
    </row>
    <row r="20" ht="55" customHeight="1">
      <c r="B20" s="6" t="inlineStr">
        <is>
          <t>1.10</t>
        </is>
      </c>
      <c r="C20" s="6" t="inlineStr">
        <is>
          <t>MSTG-ARCH-10</t>
        </is>
      </c>
      <c r="D20" s="7" t="inlineStr">
        <is>
          <t>La implementación de medidas de seguridad es una parte esencial durante todo el ciclo de vida del desarrollo de software de la aplicación.</t>
        </is>
      </c>
      <c r="F20" s="9" t="n"/>
    </row>
    <row r="21" ht="55" customHeight="1">
      <c r="B21" s="6" t="inlineStr">
        <is>
          <t>1.11</t>
        </is>
      </c>
      <c r="C21" s="6" t="inlineStr">
        <is>
          <t>MSTG-ARCH-11</t>
        </is>
      </c>
      <c r="D21" s="7" t="inlineStr">
        <is>
          <t>Existe una política de divualgación responsable y es llevada a cabo adecuadamente.</t>
        </is>
      </c>
      <c r="F21" s="9" t="n"/>
    </row>
    <row r="22" ht="55" customHeight="1">
      <c r="B22" s="6" t="inlineStr">
        <is>
          <t>1.12</t>
        </is>
      </c>
      <c r="C22" s="6" t="inlineStr">
        <is>
          <t>MSTG-ARCH-12</t>
        </is>
      </c>
      <c r="D22" s="7" t="inlineStr">
        <is>
          <t>La aplicación debería de cumplir con las leyes y regulaciones de privacidad.</t>
        </is>
      </c>
      <c r="E22" s="8" t="n"/>
      <c r="F22" s="9" t="n"/>
    </row>
    <row r="24" ht="25" customHeight="1">
      <c r="B24" s="3" t="inlineStr">
        <is>
          <t>Data Storage and Privacy Requirements</t>
        </is>
      </c>
      <c r="C24" s="4" t="n"/>
      <c r="D24" s="4" t="n"/>
      <c r="E24" s="4" t="n"/>
      <c r="F24" s="4" t="n"/>
      <c r="G24" s="4" t="n"/>
      <c r="H24" s="4" t="n"/>
      <c r="I24" s="4" t="n"/>
      <c r="J24" s="4" t="n"/>
    </row>
    <row r="26">
      <c r="B26" s="5" t="inlineStr">
        <is>
          <t>ID</t>
        </is>
      </c>
      <c r="C26" s="5" t="inlineStr">
        <is>
          <t>MSTG-ID</t>
        </is>
      </c>
      <c r="D26" s="5" t="inlineStr">
        <is>
          <t>Detailed Verification Requirement</t>
        </is>
      </c>
      <c r="E26" s="5" t="inlineStr">
        <is>
          <t>L1</t>
        </is>
      </c>
      <c r="F26" s="5" t="inlineStr">
        <is>
          <t>L2</t>
        </is>
      </c>
      <c r="G26" s="5" t="inlineStr">
        <is>
          <t>R</t>
        </is>
      </c>
      <c r="H26" s="5" t="inlineStr">
        <is>
          <t>Android</t>
        </is>
      </c>
      <c r="I26" s="5" t="inlineStr">
        <is>
          <t>iOS</t>
        </is>
      </c>
      <c r="J26" s="5" t="inlineStr">
        <is>
          <t>Status</t>
        </is>
      </c>
    </row>
    <row r="28" ht="55" customHeight="1">
      <c r="B28" s="6" t="inlineStr">
        <is>
          <t>2.1</t>
        </is>
      </c>
      <c r="C28" s="6" t="inlineStr">
        <is>
          <t>MSTG-STORAGE-1</t>
        </is>
      </c>
      <c r="D28" s="7" t="inlineStr">
        <is>
          <t>Las funcionalidades de almacenamiento de credenciales del sistema deben de ser utilizadas para almacenar información sensible, tal como información personal, credenciales de usuario o claves criptográficas.</t>
        </is>
      </c>
      <c r="E28" s="8" t="n"/>
      <c r="F28" s="9" t="n"/>
      <c r="H28" s="10">
        <f>HYPERLINK("https://github.com/OWASP/owasp-mstg/blob/master/Document/0x05d-Testing-Data-Storage.md#testing-local-storage-for-sensitive-data-mstg-storage-1-and-mstg-storage-2", "Test Case")</f>
        <v/>
      </c>
      <c r="I28" s="10">
        <f>HYPERLINK("https://github.com/OWASP/owasp-mstg/blob/master/Document/0x06d-Testing-Data-Storage.md#testing-local-data-storage-mstg-storage-1-and-mstg-storage-2", "Test Case")</f>
        <v/>
      </c>
    </row>
    <row r="29" ht="55" customHeight="1">
      <c r="B29" s="6" t="inlineStr">
        <is>
          <t>2.2</t>
        </is>
      </c>
      <c r="C29" s="6" t="inlineStr">
        <is>
          <t>MSTG-STORAGE-2</t>
        </is>
      </c>
      <c r="D29" s="7" t="inlineStr">
        <is>
          <t>No se debe almacenar información sensible fuera del contenedor de la aplicación o del almacenamiento de credenciales del sistema.</t>
        </is>
      </c>
      <c r="E29" s="8" t="n"/>
      <c r="F29" s="9" t="n"/>
      <c r="H29" s="10">
        <f>HYPERLINK("https://github.com/OWASP/owasp-mstg/blob/master/Document/0x05d-Testing-Data-Storage.md#testing-local-storage-for-sensitive-data-mstg-storage-1-and-mstg-storage-2", "Test Case")</f>
        <v/>
      </c>
      <c r="I29" s="10">
        <f>HYPERLINK("https://github.com/OWASP/owasp-mstg/blob/master/Document/0x06d-Testing-Data-Storage.md#testing-local-data-storage-mstg-storage-1-and-mstg-storage-2", "Test Case")</f>
        <v/>
      </c>
    </row>
    <row r="30" ht="55" customHeight="1">
      <c r="B30" s="6" t="inlineStr">
        <is>
          <t>2.3</t>
        </is>
      </c>
      <c r="C30" s="6" t="inlineStr">
        <is>
          <t>MSTG-STORAGE-3</t>
        </is>
      </c>
      <c r="D30" s="7" t="inlineStr">
        <is>
          <t>No se escribe información sensible en los registros (logs) de la aplicación.</t>
        </is>
      </c>
      <c r="E30" s="8" t="n"/>
      <c r="F30" s="9" t="n"/>
      <c r="H30" s="10">
        <f>HYPERLINK("https://github.com/OWASP/owasp-mstg/blob/master/Document/0x05d-Testing-Data-Storage.md#testing-logs-for-sensitive-data-mstg-storage-3", "Test Case")</f>
        <v/>
      </c>
      <c r="I30" s="10">
        <f>HYPERLINK("https://github.com/OWASP/owasp-mstg/blob/master/Document/0x06d-Testing-Data-Storage.md#checking-logs-for-sensitive-data-mstg-storage-3", "Test Case")</f>
        <v/>
      </c>
    </row>
    <row r="31" ht="55" customHeight="1">
      <c r="B31" s="6" t="inlineStr">
        <is>
          <t>2.4</t>
        </is>
      </c>
      <c r="C31" s="6" t="inlineStr">
        <is>
          <t>MSTG-STORAGE-4</t>
        </is>
      </c>
      <c r="D31" s="7" t="inlineStr">
        <is>
          <t>No se comparte información sensible con servicios externos salvo que sea una necesidad de la arquitectura.</t>
        </is>
      </c>
      <c r="E31" s="8" t="n"/>
      <c r="F31" s="9" t="n"/>
      <c r="H31" s="10">
        <f>HYPERLINK("https://github.com/OWASP/owasp-mstg/blob/master/Document/0x05d-Testing-Data-Storage.md#determining-whether-sensitive-data-is-shared-with-third-parties-mstg-storage-4", "Test Case")</f>
        <v/>
      </c>
      <c r="I31" s="10">
        <f>HYPERLINK("https://github.com/OWASP/owasp-mstg/blob/master/Document/0x06d-Testing-Data-Storage.md#determining-whether-sensitive-data-is-shared-with-third-parties-mstg-storage-4", "Test Case")</f>
        <v/>
      </c>
    </row>
    <row r="32" ht="55" customHeight="1">
      <c r="B32" s="6" t="inlineStr">
        <is>
          <t>2.5</t>
        </is>
      </c>
      <c r="C32" s="6" t="inlineStr">
        <is>
          <t>MSTG-STORAGE-5</t>
        </is>
      </c>
      <c r="D32" s="7" t="inlineStr">
        <is>
          <t>Se desactiva la caché del teclado en los campos de texto que contienen información sensible.</t>
        </is>
      </c>
      <c r="E32" s="8" t="n"/>
      <c r="F32" s="9" t="n"/>
      <c r="H32" s="10">
        <f>HYPERLINK("https://github.com/OWASP/owasp-mstg/blob/master/Document/0x05d-Testing-Data-Storage.md#determining-whether-the-keyboard-cache-is-disabled-for-text-input-fields-mstg-storage-5", "Test Case")</f>
        <v/>
      </c>
      <c r="I32" s="10">
        <f>HYPERLINK("https://github.com/OWASP/owasp-mstg/blob/master/Document/0x06d-Testing-Data-Storage.md#finding-sensitive-data-in-the-keyboard-cache-mstg-storage-5", "Test Case")</f>
        <v/>
      </c>
    </row>
    <row r="33" ht="55" customHeight="1">
      <c r="B33" s="6" t="inlineStr">
        <is>
          <t>2.6</t>
        </is>
      </c>
      <c r="C33" s="6" t="inlineStr">
        <is>
          <t>MSTG-STORAGE-6</t>
        </is>
      </c>
      <c r="D33" s="7" t="inlineStr">
        <is>
          <t>No se expone información sensible mediante mecanismos de comunicación entre procesos (IPC).</t>
        </is>
      </c>
      <c r="E33" s="8" t="n"/>
      <c r="F33" s="9" t="n"/>
      <c r="H33" s="10">
        <f>HYPERLINK("https://github.com/OWASP/owasp-mstg/blob/master/Document/0x05d-Testing-Data-Storage.md#determining-whether-sensitive-stored-data-has-been-exposed-via-ipc-mechanisms-mstg-storage-6", "Test Case")</f>
        <v/>
      </c>
      <c r="I33" s="10">
        <f>HYPERLINK("https://github.com/OWASP/owasp-mstg/blob/master/Document/0x06d-Testing-Data-Storage.md#determining-whether-sensitive-data-is-exposed-via-ipc-mechanisms-mstg-storage-6", "Test Case")</f>
        <v/>
      </c>
    </row>
    <row r="34" ht="55" customHeight="1">
      <c r="B34" s="6" t="inlineStr">
        <is>
          <t>2.7</t>
        </is>
      </c>
      <c r="C34" s="6" t="inlineStr">
        <is>
          <t>MSTG-STORAGE-7</t>
        </is>
      </c>
      <c r="D34" s="7" t="inlineStr">
        <is>
          <t>No se expone información sensible como contraseñas y números de tarjetas de crédito a través de la interfaz o capturas de pantalla.</t>
        </is>
      </c>
      <c r="E34" s="8" t="n"/>
      <c r="F34" s="9" t="n"/>
      <c r="H34" s="10">
        <f>HYPERLINK("https://github.com/OWASP/owasp-mstg/blob/master/Document/0x05d-Testing-Data-Storage.md#checking-for-sensitive-data-disclosure-through-the-user-interface-mstg-storage-7", "Test Case")</f>
        <v/>
      </c>
      <c r="I34" s="10">
        <f>HYPERLINK("https://github.com/OWASP/owasp-mstg/blob/master/Document/0x06d-Testing-Data-Storage.md#checking-for-sensitive-data-disclosed-through-the-user-interface-mstg-storage-7", "Test Case")</f>
        <v/>
      </c>
    </row>
    <row r="35" ht="55" customHeight="1">
      <c r="B35" s="6" t="inlineStr">
        <is>
          <t>2.8</t>
        </is>
      </c>
      <c r="C35" s="6" t="inlineStr">
        <is>
          <t>MSTG-STORAGE-8</t>
        </is>
      </c>
      <c r="D35" s="7" t="inlineStr">
        <is>
          <t>No se incluye información sensible en las copias de seguridad generadas por el sistema operativo.</t>
        </is>
      </c>
      <c r="F35" s="9" t="n"/>
      <c r="H35" s="10">
        <f>HYPERLINK("https://github.com/OWASP/owasp-mstg/blob/master/Document/0x05d-Testing-Data-Storage.md#testing-backups-for-sensitive-data-mstg-storage-8", "Test Case")</f>
        <v/>
      </c>
      <c r="I35" s="10">
        <f>HYPERLINK("https://github.com/OWASP/owasp-mstg/blob/master/Document/0x06d-Testing-Data-Storage.md#testing-backups-for-sensitive-data-mstg-storage-8", "Test Case")</f>
        <v/>
      </c>
    </row>
    <row r="36" ht="55" customHeight="1">
      <c r="B36" s="6" t="inlineStr">
        <is>
          <t>2.9</t>
        </is>
      </c>
      <c r="C36" s="6" t="inlineStr">
        <is>
          <t>MSTG-STORAGE-9</t>
        </is>
      </c>
      <c r="D36" s="7" t="inlineStr">
        <is>
          <t>La aplicación elimina toda información sensible de la vista cuando la aplicación pasa a un segundo plano.</t>
        </is>
      </c>
      <c r="F36" s="9" t="n"/>
      <c r="H36" s="10">
        <f>HYPERLINK("https://github.com/OWASP/owasp-mstg/blob/master/Document/0x05d-Testing-Data-Storage.md#finding-sensitive-information-in-auto-generated-screenshots-mstg-storage-9", "Test Case")</f>
        <v/>
      </c>
      <c r="I36" s="10">
        <f>HYPERLINK("https://github.com/OWASP/owasp-mstg/blob/master/Document/0x06d-Testing-Data-Storage.md#testing-auto-generated-screenshots-for-sensitive-information-mstg-storage-9", "Test Case")</f>
        <v/>
      </c>
    </row>
    <row r="37" ht="55" customHeight="1">
      <c r="B37" s="6" t="inlineStr">
        <is>
          <t>2.10</t>
        </is>
      </c>
      <c r="C37" s="6" t="inlineStr">
        <is>
          <t>MSTG-STORAGE-10</t>
        </is>
      </c>
      <c r="D37" s="7" t="inlineStr">
        <is>
          <t>La aplicación no conserva ninguna información sensible en memoria más de lo necesario y la memoria se limpia trás su uso.</t>
        </is>
      </c>
      <c r="F37" s="9" t="n"/>
      <c r="H37" s="10">
        <f>HYPERLINK("https://github.com/OWASP/owasp-mstg/blob/master/Document/0x05d-Testing-Data-Storage.md#checking-memory-for-sensitive-data-mstg-storage-10", "Test Case")</f>
        <v/>
      </c>
      <c r="I37" s="10">
        <f>HYPERLINK("https://github.com/OWASP/owasp-mstg/blob/master/Document/0x06d-Testing-Data-Storage.md#testing-memory-for-sensitive-data-mstg-storage-10", "Test Case")</f>
        <v/>
      </c>
    </row>
    <row r="38" ht="55" customHeight="1">
      <c r="B38" s="6" t="inlineStr">
        <is>
          <t>2.11</t>
        </is>
      </c>
      <c r="C38" s="6" t="inlineStr">
        <is>
          <t>MSTG-STORAGE-11</t>
        </is>
      </c>
      <c r="D38" s="7" t="inlineStr">
        <is>
          <t>La aplicación obliga a que exista una política mínima de seguridad en el dispositivo, como que el usuario deba configurar un código de acceso.</t>
        </is>
      </c>
      <c r="F38" s="9" t="n"/>
      <c r="H38" s="10">
        <f>HYPERLINK("https://github.com/OWASP/owasp-mstg/blob/master/Document/0x05d-Testing-Data-Storage.md#testing-the-device-access-security-policy-mstg-storage-11", "Test Case")</f>
        <v/>
      </c>
      <c r="I38" s="10">
        <f>HYPERLINK("https://github.com/OWASP/owasp-mstg/blob/master/Document/0x06f-Testing-Local-Authentication.md#testing-local-authentication-mstg-auth-8-and-mstg-storage-11", "Test Case")</f>
        <v/>
      </c>
    </row>
    <row r="39" ht="55" customHeight="1">
      <c r="B39" s="6" t="inlineStr">
        <is>
          <t>2.12</t>
        </is>
      </c>
      <c r="C39" s="6" t="inlineStr">
        <is>
          <t>MSTG-STORAGE-12</t>
        </is>
      </c>
      <c r="D39" s="7" t="inlineStr">
        <is>
          <t>La aplicación educa al usuario acerca de los tipos de información personal que procesa y de las mejores prácticas en seguridad que el usuario debería seguir al utilizar la aplicación.</t>
        </is>
      </c>
      <c r="E39" s="8" t="n"/>
      <c r="F39" s="9" t="n"/>
    </row>
    <row r="40" ht="55" customHeight="1">
      <c r="B40" s="6" t="inlineStr">
        <is>
          <t>2.13</t>
        </is>
      </c>
      <c r="C40" s="6" t="inlineStr">
        <is>
          <t>MSTG-STORAGE-13</t>
        </is>
      </c>
      <c r="D40" s="7" t="inlineStr">
        <is>
          <t>No se guarda ningún tipo de información sensible de forma local en el dispositivo móvil. En su lugar, esa información debería ser obtenida desde un sistema remoto sólo cuando es necesario y únicamente residir en memoria.</t>
        </is>
      </c>
      <c r="F40" s="9" t="n"/>
    </row>
    <row r="41" ht="55" customHeight="1">
      <c r="B41" s="6" t="inlineStr">
        <is>
          <t>2.14</t>
        </is>
      </c>
      <c r="C41" s="6" t="inlineStr">
        <is>
          <t>MSTG-STORAGE-14</t>
        </is>
      </c>
      <c r="D41" s="7" t="inlineStr">
        <is>
          <t>En caso de ser necesario guardar información sensible de forma local, ésta debe de ser cifrada usando una clave derivada del hardware de almacenamiento seguro, el cual debe requerir autenticación previa.</t>
        </is>
      </c>
      <c r="F41" s="9" t="n"/>
    </row>
    <row r="42" ht="55" customHeight="1">
      <c r="B42" s="6" t="inlineStr">
        <is>
          <t>2.15</t>
        </is>
      </c>
      <c r="C42" s="6" t="inlineStr">
        <is>
          <t>MSTG-STORAGE-15</t>
        </is>
      </c>
      <c r="D42" s="7" t="inlineStr">
        <is>
          <t>El almacenamiento local de la aplicación debe de ser borrado trás un número excesivo de intentos fallidos de autenticación.</t>
        </is>
      </c>
      <c r="F42" s="9" t="n"/>
    </row>
    <row r="44" ht="25" customHeight="1">
      <c r="B44" s="3" t="inlineStr">
        <is>
          <t>Cryptography Requirements</t>
        </is>
      </c>
      <c r="C44" s="4" t="n"/>
      <c r="D44" s="4" t="n"/>
      <c r="E44" s="4" t="n"/>
      <c r="F44" s="4" t="n"/>
      <c r="G44" s="4" t="n"/>
      <c r="H44" s="4" t="n"/>
      <c r="I44" s="4" t="n"/>
      <c r="J44" s="4" t="n"/>
    </row>
    <row r="46">
      <c r="B46" s="5" t="inlineStr">
        <is>
          <t>ID</t>
        </is>
      </c>
      <c r="C46" s="5" t="inlineStr">
        <is>
          <t>MSTG-ID</t>
        </is>
      </c>
      <c r="D46" s="5" t="inlineStr">
        <is>
          <t>Detailed Verification Requirement</t>
        </is>
      </c>
      <c r="E46" s="5" t="inlineStr">
        <is>
          <t>L1</t>
        </is>
      </c>
      <c r="F46" s="5" t="inlineStr">
        <is>
          <t>L2</t>
        </is>
      </c>
      <c r="G46" s="5" t="inlineStr">
        <is>
          <t>R</t>
        </is>
      </c>
      <c r="H46" s="5" t="inlineStr">
        <is>
          <t>Android</t>
        </is>
      </c>
      <c r="I46" s="5" t="inlineStr">
        <is>
          <t>iOS</t>
        </is>
      </c>
      <c r="J46" s="5" t="inlineStr">
        <is>
          <t>Status</t>
        </is>
      </c>
    </row>
    <row r="48" ht="55" customHeight="1">
      <c r="B48" s="6" t="inlineStr">
        <is>
          <t>3.1</t>
        </is>
      </c>
      <c r="C48" s="6" t="inlineStr">
        <is>
          <t>MSTG-CRYPTO-1</t>
        </is>
      </c>
      <c r="D48" s="7" t="inlineStr">
        <is>
          <t>La aplicación no depende únicamente de criptografía simétrica cuyas claves se encuentran directamente en el código fuente de la misma.</t>
        </is>
      </c>
      <c r="E48" s="8" t="n"/>
      <c r="F48" s="9" t="n"/>
      <c r="H48" s="10">
        <f>HYPERLINK("https://github.com/OWASP/owasp-mstg/blob/master/Document/0x05e-Testing-Cryptography.md#testing-symmetric-cryptography-mstg-crypto-1", "Test Case")</f>
        <v/>
      </c>
      <c r="I48" s="10">
        <f>HYPERLINK("https://github.com/OWASP/owasp-mstg/blob/master/Document/0x06e-Testing-Cryptography.md#testing-key-management-mstg-crypto-1-and-mstg-crypto-5", "Test Case")</f>
        <v/>
      </c>
    </row>
    <row r="49" ht="55" customHeight="1">
      <c r="B49" s="6" t="inlineStr">
        <is>
          <t>3.2</t>
        </is>
      </c>
      <c r="C49" s="6" t="inlineStr">
        <is>
          <t>MSTG-CRYPTO-2</t>
        </is>
      </c>
      <c r="D49" s="7" t="inlineStr">
        <is>
          <t>La aplicación utiliza implementaciones de criptografía probadas.</t>
        </is>
      </c>
      <c r="E49" s="8" t="n"/>
      <c r="F49" s="9" t="n"/>
      <c r="H49" s="10">
        <f>HYPERLINK("https://github.com/OWASP/owasp-mstg/blob/master/Document/0x05e-Testing-Cryptography.md#testing-the-configuration-of-cryptographic-standard-algorithms-mstg-crypto-2-mstg-crypto-3-and-mstg-crypto-4", "Test Case")</f>
        <v/>
      </c>
      <c r="I49" s="10">
        <f>HYPERLINK("https://github.com/OWASP/owasp-mstg/blob/master/Document/0x06e-Testing-Cryptography.md#verifying-the-configuration-of-cryptographic-standard-algorithms-mstg-crypto-2-and-mstg-crypto-3", "Test Case")</f>
        <v/>
      </c>
    </row>
    <row r="50" ht="55" customHeight="1">
      <c r="B50" s="6" t="inlineStr">
        <is>
          <t>3.3</t>
        </is>
      </c>
      <c r="C50" s="6" t="inlineStr">
        <is>
          <t>MSTG-CRYPTO-3</t>
        </is>
      </c>
      <c r="D50" s="7" t="inlineStr">
        <is>
          <t>La aplicación utiliza primitivas de seguridad que son apropiadas para el caso particular y su configuración y parámetros siguen las mejores prácticas de la industria.</t>
        </is>
      </c>
      <c r="E50" s="8" t="n"/>
      <c r="F50" s="9" t="n"/>
      <c r="H50" s="10">
        <f>HYPERLINK("https://github.com/OWASP/owasp-mstg/blob/master/Document/0x05e-Testing-Cryptography.md#testing-the-configuration-of-cryptographic-standard-algorithms-mstg-crypto-2-mstg-crypto-3-and-mstg-crypto-4", "Test Case")</f>
        <v/>
      </c>
      <c r="I50" s="10">
        <f>HYPERLINK("https://github.com/OWASP/owasp-mstg/blob/master/Document/0x06e-Testing-Cryptography.md#verifying-the-configuration-of-cryptographic-standard-algorithms-mstg-crypto-2-and-mstg-crypto-3", "Test Case")</f>
        <v/>
      </c>
    </row>
    <row r="51" ht="55" customHeight="1">
      <c r="B51" s="6" t="inlineStr">
        <is>
          <t>3.4</t>
        </is>
      </c>
      <c r="C51" s="6" t="inlineStr">
        <is>
          <t>MSTG-CRYPTO-4</t>
        </is>
      </c>
      <c r="D51" s="7" t="inlineStr">
        <is>
          <t>La aplicación no utiliza protocolos o algoritmos criptográficos ampliamente considerados obsoletos para su uso en seguridad.</t>
        </is>
      </c>
      <c r="E51" s="8" t="n"/>
      <c r="F51" s="9" t="n"/>
      <c r="H51" s="10">
        <f>HYPERLINK("https://github.com/OWASP/owasp-mstg/blob/master/Document/0x05e-Testing-Cryptography.md#testing-the-configuration-of-cryptographic-standard-algorithms-mstg-crypto-2-mstg-crypto-3-and-mstg-crypto-4", "Test Case")</f>
        <v/>
      </c>
      <c r="I51" s="5" t="inlineStr">
        <is>
          <t>N/A</t>
        </is>
      </c>
    </row>
    <row r="52" ht="55" customHeight="1">
      <c r="B52" s="6" t="inlineStr">
        <is>
          <t>3.5</t>
        </is>
      </c>
      <c r="C52" s="6" t="inlineStr">
        <is>
          <t>MSTG-CRYPTO-5</t>
        </is>
      </c>
      <c r="D52" s="7" t="inlineStr">
        <is>
          <t>La aplicación no reutiliza una misma clave criptográfica para varios propósitos.</t>
        </is>
      </c>
      <c r="E52" s="8" t="n"/>
      <c r="F52" s="9" t="n"/>
      <c r="H52" s="10">
        <f>HYPERLINK("https://github.com/OWASP/owasp-mstg/blob/master/Document/0x05e-Testing-Cryptography.md#testing-the-purposes-of-keys-mstg-crypto-5", "Test Case")</f>
        <v/>
      </c>
      <c r="I52" s="10">
        <f>HYPERLINK("https://github.com/OWASP/owasp-mstg/blob/master/Document/0x06e-Testing-Cryptography.md#testing-key-management-mstg-crypto-1-and-mstg-crypto-5", "Test Case")</f>
        <v/>
      </c>
    </row>
    <row r="53" ht="55" customHeight="1">
      <c r="B53" s="6" t="inlineStr">
        <is>
          <t>3.6</t>
        </is>
      </c>
      <c r="C53" s="6" t="inlineStr">
        <is>
          <t>MSTG-CRYPTO-6</t>
        </is>
      </c>
      <c r="D53" s="7" t="inlineStr">
        <is>
          <t>Los valores aleatorios son generados utilizando un generador de números aleatorios suficientemente seguro.</t>
        </is>
      </c>
      <c r="E53" s="8" t="n"/>
      <c r="F53" s="9" t="n"/>
      <c r="H53" s="10">
        <f>HYPERLINK("https://github.com/OWASP/owasp-mstg/blob/master/Document/0x05e-Testing-Cryptography.md#testing-random-number-generation-mstg-crypto-6", "Test Case")</f>
        <v/>
      </c>
      <c r="I53" s="10">
        <f>HYPERLINK("https://github.com/OWASP/owasp-mstg/blob/master/Document/0x06e-Testing-Cryptography.md#testing-random-number-generation-mstg-crypto-6", "Test Case")</f>
        <v/>
      </c>
    </row>
    <row r="55" ht="25" customHeight="1">
      <c r="B55" s="3" t="inlineStr">
        <is>
          <t>Authentication and Session Management Requirements</t>
        </is>
      </c>
      <c r="C55" s="4" t="n"/>
      <c r="D55" s="4" t="n"/>
      <c r="E55" s="4" t="n"/>
      <c r="F55" s="4" t="n"/>
      <c r="G55" s="4" t="n"/>
      <c r="H55" s="4" t="n"/>
      <c r="I55" s="4" t="n"/>
      <c r="J55" s="4" t="n"/>
    </row>
    <row r="57">
      <c r="B57" s="5" t="inlineStr">
        <is>
          <t>ID</t>
        </is>
      </c>
      <c r="C57" s="5" t="inlineStr">
        <is>
          <t>MSTG-ID</t>
        </is>
      </c>
      <c r="D57" s="5" t="inlineStr">
        <is>
          <t>Detailed Verification Requirement</t>
        </is>
      </c>
      <c r="E57" s="5" t="inlineStr">
        <is>
          <t>L1</t>
        </is>
      </c>
      <c r="F57" s="5" t="inlineStr">
        <is>
          <t>L2</t>
        </is>
      </c>
      <c r="G57" s="5" t="inlineStr">
        <is>
          <t>R</t>
        </is>
      </c>
      <c r="H57" s="5" t="inlineStr">
        <is>
          <t>Android</t>
        </is>
      </c>
      <c r="I57" s="5" t="inlineStr">
        <is>
          <t>iOS</t>
        </is>
      </c>
      <c r="J57" s="5" t="inlineStr">
        <is>
          <t>Status</t>
        </is>
      </c>
    </row>
    <row r="59" ht="55" customHeight="1">
      <c r="B59" s="6" t="inlineStr">
        <is>
          <t>4.1</t>
        </is>
      </c>
      <c r="C59" s="6" t="inlineStr">
        <is>
          <t>MSTG-AUTH-1</t>
        </is>
      </c>
      <c r="D59" s="7" t="inlineStr">
        <is>
          <t>Si la aplicación provee acceso a un servicio remoto, un mecanismo aceptable de autenticación como usuario y contraseña es realizado en el servidor remoto.</t>
        </is>
      </c>
      <c r="E59" s="8" t="n"/>
      <c r="F59" s="9" t="n"/>
      <c r="H59" s="10">
        <f>HYPERLINK("https://github.com/OWASP/owasp-mstg/blob/master/Document/0x05f-Testing-Local-Authentication.md#testing-confirm-credentials-mstg-auth-1-and-mstg-storage-11", "Test Case")</f>
        <v/>
      </c>
      <c r="I59" s="5" t="inlineStr">
        <is>
          <t>N/A</t>
        </is>
      </c>
    </row>
    <row r="60" ht="55" customHeight="1">
      <c r="B60" s="6" t="inlineStr">
        <is>
          <t>4.2</t>
        </is>
      </c>
      <c r="C60" s="6" t="inlineStr">
        <is>
          <t>MSTG-AUTH-2</t>
        </is>
      </c>
      <c r="D60" s="7" t="inlineStr">
        <is>
          <t>Si se utiliza la gestión de sesión por estado, el servidor remoto usa tokens de acceso aleatorios para autenticar los pedidos del cliente sin requerir el envío de las credenciales del usuario en cada uno.</t>
        </is>
      </c>
      <c r="E60" s="8" t="n"/>
      <c r="F60" s="9" t="n"/>
    </row>
    <row r="61" ht="55" customHeight="1">
      <c r="B61" s="6" t="inlineStr">
        <is>
          <t>4.3</t>
        </is>
      </c>
      <c r="C61" s="6" t="inlineStr">
        <is>
          <t>MSTG-AUTH-3</t>
        </is>
      </c>
      <c r="D61" s="7" t="inlineStr">
        <is>
          <t>Si se utiliza la autenticación basada en tokens sin estado, el servidor proporciona un token que se ha firmado utilizando un algoritmo seguro.</t>
        </is>
      </c>
      <c r="E61" s="8" t="n"/>
      <c r="F61" s="9" t="n"/>
    </row>
    <row r="62" ht="55" customHeight="1">
      <c r="B62" s="6" t="inlineStr">
        <is>
          <t>4.4</t>
        </is>
      </c>
      <c r="C62" s="6" t="inlineStr">
        <is>
          <t>MSTG-AUTH-4</t>
        </is>
      </c>
      <c r="D62" s="7" t="inlineStr">
        <is>
          <t>Cuando el usuario cierra sesión se termina la sesión también en el servidor.</t>
        </is>
      </c>
      <c r="E62" s="8" t="n"/>
      <c r="F62" s="9" t="n"/>
    </row>
    <row r="63" ht="55" customHeight="1">
      <c r="B63" s="6" t="inlineStr">
        <is>
          <t>4.5</t>
        </is>
      </c>
      <c r="C63" s="6" t="inlineStr">
        <is>
          <t>MSTG-AUTH-5</t>
        </is>
      </c>
      <c r="D63" s="7" t="inlineStr">
        <is>
          <t>Existe una política de contraseñas y es aplicada en el servidor.</t>
        </is>
      </c>
      <c r="E63" s="8" t="n"/>
      <c r="F63" s="9" t="n"/>
    </row>
    <row r="64" ht="55" customHeight="1">
      <c r="B64" s="6" t="inlineStr">
        <is>
          <t>4.6</t>
        </is>
      </c>
      <c r="C64" s="6" t="inlineStr">
        <is>
          <t>MSTG-AUTH-6</t>
        </is>
      </c>
      <c r="D64" s="7" t="inlineStr">
        <is>
          <t>El servidor implementa mecanismos, cuando credenciales de autenticación son ingresadas una cantidad excesiva de veces.</t>
        </is>
      </c>
      <c r="E64" s="8" t="n"/>
      <c r="F64" s="9" t="n"/>
    </row>
    <row r="65" ht="55" customHeight="1">
      <c r="B65" s="6" t="inlineStr">
        <is>
          <t>4.7</t>
        </is>
      </c>
      <c r="C65" s="6" t="inlineStr">
        <is>
          <t>MSTG-AUTH-7</t>
        </is>
      </c>
      <c r="D65" s="7" t="inlineStr">
        <is>
          <t>Las sesiones y los tokens de acceso expiran luego de un tiempo predefinido de inactividad.</t>
        </is>
      </c>
      <c r="E65" s="8" t="n"/>
      <c r="F65" s="9" t="n"/>
    </row>
    <row r="66" ht="55" customHeight="1">
      <c r="B66" s="6" t="inlineStr">
        <is>
          <t>4.8</t>
        </is>
      </c>
      <c r="C66" s="6" t="inlineStr">
        <is>
          <t>MSTG-AUTH-8</t>
        </is>
      </c>
      <c r="D66" s="7" t="inlineStr">
        <is>
          <t>La autenticación biométrica, si la hay, no está asociada a eventos (p. ej. usando una API que simplemente retorna "true" o "false"), sino basada en el desbloqueo del keychain/keystore (almacenamiento seguro).</t>
        </is>
      </c>
      <c r="F66" s="9" t="n"/>
      <c r="H66" s="10">
        <f>HYPERLINK("https://github.com/OWASP/owasp-mstg/blob/master/Document/0x05f-Testing-Local-Authentication.md#testing-biometric-authentication-mstg-auth-8", "Test Case")</f>
        <v/>
      </c>
      <c r="I66" s="10">
        <f>HYPERLINK("https://github.com/OWASP/owasp-mstg/blob/master/Document/0x06f-Testing-Local-Authentication.md#testing-local-authentication-mstg-auth-8-and-mstg-storage-11", "Test Case")</f>
        <v/>
      </c>
    </row>
    <row r="67" ht="55" customHeight="1">
      <c r="B67" s="6" t="inlineStr">
        <is>
          <t>4.9</t>
        </is>
      </c>
      <c r="C67" s="6" t="inlineStr">
        <is>
          <t>MSTG-AUTH-9</t>
        </is>
      </c>
      <c r="D67" s="7" t="inlineStr">
        <is>
          <t>El sistema remoto implementa un mecanismo de segundo factor de autenticación (2FA) y lo impone consistentemente.</t>
        </is>
      </c>
      <c r="F67" s="9" t="n"/>
    </row>
    <row r="68" ht="55" customHeight="1">
      <c r="B68" s="6" t="inlineStr">
        <is>
          <t>4.10</t>
        </is>
      </c>
      <c r="C68" s="6" t="inlineStr">
        <is>
          <t>MSTG-AUTH-10</t>
        </is>
      </c>
      <c r="D68" s="7" t="inlineStr">
        <is>
          <t>Para realizar transacciones críticas se requiere una autenticación adicional (step-up).</t>
        </is>
      </c>
      <c r="F68" s="9" t="n"/>
    </row>
    <row r="69" ht="55" customHeight="1">
      <c r="B69" s="6" t="inlineStr">
        <is>
          <t>4.11</t>
        </is>
      </c>
      <c r="C69" s="6" t="inlineStr">
        <is>
          <t>MSTG-AUTH-11</t>
        </is>
      </c>
      <c r="D69" s="7" t="inlineStr">
        <is>
          <t>La aplicación informa al usuario acerca de todas las actividades sensibles en su cuenta. El usuario es capaz de ver una lista de los dispositivos conectados, información contextual (dirección IP, localización, etc.), y es capaz de bloquear ciertos dispositivos.</t>
        </is>
      </c>
      <c r="F69" s="9" t="n"/>
    </row>
    <row r="70" ht="55" customHeight="1">
      <c r="B70" s="6" t="inlineStr">
        <is>
          <t>4.12</t>
        </is>
      </c>
      <c r="C70" s="6" t="inlineStr">
        <is>
          <t>MSTG-AUTH-12</t>
        </is>
      </c>
      <c r="D70" s="7" t="inlineStr">
        <is>
          <t>Los modelos de autorización deberían de ser definidos e impuestos por el sistema remoto.</t>
        </is>
      </c>
      <c r="E70" s="8" t="n"/>
      <c r="F70" s="9" t="n"/>
    </row>
    <row r="72" ht="25" customHeight="1">
      <c r="B72" s="3" t="inlineStr">
        <is>
          <t>Network Communication Requirements</t>
        </is>
      </c>
      <c r="C72" s="4" t="n"/>
      <c r="D72" s="4" t="n"/>
      <c r="E72" s="4" t="n"/>
      <c r="F72" s="4" t="n"/>
      <c r="G72" s="4" t="n"/>
      <c r="H72" s="4" t="n"/>
      <c r="I72" s="4" t="n"/>
      <c r="J72" s="4" t="n"/>
    </row>
    <row r="74">
      <c r="B74" s="5" t="inlineStr">
        <is>
          <t>ID</t>
        </is>
      </c>
      <c r="C74" s="5" t="inlineStr">
        <is>
          <t>MSTG-ID</t>
        </is>
      </c>
      <c r="D74" s="5" t="inlineStr">
        <is>
          <t>Detailed Verification Requirement</t>
        </is>
      </c>
      <c r="E74" s="5" t="inlineStr">
        <is>
          <t>L1</t>
        </is>
      </c>
      <c r="F74" s="5" t="inlineStr">
        <is>
          <t>L2</t>
        </is>
      </c>
      <c r="G74" s="5" t="inlineStr">
        <is>
          <t>R</t>
        </is>
      </c>
      <c r="H74" s="5" t="inlineStr">
        <is>
          <t>Android</t>
        </is>
      </c>
      <c r="I74" s="5" t="inlineStr">
        <is>
          <t>iOS</t>
        </is>
      </c>
      <c r="J74" s="5" t="inlineStr">
        <is>
          <t>Status</t>
        </is>
      </c>
    </row>
    <row r="76" ht="55" customHeight="1">
      <c r="B76" s="6" t="inlineStr">
        <is>
          <t>5.1</t>
        </is>
      </c>
      <c r="C76" s="6" t="inlineStr">
        <is>
          <t>MSTG-NETWORK-1</t>
        </is>
      </c>
      <c r="D76" s="7" t="inlineStr">
        <is>
          <t>La información es enviada cifrada utilizando TLS. El canal seguro es usado consistentemente en la aplicación.</t>
        </is>
      </c>
      <c r="E76" s="8" t="n"/>
      <c r="F76" s="9" t="n"/>
    </row>
    <row r="77" ht="55" customHeight="1">
      <c r="B77" s="6" t="inlineStr">
        <is>
          <t>5.2</t>
        </is>
      </c>
      <c r="C77" s="6" t="inlineStr">
        <is>
          <t>MSTG-NETWORK-2</t>
        </is>
      </c>
      <c r="D77" s="7" t="inlineStr">
        <is>
          <t>Las configuraciones del protocolo TLS siguen las mejores prácticas de la industria, o lo hacen lo mejor posible en caso de que el sistema operativo del dispositivo no soporte los estándares recomendados.</t>
        </is>
      </c>
      <c r="E77" s="8" t="n"/>
      <c r="F77" s="9" t="n"/>
      <c r="H77" s="5" t="inlineStr">
        <is>
          <t>N/A</t>
        </is>
      </c>
      <c r="I77" s="10">
        <f>HYPERLINK("https://github.com/OWASP/owasp-mstg/blob/master/Document/0x06g-Testing-Network-Communication.md#app-transport-security-mstg-network-2", "Test Case")</f>
        <v/>
      </c>
    </row>
    <row r="78" ht="55" customHeight="1">
      <c r="B78" s="6" t="inlineStr">
        <is>
          <t>5.3</t>
        </is>
      </c>
      <c r="C78" s="6" t="inlineStr">
        <is>
          <t>MSTG-NETWORK-3</t>
        </is>
      </c>
      <c r="D78" s="7" t="inlineStr">
        <is>
          <t>La aplicación verifica el certificado X.509 del sistema remoto al establecer el canal seguro y sólo se aceptan certificados firmados por una CA de confianza.</t>
        </is>
      </c>
      <c r="E78" s="8" t="n"/>
      <c r="F78" s="9" t="n"/>
      <c r="H78" s="10">
        <f>HYPERLINK("https://github.com/OWASP/owasp-mstg/blob/master/Document/0x05g-Testing-Network-Communication.md#testing-endpoint-identify-verification-mstg-network-3", "Test Case")</f>
        <v/>
      </c>
      <c r="I78" s="10">
        <f>HYPERLINK("https://github.com/OWASP/owasp-mstg/blob/master/Document/0x06g-Testing-Network-Communication.md#testing-custom-certificate-stores-and-certificate-pinning-mstg-network-3-and-mstg-network-4", "Test Case")</f>
        <v/>
      </c>
    </row>
    <row r="79" ht="55" customHeight="1">
      <c r="B79" s="6" t="inlineStr">
        <is>
          <t>5.4</t>
        </is>
      </c>
      <c r="C79" s="6" t="inlineStr">
        <is>
          <t>MSTG-NETWORK-4</t>
        </is>
      </c>
      <c r="D79" s="7" t="inlineStr">
        <is>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is>
      </c>
      <c r="F79" s="9" t="n"/>
      <c r="H79" s="10">
        <f>HYPERLINK("https://github.com/OWASP/owasp-mstg/blob/master/Document/0x05g-Testing-Network-Communication.md#testing-custom-certificate-stores-and-certificate-pinning-mstg-network-4", "Test Case")</f>
        <v/>
      </c>
      <c r="I79" s="10">
        <f>HYPERLINK("https://github.com/OWASP/owasp-mstg/blob/master/Document/0x06g-Testing-Network-Communication.md#testing-custom-certificate-stores-and-certificate-pinning-mstg-network-3-and-mstg-network-4", "Test Case")</f>
        <v/>
      </c>
    </row>
    <row r="80" ht="55" customHeight="1">
      <c r="B80" s="6" t="inlineStr">
        <is>
          <t>5.5</t>
        </is>
      </c>
      <c r="C80" s="6" t="inlineStr">
        <is>
          <t>MSTG-NETWORK-5</t>
        </is>
      </c>
      <c r="D80" s="7" t="inlineStr">
        <is>
          <t>La aplicación no depende de un único canal de comunicaciones inseguro (email o SMS) para operaciones críticas como registro de usuarios o recuperación de cuentas.</t>
        </is>
      </c>
      <c r="F80" s="9" t="n"/>
    </row>
    <row r="81" ht="55" customHeight="1">
      <c r="B81" s="6" t="inlineStr">
        <is>
          <t>5.6</t>
        </is>
      </c>
      <c r="C81" s="6" t="inlineStr">
        <is>
          <t>MSTG-NETWORK-6</t>
        </is>
      </c>
      <c r="D81" s="7" t="inlineStr">
        <is>
          <t>La aplicación sólo depende de bibliotecas de conectividad y seguridad actualizadas.</t>
        </is>
      </c>
      <c r="F81" s="9" t="n"/>
      <c r="H81" s="10">
        <f>HYPERLINK("https://github.com/OWASP/owasp-mstg/blob/master/Document/0x05g-Testing-Network-Communication.md#testing-the-security-provider-mstg-network-6", "Test Case")</f>
        <v/>
      </c>
      <c r="I81" s="5" t="inlineStr">
        <is>
          <t>N/A</t>
        </is>
      </c>
    </row>
    <row r="83" ht="25" customHeight="1">
      <c r="B83" s="3" t="inlineStr">
        <is>
          <t>Platform Interaction Requirements</t>
        </is>
      </c>
      <c r="C83" s="4" t="n"/>
      <c r="D83" s="4" t="n"/>
      <c r="E83" s="4" t="n"/>
      <c r="F83" s="4" t="n"/>
      <c r="G83" s="4" t="n"/>
      <c r="H83" s="4" t="n"/>
      <c r="I83" s="4" t="n"/>
      <c r="J83" s="4" t="n"/>
    </row>
    <row r="85">
      <c r="B85" s="5" t="inlineStr">
        <is>
          <t>ID</t>
        </is>
      </c>
      <c r="C85" s="5" t="inlineStr">
        <is>
          <t>MSTG-ID</t>
        </is>
      </c>
      <c r="D85" s="5" t="inlineStr">
        <is>
          <t>Detailed Verification Requirement</t>
        </is>
      </c>
      <c r="E85" s="5" t="inlineStr">
        <is>
          <t>L1</t>
        </is>
      </c>
      <c r="F85" s="5" t="inlineStr">
        <is>
          <t>L2</t>
        </is>
      </c>
      <c r="G85" s="5" t="inlineStr">
        <is>
          <t>R</t>
        </is>
      </c>
      <c r="H85" s="5" t="inlineStr">
        <is>
          <t>Android</t>
        </is>
      </c>
      <c r="I85" s="5" t="inlineStr">
        <is>
          <t>iOS</t>
        </is>
      </c>
      <c r="J85" s="5" t="inlineStr">
        <is>
          <t>Status</t>
        </is>
      </c>
    </row>
    <row r="87" ht="55" customHeight="1">
      <c r="B87" s="6" t="inlineStr">
        <is>
          <t>6.1</t>
        </is>
      </c>
      <c r="C87" s="6" t="inlineStr">
        <is>
          <t>MSTG-PLATFORM-1</t>
        </is>
      </c>
      <c r="D87" s="7" t="inlineStr">
        <is>
          <t>La aplicación requiere la cantidad de permisos mínimamente necesaria.</t>
        </is>
      </c>
      <c r="E87" s="8" t="n"/>
      <c r="F87" s="9" t="n"/>
      <c r="H87" s="10">
        <f>HYPERLINK("https://github.com/OWASP/owasp-mstg/blob/master/Document/0x05h-Testing-Platform-Interaction.md#testing-app-permissions-mstg-platform-1", "Test Case")</f>
        <v/>
      </c>
      <c r="I87" s="10">
        <f>HYPERLINK("https://github.com/OWASP/owasp-mstg/blob/master/Document/0x06h-Testing-Platform-Interaction.md#testing-app-permissions-mstg-platform-1", "Test Case")</f>
        <v/>
      </c>
    </row>
    <row r="88" ht="55" customHeight="1">
      <c r="B88" s="6" t="inlineStr">
        <is>
          <t>6.2</t>
        </is>
      </c>
      <c r="C88" s="6" t="inlineStr">
        <is>
          <t>MSTG-PLATFORM-2</t>
        </is>
      </c>
      <c r="D88" s="7" t="inlineStr">
        <is>
          <t>Todo dato ingresado por el usuario o cualquier fuente externa debe ser validado y, si es necesario, saneado. Esto incluye información recibida por la UI o mecanismos IPC como los Intents, URLs y datos provenientes de la red.</t>
        </is>
      </c>
      <c r="E88" s="8" t="n"/>
      <c r="F88" s="9" t="n"/>
      <c r="H88" s="10">
        <f>HYPERLINK("https://github.com/OWASP/owasp-mstg/blob/master/Document/0x05h-Testing-Platform-Interaction.md#testing-for-injection-flaws-mstg-platform-2", "Test Case")</f>
        <v/>
      </c>
      <c r="I88" s="5" t="inlineStr">
        <is>
          <t>N/A</t>
        </is>
      </c>
    </row>
    <row r="89" ht="55" customHeight="1">
      <c r="B89" s="6" t="inlineStr">
        <is>
          <t>6.3</t>
        </is>
      </c>
      <c r="C89" s="6" t="inlineStr">
        <is>
          <t>MSTG-PLATFORM-3</t>
        </is>
      </c>
      <c r="D89" s="7" t="inlineStr">
        <is>
          <t>La aplicación no expone ninguna funcionalidad sensible a través esquemas de URL salvo que dichos mecanismos estén debidamente protegidos.</t>
        </is>
      </c>
      <c r="E89" s="8" t="n"/>
      <c r="F89" s="9" t="n"/>
      <c r="H89" s="10">
        <f>HYPERLINK("https://github.com/OWASP/owasp-mstg/blob/master/Document/0x05h-Testing-Platform-Interaction.md#testing-custom-url-schemes-mstg-platform-3", "Test Case")</f>
        <v/>
      </c>
      <c r="I89" s="10">
        <f>HYPERLINK("https://github.com/OWASP/owasp-mstg/blob/master/Document/0x06h-Testing-Platform-Interaction.md#testing-custom-url-schemes-mstg-platform-3", "Test Case")</f>
        <v/>
      </c>
    </row>
    <row r="90" ht="55" customHeight="1">
      <c r="B90" s="6" t="inlineStr">
        <is>
          <t>6.4</t>
        </is>
      </c>
      <c r="C90" s="6" t="inlineStr">
        <is>
          <t>MSTG-PLATFORM-4</t>
        </is>
      </c>
      <c r="D90" s="7" t="inlineStr">
        <is>
          <t>La aplicación no expone ninguna funcionalidad sensible a través de mecanismos IPC salvo que dichos mecanismos estén debidamente protegidos.</t>
        </is>
      </c>
      <c r="E90" s="8" t="n"/>
      <c r="F90" s="9" t="n"/>
      <c r="H90" s="10">
        <f>HYPERLINK("https://github.com/OWASP/owasp-mstg/blob/master/Document/0x05h-Testing-Platform-Interaction.md#testing-for-sensitive-functionality-exposure-through-ipc-mstg-platform-4", "Test Case")</f>
        <v/>
      </c>
      <c r="I90" s="10">
        <f>HYPERLINK("https://github.com/OWASP/owasp-mstg/blob/master/Document/0x06h-Testing-Platform-Interaction.md#testing-for-sensitive-functionality-exposure-through-ipc-mstg-platform-4", "Test Case")</f>
        <v/>
      </c>
    </row>
    <row r="91" ht="55" customHeight="1">
      <c r="B91" s="6" t="inlineStr">
        <is>
          <t>6.5</t>
        </is>
      </c>
      <c r="C91" s="6" t="inlineStr">
        <is>
          <t>MSTG-PLATFORM-5</t>
        </is>
      </c>
      <c r="D91" s="7" t="inlineStr">
        <is>
          <t>JavaScript se encuentra deshabilitado en los WebViews salvo que sea necesario.</t>
        </is>
      </c>
      <c r="E91" s="8" t="n"/>
      <c r="F91" s="9" t="n"/>
      <c r="H91" s="10">
        <f>HYPERLINK("https://github.com/OWASP/owasp-mstg/blob/master/Document/0x05h-Testing-Platform-Interaction.md#testing-javascript-execution-in-webviews-mstg-platform-5", "Test Case")</f>
        <v/>
      </c>
      <c r="I91" s="10">
        <f>HYPERLINK("https://github.com/OWASP/owasp-mstg/blob/master/Document/0x06h-Testing-Platform-Interaction.md#testing-ios-webviews-mstg-platform-5", "Test Case")</f>
        <v/>
      </c>
    </row>
    <row r="92" ht="55" customHeight="1">
      <c r="B92" s="6" t="inlineStr">
        <is>
          <t>6.6</t>
        </is>
      </c>
      <c r="C92" s="6" t="inlineStr">
        <is>
          <t>MSTG-PLATFORM-6</t>
        </is>
      </c>
      <c r="D92" s="7" t="inlineStr">
        <is>
          <t>Las WebViews se configuran para permitir el mínimo de los esquemas (idealmente, sólo https). Esquemas peligrosos como file, tel y app-id están deshabilitados.</t>
        </is>
      </c>
      <c r="E92" s="8" t="n"/>
      <c r="F92" s="9" t="n"/>
      <c r="H92" s="10">
        <f>HYPERLINK("https://github.com/OWASP/owasp-mstg/blob/master/Document/0x05h-Testing-Platform-Interaction.md#testing-webview-protocol-handlers-mstg-platform-6", "Test Case")</f>
        <v/>
      </c>
      <c r="I92" s="10">
        <f>HYPERLINK("https://github.com/OWASP/owasp-mstg/blob/master/Document/0x06h-Testing-Platform-Interaction.md#testing-webview-protocol-handlers-mstg-platform-6", "Test Case")</f>
        <v/>
      </c>
    </row>
    <row r="93" ht="55" customHeight="1">
      <c r="B93" s="6" t="inlineStr">
        <is>
          <t>6.7</t>
        </is>
      </c>
      <c r="C93" s="6" t="inlineStr">
        <is>
          <t>MSTG-PLATFORM-7</t>
        </is>
      </c>
      <c r="D93" s="7" t="inlineStr">
        <is>
          <t>Si objetos nativos son expuestos en WebViews, debe verificarse que cualquier componente JavaScript se carga exclusivamente desde el contenedor de la aplicación.</t>
        </is>
      </c>
      <c r="E93" s="8" t="n"/>
      <c r="F93" s="9" t="n"/>
      <c r="H93" s="10">
        <f>HYPERLINK("https://github.com/OWASP/owasp-mstg/blob/master/Document/0x05h-Testing-Platform-Interaction.md#determining-whether-java-objects-are-exposed-through-webviews-mstg-platform-7", "Test Case")</f>
        <v/>
      </c>
      <c r="I93" s="10">
        <f>HYPERLINK("https://github.com/OWASP/owasp-mstg/blob/master/Document/0x06h-Testing-Platform-Interaction.md#determining-whether-native-methods-are-exposed-through-webviews-mstg-platform-7", "Test Case")</f>
        <v/>
      </c>
    </row>
    <row r="94" ht="55" customHeight="1">
      <c r="B94" s="6" t="inlineStr">
        <is>
          <t>6.8</t>
        </is>
      </c>
      <c r="C94" s="6" t="inlineStr">
        <is>
          <t>MSTG-PLATFORM-8</t>
        </is>
      </c>
      <c r="D94" s="7" t="inlineStr">
        <is>
          <t>La serialización de objetos, si se realiza, debe implementarse utilizando API seguras.</t>
        </is>
      </c>
      <c r="E94" s="8" t="n"/>
      <c r="F94" s="9" t="n"/>
      <c r="H94" s="10">
        <f>HYPERLINK("https://github.com/OWASP/owasp-mstg/blob/master/Document/0x05h-Testing-Platform-Interaction.md#testing-object-persistence-mstg-platform-8", "Test Case")</f>
        <v/>
      </c>
      <c r="I94" s="10">
        <f>HYPERLINK("https://github.com/OWASP/owasp-mstg/blob/master/Document/0x06h-Testing-Platform-Interaction.md#testing-object-persistence-mstg-platform-8", "Test Case")</f>
        <v/>
      </c>
    </row>
    <row r="95" ht="55" customHeight="1">
      <c r="B95" s="6" t="inlineStr">
        <is>
          <t>6.9</t>
        </is>
      </c>
      <c r="C95" s="6" t="inlineStr">
        <is>
          <t>MSTG-PLATFORM-9</t>
        </is>
      </c>
      <c r="D95" s="7" t="inlineStr">
        <is>
          <t>La aplicación se protege contra ataques de tipo screen overlay. (sólo Android)</t>
        </is>
      </c>
      <c r="F95" s="9" t="n"/>
      <c r="H95" s="10">
        <f>HYPERLINK("https://github.com/OWASP/owasp-mstg/blob/master/Document/0x05h-Testing-Platform-Interaction.md#testing-for-overlay-attacks-mstg-platform-9", "Test Case")</f>
        <v/>
      </c>
      <c r="I95" s="5" t="inlineStr">
        <is>
          <t>N/A</t>
        </is>
      </c>
    </row>
    <row r="96" ht="55" customHeight="1">
      <c r="B96" s="6" t="inlineStr">
        <is>
          <t>6.10</t>
        </is>
      </c>
      <c r="C96" s="6" t="inlineStr">
        <is>
          <t>MSTG-PLATFORM-10</t>
        </is>
      </c>
      <c r="D96" s="7" t="inlineStr">
        <is>
          <t>La caché, el almacenamiento y los recursos cargados (JavaScript, etc.) de las WebViews deben de borrarse antes de destruir la WebView.</t>
        </is>
      </c>
      <c r="F96" s="9" t="n"/>
    </row>
    <row r="97" ht="55" customHeight="1">
      <c r="B97" s="6" t="inlineStr">
        <is>
          <t>6.11</t>
        </is>
      </c>
      <c r="C97" s="6" t="inlineStr">
        <is>
          <t>MSTG-PLATFORM-11</t>
        </is>
      </c>
      <c r="D97" s="7" t="inlineStr">
        <is>
          <t>Verificar que la aplicación impide el uso de teclados de terceros siempre que se introduzca información sensible. (sólo iOS)</t>
        </is>
      </c>
      <c r="F97" s="9" t="n"/>
    </row>
    <row r="99" ht="25" customHeight="1">
      <c r="B99" s="3" t="inlineStr">
        <is>
          <t>Code Quality and Build Setting Requirements</t>
        </is>
      </c>
      <c r="C99" s="4" t="n"/>
      <c r="D99" s="4" t="n"/>
      <c r="E99" s="4" t="n"/>
      <c r="F99" s="4" t="n"/>
      <c r="G99" s="4" t="n"/>
      <c r="H99" s="4" t="n"/>
      <c r="I99" s="4" t="n"/>
      <c r="J99" s="4" t="n"/>
    </row>
    <row r="101">
      <c r="B101" s="5" t="inlineStr">
        <is>
          <t>ID</t>
        </is>
      </c>
      <c r="C101" s="5" t="inlineStr">
        <is>
          <t>MSTG-ID</t>
        </is>
      </c>
      <c r="D101" s="5" t="inlineStr">
        <is>
          <t>Detailed Verification Requirement</t>
        </is>
      </c>
      <c r="E101" s="5" t="inlineStr">
        <is>
          <t>L1</t>
        </is>
      </c>
      <c r="F101" s="5" t="inlineStr">
        <is>
          <t>L2</t>
        </is>
      </c>
      <c r="G101" s="5" t="inlineStr">
        <is>
          <t>R</t>
        </is>
      </c>
      <c r="H101" s="5" t="inlineStr">
        <is>
          <t>Android</t>
        </is>
      </c>
      <c r="I101" s="5" t="inlineStr">
        <is>
          <t>iOS</t>
        </is>
      </c>
      <c r="J101" s="5" t="inlineStr">
        <is>
          <t>Status</t>
        </is>
      </c>
    </row>
    <row r="103" ht="55" customHeight="1">
      <c r="B103" s="6" t="inlineStr">
        <is>
          <t>7.1</t>
        </is>
      </c>
      <c r="C103" s="6" t="inlineStr">
        <is>
          <t>MSTG-CODE-1</t>
        </is>
      </c>
      <c r="D103" s="7" t="inlineStr">
        <is>
          <t>La aplicación es firmada y provista con un certificado válido, cuya clave privada está debidamente protegida.</t>
        </is>
      </c>
      <c r="E103" s="8" t="n"/>
      <c r="F103" s="9" t="n"/>
      <c r="H103" s="10">
        <f>HYPERLINK("https://github.com/OWASP/owasp-mstg/blob/master/Document/0x05i-Testing-Code-Quality-and-Build-Settings.md#making-sure-that-the-app-is-properly-signed-mstg-code-1", "Test Case")</f>
        <v/>
      </c>
      <c r="I103" s="10">
        <f>HYPERLINK("https://github.com/OWASP/owasp-mstg/blob/master/Document/0x06i-Testing-Code-Quality-and-Build-Settings.md#making-sure-that-the-app-is-properly-signed-mstg-code-1", "Test Case")</f>
        <v/>
      </c>
    </row>
    <row r="104" ht="55" customHeight="1">
      <c r="B104" s="6" t="inlineStr">
        <is>
          <t>7.2</t>
        </is>
      </c>
      <c r="C104" s="6" t="inlineStr">
        <is>
          <t>MSTG-CODE-2</t>
        </is>
      </c>
      <c r="D104" s="7" t="inlineStr">
        <is>
          <t>La aplicación fue publicada en modo release y con las configuraciones apropiadas para el mismo (por ejemplo, non-debuggable).</t>
        </is>
      </c>
      <c r="E104" s="8" t="n"/>
      <c r="F104" s="9" t="n"/>
      <c r="H104" s="10">
        <f>HYPERLINK("https://github.com/OWASP/owasp-mstg/blob/master/Document/0x05i-Testing-Code-Quality-and-Build-Settings.md#testing-whether-the-app-is-debuggable-mstg-code-2", "Test Case")</f>
        <v/>
      </c>
      <c r="I104" s="10">
        <f>HYPERLINK("https://github.com/OWASP/owasp-mstg/blob/master/Document/0x06i-Testing-Code-Quality-and-Build-Settings.md#determining-whether-the-app-is-debuggable-mstg-code-2", "Test Case")</f>
        <v/>
      </c>
    </row>
    <row r="105" ht="55" customHeight="1">
      <c r="B105" s="6" t="inlineStr">
        <is>
          <t>7.3</t>
        </is>
      </c>
      <c r="C105" s="6" t="inlineStr">
        <is>
          <t>MSTG-CODE-3</t>
        </is>
      </c>
      <c r="D105" s="7" t="inlineStr">
        <is>
          <t>Los símbolos de depuración fueron eliminados de los binarios nativos.</t>
        </is>
      </c>
      <c r="E105" s="8" t="n"/>
      <c r="F105" s="9" t="n"/>
      <c r="H105" s="10">
        <f>HYPERLINK("https://github.com/OWASP/owasp-mstg/blob/master/Document/0x05i-Testing-Code-Quality-and-Build-Settings.md#testing-for-debugging-symbols-mstg-code-3", "Test Case")</f>
        <v/>
      </c>
      <c r="I105" s="10">
        <f>HYPERLINK("https://github.com/OWASP/owasp-mstg/blob/master/Document/0x06i-Testing-Code-Quality-and-Build-Settings.md#finding-debugging-symbols-mstg-code-3", "Test Case")</f>
        <v/>
      </c>
    </row>
    <row r="106" ht="55" customHeight="1">
      <c r="B106" s="6" t="inlineStr">
        <is>
          <t>7.4</t>
        </is>
      </c>
      <c r="C106" s="6" t="inlineStr">
        <is>
          <t>MSTG-CODE-4</t>
        </is>
      </c>
      <c r="D106" s="7" t="inlineStr">
        <is>
          <t>Cualquier código de depuración y/o de asistencia al desarrollador (p. ej. código de test, backdoors, configuraciones ocultas) debe ser eliminado. La aplicación no hace logs detallados de errores ni de mensajes de depuración.</t>
        </is>
      </c>
      <c r="E106" s="8" t="n"/>
      <c r="F106" s="9" t="n"/>
      <c r="H106" s="10">
        <f>HYPERLINK("https://github.com/OWASP/owasp-mstg/blob/master/Document/0x05i-Testing-Code-Quality-and-Build-Settings.md#testing-for-debugging-code-and-verbose-error-logging-mstg-code-4", "Test Case")</f>
        <v/>
      </c>
      <c r="I106" s="10">
        <f>HYPERLINK("https://github.com/OWASP/owasp-mstg/blob/master/Document/0x06i-Testing-Code-Quality-and-Build-Settings.md#finding-debugging-code-and-verbose-error-logging-mstg-code-4", "Test Case")</f>
        <v/>
      </c>
    </row>
    <row r="107" ht="55" customHeight="1">
      <c r="B107" s="6" t="inlineStr">
        <is>
          <t>7.5</t>
        </is>
      </c>
      <c r="C107" s="6" t="inlineStr">
        <is>
          <t>MSTG-CODE-5</t>
        </is>
      </c>
      <c r="D107" s="7" t="inlineStr">
        <is>
          <t>Todos los componentes de terceros se encuentran identificados y revisados en cuanto a vulnerabilidades conocidas.</t>
        </is>
      </c>
      <c r="E107" s="8" t="n"/>
      <c r="F107" s="9" t="n"/>
      <c r="H107" s="10">
        <f>HYPERLINK("https://github.com/OWASP/owasp-mstg/blob/master/Document/0x05i-Testing-Code-Quality-and-Build-Settings.md#checking-for-weaknesses-in-third-party-libraries-mstg-code-5", "Test Case")</f>
        <v/>
      </c>
      <c r="I107" s="10">
        <f>HYPERLINK("https://github.com/OWASP/owasp-mstg/blob/master/Document/0x06i-Testing-Code-Quality-and-Build-Settings.md#checking-for-weaknesses-in-third-party-libraries-mstg-code-5", "Test Case")</f>
        <v/>
      </c>
    </row>
    <row r="108" ht="55" customHeight="1">
      <c r="B108" s="6" t="inlineStr">
        <is>
          <t>7.6</t>
        </is>
      </c>
      <c r="C108" s="6" t="inlineStr">
        <is>
          <t>MSTG-CODE-6</t>
        </is>
      </c>
      <c r="D108" s="7" t="inlineStr">
        <is>
          <t>La aplicación captura y gestiona debidamente las posibles excepciones.</t>
        </is>
      </c>
      <c r="E108" s="8" t="n"/>
      <c r="F108" s="9" t="n"/>
      <c r="H108" s="10">
        <f>HYPERLINK("https://github.com/OWASP/owasp-mstg/blob/master/Document/0x05i-Testing-Code-Quality-and-Build-Settings.md#testing-exception-handling-mstg-code-6-and-mstg-code-7", "Test Case")</f>
        <v/>
      </c>
      <c r="I108" s="10">
        <f>HYPERLINK("https://github.com/OWASP/owasp-mstg/blob/master/Document/0x06i-Testing-Code-Quality-and-Build-Settings.md#testing-exception-handling-mstg-code-6", "Test Case")</f>
        <v/>
      </c>
    </row>
    <row r="109" ht="55" customHeight="1">
      <c r="B109" s="6" t="inlineStr">
        <is>
          <t>7.7</t>
        </is>
      </c>
      <c r="C109" s="6" t="inlineStr">
        <is>
          <t>MSTG-CODE-7</t>
        </is>
      </c>
      <c r="D109" s="7" t="inlineStr">
        <is>
          <t>Los controles de seguridad deniegan el acceso por defecto.</t>
        </is>
      </c>
      <c r="E109" s="8" t="n"/>
      <c r="F109" s="9" t="n"/>
      <c r="H109" s="10">
        <f>HYPERLINK("https://github.com/OWASP/owasp-mstg/blob/master/Document/0x05i-Testing-Code-Quality-and-Build-Settings.md#testing-exception-handling-mstg-code-6-and-mstg-code-7", "Test Case")</f>
        <v/>
      </c>
      <c r="I109" s="5" t="inlineStr">
        <is>
          <t>N/A</t>
        </is>
      </c>
    </row>
    <row r="110" ht="55" customHeight="1">
      <c r="B110" s="6" t="inlineStr">
        <is>
          <t>7.8</t>
        </is>
      </c>
      <c r="C110" s="6" t="inlineStr">
        <is>
          <t>MSTG-CODE-8</t>
        </is>
      </c>
      <c r="D110" s="7" t="inlineStr">
        <is>
          <t>En código no administrado, la memoria es solicitada, utilizada y liberada de manera correcta.</t>
        </is>
      </c>
      <c r="E110" s="8" t="n"/>
      <c r="F110" s="9" t="n"/>
      <c r="H110" s="10">
        <f>HYPERLINK("https://github.com/OWASP/owasp-mstg/blob/master/Document/0x05i-Testing-Code-Quality-and-Build-Settings.md#memory-corruption-bugs-mstg-code-8", "Test Case")</f>
        <v/>
      </c>
      <c r="I110" s="10">
        <f>HYPERLINK("https://github.com/OWASP/owasp-mstg/blob/master/Document/0x06i-Testing-Code-Quality-and-Build-Settings.md#memory-corruption-bugs-mstg-code-8", "Test Case")</f>
        <v/>
      </c>
    </row>
    <row r="111" ht="55" customHeight="1">
      <c r="B111" s="6" t="inlineStr">
        <is>
          <t>7.9</t>
        </is>
      </c>
      <c r="C111" s="6" t="inlineStr">
        <is>
          <t>MSTG-CODE-9</t>
        </is>
      </c>
      <c r="D111" s="7" t="inlineStr">
        <is>
          <t>Las funcionalidades de seguridad gratuitas de las herramientas, tales como minificación del byte-code, protección de la pila, soporte PIE y conteo automático de referencias, se encuentran activadas.</t>
        </is>
      </c>
      <c r="E111" s="8" t="n"/>
      <c r="F111" s="9" t="n"/>
      <c r="H111" s="10">
        <f>HYPERLINK("https://github.com/OWASP/owasp-mstg/blob/master/Document/0x05i-Testing-Code-Quality-and-Build-Settings.md#make-sure-that-free-security-features-are-activated-mstg-code-9", "Test Case")</f>
        <v/>
      </c>
      <c r="I111" s="10">
        <f>HYPERLINK("https://github.com/OWASP/owasp-mstg/blob/master/Document/0x06i-Testing-Code-Quality-and-Build-Settings.md#make-sure-that-free-security-features-are-activated-mstg-code-9", "Test Case")</f>
        <v/>
      </c>
    </row>
    <row r="113" ht="25" customHeight="1">
      <c r="B113" s="3" t="inlineStr">
        <is>
          <t>Resilience Requirements</t>
        </is>
      </c>
      <c r="C113" s="4" t="n"/>
      <c r="D113" s="4" t="n"/>
      <c r="E113" s="4" t="n"/>
      <c r="F113" s="4" t="n"/>
      <c r="G113" s="4" t="n"/>
      <c r="H113" s="4" t="n"/>
      <c r="I113" s="4" t="n"/>
      <c r="J113" s="4" t="n"/>
    </row>
    <row r="115">
      <c r="B115" s="5" t="inlineStr">
        <is>
          <t>ID</t>
        </is>
      </c>
      <c r="C115" s="5" t="inlineStr">
        <is>
          <t>MSTG-ID</t>
        </is>
      </c>
      <c r="D115" s="5" t="inlineStr">
        <is>
          <t>Detailed Verification Requirement</t>
        </is>
      </c>
      <c r="E115" s="5" t="inlineStr">
        <is>
          <t>L1</t>
        </is>
      </c>
      <c r="F115" s="5" t="inlineStr">
        <is>
          <t>L2</t>
        </is>
      </c>
      <c r="G115" s="5" t="inlineStr">
        <is>
          <t>R</t>
        </is>
      </c>
      <c r="H115" s="5" t="inlineStr">
        <is>
          <t>Android</t>
        </is>
      </c>
      <c r="I115" s="5" t="inlineStr">
        <is>
          <t>iOS</t>
        </is>
      </c>
      <c r="J115" s="5" t="inlineStr">
        <is>
          <t>Status</t>
        </is>
      </c>
    </row>
    <row r="117" ht="55" customHeight="1">
      <c r="B117" s="6" t="inlineStr">
        <is>
          <t>8.1</t>
        </is>
      </c>
      <c r="C117" s="6" t="inlineStr">
        <is>
          <t>MSTG-RESILIENCE-1</t>
        </is>
      </c>
      <c r="D117" s="7" t="inlineStr">
        <is>
          <t>La aplicación detecta y responde a la presencia de un dispositivo rooteado, ya sea alertando al usuario o finalizando la ejecución de la aplicación.</t>
        </is>
      </c>
      <c r="G117" s="11" t="n"/>
      <c r="H117" s="10">
        <f>HYPERLINK("https://github.com/OWASP/owasp-mstg/blob/master/Document/0x05j-Testing-Resiliency-Against-Reverse-Engineering.md#testing-root-detection-mstg-resilience-1", "Test Case")</f>
        <v/>
      </c>
      <c r="I117" s="10">
        <f>HYPERLINK("https://github.com/OWASP/owasp-mstg/blob/master/Document/0x06j-Testing-Resiliency-Against-Reverse-Engineering.md#jailbreak-detection-mstg-resilience-1", "Test Case")</f>
        <v/>
      </c>
    </row>
    <row r="118" ht="55" customHeight="1">
      <c r="B118" s="6" t="inlineStr">
        <is>
          <t>8.2</t>
        </is>
      </c>
      <c r="C118" s="6" t="inlineStr">
        <is>
          <t>MSTG-RESILIENCE-2</t>
        </is>
      </c>
      <c r="D118" s="7" t="inlineStr">
        <is>
          <t>La aplicación impide la depuración o detecta y responde a la misma. Se deben cubrir todos los protocolos de depuración.</t>
        </is>
      </c>
      <c r="G118" s="11" t="n"/>
      <c r="H118" s="10">
        <f>HYPERLINK("https://github.com/OWASP/owasp-mstg/blob/master/Document/0x05j-Testing-Resiliency-Against-Reverse-Engineering.md#testing-anti-debugging-detection-mstg-resilience-2", "Test Case")</f>
        <v/>
      </c>
      <c r="I118" s="10">
        <f>HYPERLINK("https://github.com/OWASP/owasp-mstg/blob/master/Document/0x06j-Testing-Resiliency-Against-Reverse-Engineering.md#testing-anti-debugging-detection-mstg-resilience-2", "Test Case")</f>
        <v/>
      </c>
    </row>
    <row r="119" ht="55" customHeight="1">
      <c r="B119" s="6" t="inlineStr">
        <is>
          <t>8.3</t>
        </is>
      </c>
      <c r="C119" s="6" t="inlineStr">
        <is>
          <t>MSTG-RESILIENCE-3</t>
        </is>
      </c>
      <c r="D119" s="7" t="inlineStr">
        <is>
          <t>La aplicación detecta y responde a cualquier modificación de ejecutables y datos críticos de la propia aplicación.</t>
        </is>
      </c>
      <c r="G119" s="11" t="n"/>
      <c r="H119" s="10">
        <f>HYPERLINK("https://github.com/OWASP/owasp-mstg/blob/master/Document/0x05j-Testing-Resiliency-Against-Reverse-Engineering.md#testing-file-integrity-checks-mstg-resilience-3", "Test Case")</f>
        <v/>
      </c>
      <c r="I119" s="10">
        <f>HYPERLINK("https://github.com/OWASP/owasp-mstg/blob/master/Document/0x06j-Testing-Resiliency-Against-Reverse-Engineering.md#file-integrity-checks-mstg-resilience-3-and-mstg-resilience-11", "Test Case")</f>
        <v/>
      </c>
    </row>
    <row r="120" ht="55" customHeight="1">
      <c r="B120" s="6" t="inlineStr">
        <is>
          <t>8.4</t>
        </is>
      </c>
      <c r="C120" s="6" t="inlineStr">
        <is>
          <t>MSTG-RESILIENCE-4</t>
        </is>
      </c>
      <c r="D120" s="7" t="inlineStr">
        <is>
          <t>La aplicación detecta la presencia de herramientas de ingeniería inversa o frameworks comunmente utilizados.</t>
        </is>
      </c>
      <c r="G120" s="11" t="n"/>
      <c r="H120" s="10">
        <f>HYPERLINK("https://github.com/OWASP/owasp-mstg/blob/master/Document/0x05j-Testing-Resiliency-Against-Reverse-Engineering.md#testing-reverse-engineering-tools-detection-mstg-resilience-4", "Test Case")</f>
        <v/>
      </c>
      <c r="I120" s="10">
        <f>HYPERLINK("https://github.com/OWASP/owasp-mstg/blob/master/Document/0x06j-Testing-Resiliency-Against-Reverse-Engineering.md#testing-reverse-engineering-tools-detection-mstg-resilience-4", "Test Case")</f>
        <v/>
      </c>
    </row>
    <row r="121" ht="55" customHeight="1">
      <c r="B121" s="6" t="inlineStr">
        <is>
          <t>8.5</t>
        </is>
      </c>
      <c r="C121" s="6" t="inlineStr">
        <is>
          <t>MSTG-RESILIENCE-5</t>
        </is>
      </c>
      <c r="D121" s="7" t="inlineStr">
        <is>
          <t>La aplicación detecta y responde a ser ejecutada en un emulador.</t>
        </is>
      </c>
      <c r="G121" s="11" t="n"/>
      <c r="H121" s="10">
        <f>HYPERLINK("https://github.com/OWASP/owasp-mstg/blob/master/Document/0x05j-Testing-Resiliency-Against-Reverse-Engineering.md#testing-emulator-detection-mstg-resilience-5", "Test Case")</f>
        <v/>
      </c>
      <c r="I121" s="10">
        <f>HYPERLINK("https://github.com/OWASP/owasp-mstg/blob/master/Document/0x06j-Testing-Resiliency-Against-Reverse-Engineering.md#testing-emulator-detection-mstg-resilience-5", "Test Case")</f>
        <v/>
      </c>
    </row>
    <row r="122" ht="55" customHeight="1">
      <c r="B122" s="6" t="inlineStr">
        <is>
          <t>8.6</t>
        </is>
      </c>
      <c r="C122" s="6" t="inlineStr">
        <is>
          <t>MSTG-RESILIENCE-6</t>
        </is>
      </c>
      <c r="D122" s="7" t="inlineStr">
        <is>
          <t>La aplicación detecta y responde ante modificaciones de código o datos en su propio espacio de memoria.</t>
        </is>
      </c>
      <c r="G122" s="11" t="n"/>
      <c r="H122" s="10">
        <f>HYPERLINK("https://github.com/OWASP/owasp-mstg/blob/master/Document/0x05j-Testing-Resiliency-Against-Reverse-Engineering.md#testing-runtime-integrity-checks-mstg-resilience-6", "Test Case")</f>
        <v/>
      </c>
      <c r="I122" s="5" t="inlineStr">
        <is>
          <t>N/A</t>
        </is>
      </c>
    </row>
    <row r="123" ht="55" customHeight="1">
      <c r="B123" s="6" t="inlineStr">
        <is>
          <t>8.7</t>
        </is>
      </c>
      <c r="C123" s="6" t="inlineStr">
        <is>
          <t>MSTG-RESILIENCE-7</t>
        </is>
      </c>
      <c r="D123" s="7" t="inlineStr">
        <is>
          <t>La aplicación implementa múltiples mecanismos de detección para los puntos del 8.1 al 8.6. Nótese que, a mayor cantidad y diversidad de mecanismos usados, mayor será la resistencia.</t>
        </is>
      </c>
      <c r="G123" s="11" t="n"/>
    </row>
    <row r="124" ht="55" customHeight="1">
      <c r="B124" s="6" t="inlineStr">
        <is>
          <t>8.8</t>
        </is>
      </c>
      <c r="C124" s="6" t="inlineStr">
        <is>
          <t>MSTG-RESILIENCE-8</t>
        </is>
      </c>
      <c r="D124" s="7" t="inlineStr">
        <is>
          <t>Los mecanismos de detección provocan distintos tipos de respuestas, incluyendo respuestas retardadas y silenciosas.</t>
        </is>
      </c>
      <c r="G124" s="11" t="n"/>
    </row>
    <row r="125" ht="55" customHeight="1">
      <c r="B125" s="6" t="inlineStr">
        <is>
          <t>8.9</t>
        </is>
      </c>
      <c r="C125" s="6" t="inlineStr">
        <is>
          <t>MSTG-RESILIENCE-9</t>
        </is>
      </c>
      <c r="D125" s="7" t="inlineStr">
        <is>
          <t>La ofuscación se aplica a las defensas del programa, lo que a su vez impide la desofuscación mediante análisis dinámico.</t>
        </is>
      </c>
      <c r="G125" s="11" t="n"/>
      <c r="H125" s="10">
        <f>HYPERLINK("https://github.com/OWASP/owasp-mstg/blob/master/Document/0x05j-Testing-Resiliency-Against-Reverse-Engineering.md#testing-obfuscation-mstg-resilience-9", "Test Case")</f>
        <v/>
      </c>
      <c r="I125" s="10">
        <f>HYPERLINK("https://github.com/OWASP/owasp-mstg/blob/master/Document/0x06j-Testing-Resiliency-Against-Reverse-Engineering.md#testing-obfuscation-mstg-resilience-9", "Test Case")</f>
        <v/>
      </c>
    </row>
    <row r="126" ht="55" customHeight="1">
      <c r="B126" s="6" t="inlineStr">
        <is>
          <t>8.10</t>
        </is>
      </c>
      <c r="C126" s="6" t="inlineStr">
        <is>
          <t>MSTG-RESILIENCE-10</t>
        </is>
      </c>
      <c r="D126" s="7" t="inlineStr">
        <is>
          <t>La aplicación implementa un “enlace al dispositivo” utilizando una huella del dispositivo derivado de varias propiedades únicas al mismo.</t>
        </is>
      </c>
      <c r="G126" s="11" t="n"/>
      <c r="H126" s="10">
        <f>HYPERLINK("https://github.com/OWASP/owasp-mstg/blob/master/Document/0x05j-Testing-Resiliency-Against-Reverse-Engineering.md#testing-device-binding-mstg-resilience-10", "Test Case")</f>
        <v/>
      </c>
      <c r="I126" s="10">
        <f>HYPERLINK("https://github.com/OWASP/owasp-mstg/blob/master/Document/0x06j-Testing-Resiliency-Against-Reverse-Engineering.md#device-binding-mstg-resilience-10", "Test Case")</f>
        <v/>
      </c>
    </row>
    <row r="127" ht="55" customHeight="1">
      <c r="B127" s="6" t="inlineStr">
        <is>
          <t>8.11</t>
        </is>
      </c>
      <c r="C127" s="6" t="inlineStr">
        <is>
          <t>MSTG-RESILIENCE-11</t>
        </is>
      </c>
      <c r="D127" s="7" t="inlineStr">
        <is>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is>
      </c>
      <c r="G127" s="11" t="n"/>
      <c r="H127" s="5" t="inlineStr">
        <is>
          <t>N/A</t>
        </is>
      </c>
      <c r="I127" s="10">
        <f>HYPERLINK("https://github.com/OWASP/owasp-mstg/blob/master/Document/0x06j-Testing-Resiliency-Against-Reverse-Engineering.md#file-integrity-checks-mstg-resilience-3-and-mstg-resilience-11", "Test Case")</f>
        <v/>
      </c>
    </row>
    <row r="128" ht="55" customHeight="1">
      <c r="B128" s="6" t="inlineStr">
        <is>
          <t>8.12</t>
        </is>
      </c>
      <c r="C128" s="6" t="inlineStr">
        <is>
          <t>MSTG-RESILIENCE-12</t>
        </is>
      </c>
      <c r="D128" s="7" t="inlineStr">
        <is>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is>
      </c>
      <c r="G128" s="11" t="n"/>
    </row>
    <row r="129" ht="55" customHeight="1">
      <c r="B129" s="6" t="inlineStr">
        <is>
          <t>8.13</t>
        </is>
      </c>
      <c r="C129" s="6" t="inlineStr">
        <is>
          <t>MSTG-RESILIENCE-13</t>
        </is>
      </c>
      <c r="D129" s="7" t="inlineStr">
        <is>
          <t>A modo de defensa en profundidad, además de incluir un refuerzo (hardening) sólido de la comunicación, puede implementarse el cifrado de datos (payloads) a nivel de aplicación como medida adicional contra ataques de eavesdropping.</t>
        </is>
      </c>
      <c r="G129" s="11" t="n"/>
    </row>
  </sheetData>
  <mergeCells count="9">
    <mergeCell ref="B2:C4"/>
    <mergeCell ref="B7:J7"/>
    <mergeCell ref="B24:J24"/>
    <mergeCell ref="B44:J44"/>
    <mergeCell ref="B55:J55"/>
    <mergeCell ref="B72:J72"/>
    <mergeCell ref="B83:J83"/>
    <mergeCell ref="B99:J99"/>
    <mergeCell ref="B113:J113"/>
  </mergeCells>
  <conditionalFormatting sqref="J11:J400">
    <cfRule type="containsText" priority="1" operator="containsText" dxfId="0" text="Fail">
      <formula>NOT(ISERROR(SEARCH("Fail",J11)))</formula>
    </cfRule>
    <cfRule type="containsText" priority="2" operator="containsText" dxfId="1" text="Pass">
      <formula>NOT(ISERROR(SEARCH("Pass",J11)))</formula>
    </cfRule>
    <cfRule type="containsText" priority="3" operator="containsText" dxfId="2" text="N/A">
      <formula>NOT(ISERROR(SEARCH("N/A",J11)))</formula>
    </cfRule>
  </conditionalFormatting>
  <dataValidations count="8">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 sqref="J11 J12 J13 J14 J15 J16 J17 J18 J19 J20 J21 J22 J28 J29 J30 J31 J32 J33 J34 J35 J36 J37 J38 J39 J40 J41 J42 J48 J49 J50 J51 J52 J53 J59 J60 J61 J62 J63 J64 J65 J66 J67 J68 J69 J70 J76 J77 J78 J79 J80 J81 J87 J88 J89 J90 J91 J92 J93 J94 J95 J96 J97 J103 J104 J105 J106 J107 J108 J109 J110 J111 J117 J118 J119 J120 J121 J122 J123 J124 J125 J126 J127 J128 J129" showErrorMessage="1" showInputMessage="1" allowBlank="1" type="list">
      <formula1>"Pass,Fail,N/A"</formula1>
    </dataValidation>
  </dataValidation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J32"/>
  <sheetViews>
    <sheetView showGridLines="0" workbookViewId="0">
      <selection activeCell="A1" sqref="A1"/>
    </sheetView>
  </sheetViews>
  <sheetFormatPr baseColWidth="8" defaultRowHeight="15"/>
  <cols>
    <col width="10" customWidth="1" min="2" max="2"/>
    <col width="25" customWidth="1" min="3" max="3"/>
    <col width="80" customWidth="1" min="4" max="4"/>
    <col width="5" customWidth="1" min="5" max="5"/>
    <col width="5" customWidth="1" min="6" max="6"/>
    <col width="5" customWidth="1" min="7" max="7"/>
    <col width="10" customWidth="1" min="8" max="8"/>
    <col width="10" customWidth="1" min="9" max="9"/>
    <col width="10" customWidth="1" min="10" max="10"/>
  </cols>
  <sheetData>
    <row r="2" ht="65" customHeight="1">
      <c r="D2" s="1" t="inlineStr">
        <is>
          <t>Mobile Application Security Verification Standard</t>
        </is>
      </c>
    </row>
    <row r="3">
      <c r="D3" s="2">
        <f>HYPERLINK("https://github.com/OWASP/owasp-mstg/releases/tag/v1.4.0", "OWASP MSTG v1.4.0 (commit: b04750a)")</f>
        <v/>
      </c>
    </row>
    <row r="4">
      <c r="D4" s="2">
        <f>HYPERLINK("https://github.com/OWASP/owasp-masvs/releases/tag/v1.4.2", "OWASP MASVS v1.4.2 (commit: 2a8b582)")</f>
        <v/>
      </c>
    </row>
    <row r="8" ht="25" customHeight="1">
      <c r="B8" s="3" t="inlineStr">
        <is>
          <t>About the Project</t>
        </is>
      </c>
      <c r="C8" s="4" t="n"/>
      <c r="D8" s="4" t="n"/>
      <c r="E8" s="4" t="n"/>
      <c r="F8" s="4" t="n"/>
      <c r="G8" s="4" t="n"/>
      <c r="H8" s="4" t="n"/>
      <c r="I8" s="4" t="n"/>
      <c r="J8" s="4" t="n"/>
    </row>
    <row r="10">
      <c r="B10" s="7" t="inlineStr">
        <is>
          <t>The OWASP Mobile Security Testing Guide is an OWASP flagship project led by Carlos Holguera and Sven Schleier which defines the industry standard for mobile application security.</t>
        </is>
      </c>
    </row>
    <row r="12">
      <c r="B12">
        <f>HYPERLINK("https://owasp.org/www-project-mobile-security-testing-guide/", "https://owasp.org/www-project-mobile-security-testing-guide/")</f>
        <v/>
      </c>
    </row>
    <row r="14">
      <c r="B14" s="7" t="inlineStr">
        <is>
          <t>The OWASP MASVS (Mobile Application Security Verification Standard) is a standard that establishes the security requirements for mobile app security.</t>
        </is>
      </c>
    </row>
    <row r="16">
      <c r="B16">
        <f>HYPERLINK("https://github.com/OWASP/owasp-mstg/", "https://github.com/OWASP/owasp-mstg/")</f>
        <v/>
      </c>
    </row>
    <row r="18">
      <c r="B18" s="7" t="inlineStr">
        <is>
          <t>The OWASP MSTG (Mobile Security Testing Guide) is a comprehensive manual for mobile app security testing and reverse engineering. It describes technical processes for verifying the controls listed in the MASVS.</t>
        </is>
      </c>
    </row>
    <row r="20">
      <c r="B20">
        <f>HYPERLINK("https://github.com/OWASP/owasp-masvs/", "https://github.com/OWASP/owasp-masvs/")</f>
        <v/>
      </c>
    </row>
    <row r="22" ht="25" customHeight="1">
      <c r="B22" s="3" t="inlineStr">
        <is>
          <t>Feedback</t>
        </is>
      </c>
      <c r="C22" s="4" t="n"/>
      <c r="D22" s="4" t="n"/>
      <c r="E22" s="4" t="n"/>
      <c r="F22" s="4" t="n"/>
      <c r="G22" s="4" t="n"/>
      <c r="H22" s="4" t="n"/>
      <c r="I22" s="4" t="n"/>
      <c r="J22" s="4" t="n"/>
    </row>
    <row r="24">
      <c r="B24" s="7" t="inlineStr">
        <is>
          <t>If you have any comments or suggestions, please post them on our GitHub Discussions.</t>
        </is>
      </c>
    </row>
    <row r="26">
      <c r="B26">
        <f>HYPERLINK("https://github.com/OWASP/owasp-mstg/discussions/categories/ideas", "https://github.com/OWASP/owasp-mstg/discussions/categories/ideas")</f>
        <v/>
      </c>
    </row>
    <row r="28" ht="25" customHeight="1">
      <c r="B28" s="3" t="inlineStr">
        <is>
          <t>Licence</t>
        </is>
      </c>
      <c r="C28" s="4" t="n"/>
      <c r="D28" s="4" t="n"/>
      <c r="E28" s="4" t="n"/>
      <c r="F28" s="4" t="n"/>
      <c r="G28" s="4" t="n"/>
      <c r="H28" s="4" t="n"/>
      <c r="I28" s="4" t="n"/>
      <c r="J28" s="4" t="n"/>
    </row>
    <row r="30">
      <c r="B30" s="7" t="inlineStr">
        <is>
          <t>Copyright © 2022 The OWASP Foundation. This work is licensed under a Creative Commons Attribution-ShareAlike 4.0 International License. For any reuse or distribution, you must make clear to others the license terms of this work.</t>
        </is>
      </c>
    </row>
    <row r="32">
      <c r="B32">
        <f>HYPERLINK("https://github.com/OWASP/owasp-mstg/blob/master/License.md", "https://github.com/OWASP/owasp-mstg/blob/master/License.md")</f>
        <v/>
      </c>
    </row>
  </sheetData>
  <mergeCells count="9">
    <mergeCell ref="B2:C4"/>
    <mergeCell ref="B8:J8"/>
    <mergeCell ref="B10:J10"/>
    <mergeCell ref="B14:J14"/>
    <mergeCell ref="B18:J18"/>
    <mergeCell ref="B22:J22"/>
    <mergeCell ref="B24:J24"/>
    <mergeCell ref="B28:J28"/>
    <mergeCell ref="B30:J30"/>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2022-01-20T19:06:22Z</dcterms:created>
  <dcterms:modified xmlns:dcterms="http://purl.org/dc/terms/" xmlns:xsi="http://www.w3.org/2001/XMLSchema-instance" xsi:type="dcterms:W3CDTF">2022-01-20T19:06:22Z</dcterms:modified>
</cp:coreProperties>
</file>