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intra-op\PSSA\"/>
    </mc:Choice>
  </mc:AlternateContent>
  <xr:revisionPtr revIDLastSave="0" documentId="13_ncr:1_{1B66BCDA-D40C-4354-8267-274F57EE828C}" xr6:coauthVersionLast="47" xr6:coauthVersionMax="47" xr10:uidLastSave="{00000000-0000-0000-0000-000000000000}"/>
  <bookViews>
    <workbookView xWindow="-120" yWindow="-120" windowWidth="20730" windowHeight="11160" tabRatio="500" firstSheet="2" activeTab="3"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4" l="1"/>
  <c r="C3" i="2"/>
  <c r="B3" i="3"/>
  <c r="B3" i="4"/>
  <c r="B36" i="4"/>
  <c r="D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3" i="5" s="1"/>
  <c r="Q5" i="5"/>
  <c r="Q55" i="5"/>
  <c r="P5" i="5"/>
  <c r="O5" i="5"/>
  <c r="O129" i="5" s="1"/>
  <c r="V129" i="5" s="1"/>
  <c r="N5" i="5"/>
  <c r="N102" i="5" s="1"/>
  <c r="M5" i="5"/>
  <c r="M14" i="5" s="1"/>
  <c r="L5" i="5"/>
  <c r="L14" i="5" s="1"/>
  <c r="K5" i="5"/>
  <c r="K142" i="5" s="1"/>
  <c r="V142" i="5" s="1"/>
  <c r="J5" i="5"/>
  <c r="J135" i="5" s="1"/>
  <c r="I5" i="5"/>
  <c r="I9" i="5" s="1"/>
  <c r="H5" i="5"/>
  <c r="G5" i="5"/>
  <c r="G23" i="5" s="1"/>
  <c r="F5" i="5"/>
  <c r="F48" i="5" s="1"/>
  <c r="E5" i="5"/>
  <c r="E49" i="5" s="1"/>
  <c r="D5" i="5"/>
  <c r="D22" i="5" s="1"/>
  <c r="C5" i="5"/>
  <c r="C29" i="5"/>
  <c r="B5" i="5"/>
  <c r="B71" i="5" s="1"/>
  <c r="A4" i="4"/>
  <c r="B2" i="4"/>
  <c r="B2" i="3"/>
  <c r="D10" i="2"/>
  <c r="X5" i="5"/>
  <c r="AA150" i="5" s="1"/>
  <c r="AA116" i="5"/>
  <c r="AF157" i="5"/>
  <c r="AF95" i="5"/>
  <c r="AA154" i="5"/>
  <c r="AF93" i="5"/>
  <c r="AF21" i="5"/>
  <c r="AA95" i="5"/>
  <c r="AA82" i="5"/>
  <c r="AF128" i="5"/>
  <c r="AF149" i="5"/>
  <c r="AA60" i="5"/>
  <c r="AF103" i="5"/>
  <c r="AF58" i="5"/>
  <c r="AA113" i="5"/>
  <c r="AA65" i="5"/>
  <c r="AA25" i="5"/>
  <c r="AA39" i="5"/>
  <c r="AA12" i="5"/>
  <c r="AA8" i="5"/>
  <c r="AA134" i="5"/>
  <c r="AF15" i="5"/>
  <c r="AA43" i="5"/>
  <c r="AA35" i="5"/>
  <c r="AF75" i="5"/>
  <c r="AF40" i="5"/>
  <c r="AA15" i="5"/>
  <c r="AA106" i="5"/>
  <c r="AF31" i="5"/>
  <c r="AA24" i="5"/>
  <c r="AA36" i="5"/>
  <c r="AA27" i="5"/>
  <c r="AF104" i="5"/>
  <c r="AF14" i="5"/>
  <c r="AF12" i="5"/>
  <c r="F84" i="5"/>
  <c r="F159" i="5"/>
  <c r="F88" i="5"/>
  <c r="F124" i="5"/>
  <c r="V124" i="5" s="1"/>
  <c r="F82" i="5"/>
  <c r="F69" i="5"/>
  <c r="V69" i="5" s="1"/>
  <c r="F47" i="5"/>
  <c r="F19" i="5"/>
  <c r="N98" i="5"/>
  <c r="V98" i="5"/>
  <c r="AH98" i="5" s="1"/>
  <c r="B104" i="3"/>
  <c r="N93" i="5"/>
  <c r="V93" i="5" s="1"/>
  <c r="AH93" i="5" s="1"/>
  <c r="B99" i="3" s="1"/>
  <c r="N89" i="5"/>
  <c r="N113" i="5"/>
  <c r="N97" i="5"/>
  <c r="V97" i="5" s="1"/>
  <c r="AH97" i="5" s="1"/>
  <c r="B103" i="3" s="1"/>
  <c r="N100" i="5"/>
  <c r="V100" i="5" s="1"/>
  <c r="AH100" i="5" s="1"/>
  <c r="B106" i="3" s="1"/>
  <c r="C106" i="3" s="1"/>
  <c r="N91" i="5"/>
  <c r="V91" i="5"/>
  <c r="AH91" i="5" s="1"/>
  <c r="B97" i="3" s="1"/>
  <c r="N99" i="5"/>
  <c r="V99" i="5" s="1"/>
  <c r="AH99" i="5" s="1"/>
  <c r="B105" i="3" s="1"/>
  <c r="N96" i="5"/>
  <c r="N94" i="5"/>
  <c r="V94" i="5"/>
  <c r="AH94" i="5" s="1"/>
  <c r="B100" i="3" s="1"/>
  <c r="N44" i="5"/>
  <c r="V44" i="5" s="1"/>
  <c r="AH44" i="5" s="1"/>
  <c r="B50" i="3" s="1"/>
  <c r="N29" i="5"/>
  <c r="N95" i="5"/>
  <c r="V95" i="5" s="1"/>
  <c r="AH95" i="5" s="1"/>
  <c r="B101" i="3" s="1"/>
  <c r="N9" i="5"/>
  <c r="N90" i="5"/>
  <c r="V90" i="5" s="1"/>
  <c r="AH90" i="5" s="1"/>
  <c r="B96" i="3"/>
  <c r="H76" i="5"/>
  <c r="H150" i="5"/>
  <c r="H107" i="5"/>
  <c r="H61" i="5"/>
  <c r="V61" i="5" s="1"/>
  <c r="AH61" i="5" s="1"/>
  <c r="B67" i="3" s="1"/>
  <c r="C67" i="3" s="1"/>
  <c r="H49" i="5"/>
  <c r="H73" i="5"/>
  <c r="H53" i="5"/>
  <c r="H55" i="5"/>
  <c r="V55" i="5"/>
  <c r="H45" i="5"/>
  <c r="H78" i="5"/>
  <c r="H62" i="5"/>
  <c r="V62" i="5" s="1"/>
  <c r="AH62" i="5" s="1"/>
  <c r="B68" i="3" s="1"/>
  <c r="C68" i="3" s="1"/>
  <c r="H59" i="5"/>
  <c r="V59" i="5" s="1"/>
  <c r="AH59" i="5" s="1"/>
  <c r="B65" i="3" s="1"/>
  <c r="C65" i="3" s="1"/>
  <c r="H79" i="5"/>
  <c r="H75" i="5"/>
  <c r="H56" i="5"/>
  <c r="V56" i="5"/>
  <c r="AH56" i="5" s="1"/>
  <c r="B62" i="3" s="1"/>
  <c r="C62" i="3" s="1"/>
  <c r="H36" i="5"/>
  <c r="H80" i="5"/>
  <c r="V80" i="5"/>
  <c r="AH80" i="5" s="1"/>
  <c r="B86" i="3" s="1"/>
  <c r="C86" i="3" s="1"/>
  <c r="H72" i="5"/>
  <c r="H60" i="5"/>
  <c r="V60" i="5" s="1"/>
  <c r="AH60" i="5" s="1"/>
  <c r="B66" i="3"/>
  <c r="C66" i="3" s="1"/>
  <c r="H57" i="5"/>
  <c r="P138" i="5"/>
  <c r="P128" i="5"/>
  <c r="V128" i="5" s="1"/>
  <c r="P146" i="5"/>
  <c r="V146" i="5" s="1"/>
  <c r="P51" i="5"/>
  <c r="V51" i="5" s="1"/>
  <c r="P139" i="5"/>
  <c r="V139" i="5"/>
  <c r="P136" i="5"/>
  <c r="V136" i="5"/>
  <c r="P159" i="5"/>
  <c r="P140" i="5"/>
  <c r="P124" i="5"/>
  <c r="P145" i="5"/>
  <c r="V145" i="5"/>
  <c r="P127" i="5"/>
  <c r="P21" i="5"/>
  <c r="P148" i="5"/>
  <c r="V148" i="5" s="1"/>
  <c r="P143" i="5"/>
  <c r="P141" i="5"/>
  <c r="V141" i="5"/>
  <c r="D9" i="5"/>
  <c r="Q27" i="5"/>
  <c r="V27" i="5" s="1"/>
  <c r="C38" i="5"/>
  <c r="C40" i="5"/>
  <c r="V40" i="5" s="1"/>
  <c r="H50" i="5"/>
  <c r="I113" i="5"/>
  <c r="V113" i="5" s="1"/>
  <c r="Q162" i="5"/>
  <c r="V162" i="5" s="1"/>
  <c r="Q109" i="5"/>
  <c r="V109" i="5" s="1"/>
  <c r="Q79" i="5"/>
  <c r="Q78" i="5"/>
  <c r="Q160" i="5"/>
  <c r="V160" i="5"/>
  <c r="Q154" i="5"/>
  <c r="V154" i="5" s="1"/>
  <c r="Q126" i="5"/>
  <c r="Q103" i="5"/>
  <c r="Q116" i="5"/>
  <c r="Q105" i="5"/>
  <c r="V105" i="5" s="1"/>
  <c r="Q54" i="5"/>
  <c r="Q108" i="5"/>
  <c r="V108" i="5"/>
  <c r="Q159" i="5"/>
  <c r="Q157" i="5"/>
  <c r="V157" i="5"/>
  <c r="Q117" i="5"/>
  <c r="Q111" i="5"/>
  <c r="V111" i="5" s="1"/>
  <c r="Q151" i="5"/>
  <c r="Q106" i="5"/>
  <c r="V106" i="5" s="1"/>
  <c r="Q155" i="5"/>
  <c r="V155" i="5" s="1"/>
  <c r="Q152" i="5"/>
  <c r="Q104" i="5"/>
  <c r="V104" i="5" s="1"/>
  <c r="Q101" i="5"/>
  <c r="V101" i="5" s="1"/>
  <c r="Q72" i="5"/>
  <c r="Q158" i="5"/>
  <c r="Q130" i="5"/>
  <c r="Q112" i="5"/>
  <c r="V112" i="5"/>
  <c r="Q107" i="5"/>
  <c r="Q156" i="5"/>
  <c r="Q153" i="5"/>
  <c r="Q110" i="5"/>
  <c r="V110" i="5" s="1"/>
  <c r="Q102" i="5"/>
  <c r="V102" i="5" s="1"/>
  <c r="Q73" i="5"/>
  <c r="L19" i="5"/>
  <c r="C23" i="5"/>
  <c r="C33" i="5"/>
  <c r="V33" i="5" s="1"/>
  <c r="P50" i="5"/>
  <c r="O126" i="5"/>
  <c r="V126" i="5" s="1"/>
  <c r="P147" i="5"/>
  <c r="V147" i="5" s="1"/>
  <c r="J152" i="5"/>
  <c r="J134" i="5"/>
  <c r="J156" i="5"/>
  <c r="J123" i="5"/>
  <c r="J150" i="5"/>
  <c r="J158" i="5"/>
  <c r="V158" i="5" s="1"/>
  <c r="J138" i="5"/>
  <c r="D13" i="5"/>
  <c r="D14" i="5"/>
  <c r="L18" i="5"/>
  <c r="C22" i="5"/>
  <c r="Q26" i="5"/>
  <c r="V26" i="5" s="1"/>
  <c r="O87" i="5"/>
  <c r="C43" i="5"/>
  <c r="V43" i="5"/>
  <c r="C39" i="5"/>
  <c r="V39" i="5"/>
  <c r="C41" i="5"/>
  <c r="V41" i="5" s="1"/>
  <c r="C30" i="5"/>
  <c r="K143" i="5"/>
  <c r="V143" i="5" s="1"/>
  <c r="K137" i="5"/>
  <c r="V137" i="5" s="1"/>
  <c r="K73" i="5"/>
  <c r="K161" i="5"/>
  <c r="V161" i="5"/>
  <c r="K153" i="5"/>
  <c r="V153" i="5" s="1"/>
  <c r="K144" i="5"/>
  <c r="V144" i="5" s="1"/>
  <c r="K47" i="5"/>
  <c r="K149" i="5"/>
  <c r="V149" i="5" s="1"/>
  <c r="K113" i="5"/>
  <c r="K140" i="5"/>
  <c r="V140" i="5" s="1"/>
  <c r="K75" i="5"/>
  <c r="K118" i="5"/>
  <c r="K152" i="5"/>
  <c r="K138" i="5"/>
  <c r="Q9" i="5"/>
  <c r="E10" i="5"/>
  <c r="D12" i="5"/>
  <c r="V12" i="5" s="1"/>
  <c r="AH12" i="5" s="1"/>
  <c r="B18" i="3" s="1"/>
  <c r="C18" i="3" s="1"/>
  <c r="C32" i="5"/>
  <c r="V32" i="5" s="1"/>
  <c r="C35" i="5"/>
  <c r="V35" i="5" s="1"/>
  <c r="H47" i="5"/>
  <c r="Q53" i="5"/>
  <c r="V53" i="5" s="1"/>
  <c r="D23" i="5"/>
  <c r="L63" i="5"/>
  <c r="E12" i="5"/>
  <c r="C28" i="5"/>
  <c r="V28" i="5"/>
  <c r="C37" i="5"/>
  <c r="L47" i="5"/>
  <c r="K84" i="5"/>
  <c r="E51" i="5"/>
  <c r="E47" i="5"/>
  <c r="E46" i="5"/>
  <c r="E45" i="5"/>
  <c r="L10" i="5"/>
  <c r="C34" i="5"/>
  <c r="V34" i="5" s="1"/>
  <c r="L37" i="5"/>
  <c r="H77" i="5"/>
  <c r="O84" i="5"/>
  <c r="O92" i="5"/>
  <c r="V92" i="5" s="1"/>
  <c r="D103" i="5"/>
  <c r="V103" i="5" s="1"/>
  <c r="D20" i="5"/>
  <c r="Q25" i="5"/>
  <c r="H54" i="5"/>
  <c r="V54" i="5" s="1"/>
  <c r="H81" i="5"/>
  <c r="V81" i="5"/>
  <c r="AH81" i="5" s="1"/>
  <c r="B87" i="3" s="1"/>
  <c r="C87" i="3" s="1"/>
  <c r="Q150" i="5"/>
  <c r="O122" i="5"/>
  <c r="O114" i="5"/>
  <c r="V114" i="5" s="1"/>
  <c r="O119" i="5"/>
  <c r="V119" i="5" s="1"/>
  <c r="O82" i="5"/>
  <c r="O120" i="5"/>
  <c r="O116" i="5"/>
  <c r="O121" i="5"/>
  <c r="O118" i="5"/>
  <c r="O117" i="5"/>
  <c r="V117" i="5" s="1"/>
  <c r="O88" i="5"/>
  <c r="O127" i="5"/>
  <c r="V127" i="5" s="1"/>
  <c r="O115" i="5"/>
  <c r="V115" i="5"/>
  <c r="O125" i="5"/>
  <c r="V125" i="5"/>
  <c r="O83" i="5"/>
  <c r="Q10" i="5"/>
  <c r="D19" i="5"/>
  <c r="L20" i="5"/>
  <c r="C31" i="5"/>
  <c r="V31" i="5"/>
  <c r="C36" i="5"/>
  <c r="C42" i="5"/>
  <c r="V42" i="5" s="1"/>
  <c r="H46" i="5"/>
  <c r="H58" i="5"/>
  <c r="V58" i="5"/>
  <c r="AH58" i="5" s="1"/>
  <c r="B64" i="3" s="1"/>
  <c r="C64" i="3" s="1"/>
  <c r="H74" i="5"/>
  <c r="V73" i="5"/>
  <c r="V82" i="5"/>
  <c r="V107" i="5"/>
  <c r="R135" i="5" l="1"/>
  <c r="R138" i="5"/>
  <c r="V138" i="5" s="1"/>
  <c r="V135" i="5"/>
  <c r="M20" i="5"/>
  <c r="M68" i="5"/>
  <c r="V68" i="5" s="1"/>
  <c r="M63" i="5"/>
  <c r="M66" i="5"/>
  <c r="V66" i="5" s="1"/>
  <c r="M18" i="5"/>
  <c r="M10" i="5"/>
  <c r="M37" i="5"/>
  <c r="V37" i="5" s="1"/>
  <c r="M65" i="5"/>
  <c r="M45" i="5"/>
  <c r="M133" i="5"/>
  <c r="V20" i="5"/>
  <c r="V47" i="5"/>
  <c r="K77" i="5"/>
  <c r="J133" i="5"/>
  <c r="I63" i="5"/>
  <c r="V84" i="5"/>
  <c r="F86" i="5"/>
  <c r="V86" i="5" s="1"/>
  <c r="F118" i="5"/>
  <c r="V118" i="5"/>
  <c r="F49" i="5"/>
  <c r="F87" i="5"/>
  <c r="V87" i="5" s="1"/>
  <c r="F85" i="5"/>
  <c r="V85" i="5" s="1"/>
  <c r="V46" i="5"/>
  <c r="V159" i="5"/>
  <c r="F46" i="5"/>
  <c r="F83" i="5"/>
  <c r="V83" i="5" s="1"/>
  <c r="F121" i="5"/>
  <c r="V121" i="5" s="1"/>
  <c r="AH121" i="5" s="1"/>
  <c r="B127" i="3" s="1"/>
  <c r="V88" i="5"/>
  <c r="F63" i="5"/>
  <c r="V63" i="5" s="1"/>
  <c r="D11" i="5"/>
  <c r="V11" i="5" s="1"/>
  <c r="AH11" i="5" s="1"/>
  <c r="B17" i="3" s="1"/>
  <c r="C17" i="3" s="1"/>
  <c r="M71" i="5"/>
  <c r="V71" i="5" s="1"/>
  <c r="E50" i="5"/>
  <c r="D21" i="5"/>
  <c r="K76" i="5"/>
  <c r="V76" i="5" s="1"/>
  <c r="K151" i="5"/>
  <c r="V151" i="5" s="1"/>
  <c r="K123" i="5"/>
  <c r="K72" i="5"/>
  <c r="V72" i="5" s="1"/>
  <c r="K156" i="5"/>
  <c r="V156" i="5" s="1"/>
  <c r="D10" i="5"/>
  <c r="K116" i="5"/>
  <c r="V116" i="5" s="1"/>
  <c r="E120" i="5"/>
  <c r="V120" i="5" s="1"/>
  <c r="V75" i="5"/>
  <c r="AF85" i="5"/>
  <c r="AA33" i="5"/>
  <c r="AA41" i="5"/>
  <c r="AA28" i="5"/>
  <c r="AA54" i="5"/>
  <c r="AF92" i="5"/>
  <c r="AF53" i="5"/>
  <c r="AH53" i="5" s="1"/>
  <c r="B59" i="3" s="1"/>
  <c r="AF121" i="5"/>
  <c r="AF118" i="5"/>
  <c r="AA121" i="5"/>
  <c r="AF132" i="5"/>
  <c r="V123" i="5"/>
  <c r="AA112" i="5"/>
  <c r="AF57" i="5"/>
  <c r="AF130" i="5"/>
  <c r="AF124" i="5"/>
  <c r="AA138" i="5"/>
  <c r="AA140" i="5"/>
  <c r="V77" i="5"/>
  <c r="M64" i="5"/>
  <c r="V64" i="5" s="1"/>
  <c r="M67" i="5"/>
  <c r="V67" i="5" s="1"/>
  <c r="E48" i="5"/>
  <c r="M29" i="5"/>
  <c r="K89" i="5"/>
  <c r="V89" i="5" s="1"/>
  <c r="K79" i="5"/>
  <c r="V79" i="5" s="1"/>
  <c r="K131" i="5"/>
  <c r="V131" i="5" s="1"/>
  <c r="K74" i="5"/>
  <c r="V74" i="5" s="1"/>
  <c r="R134" i="5"/>
  <c r="AA151" i="5"/>
  <c r="AF10" i="5"/>
  <c r="AA13" i="5"/>
  <c r="AF13" i="5"/>
  <c r="AF87" i="5"/>
  <c r="AA141" i="5"/>
  <c r="AA75" i="5"/>
  <c r="AF19" i="5"/>
  <c r="AF145" i="5"/>
  <c r="AA155" i="5"/>
  <c r="AF160" i="5"/>
  <c r="M70" i="5"/>
  <c r="V70" i="5" s="1"/>
  <c r="M19" i="5"/>
  <c r="V19" i="5" s="1"/>
  <c r="E52" i="5"/>
  <c r="V52" i="5" s="1"/>
  <c r="AH52" i="5" s="1"/>
  <c r="B58" i="3" s="1"/>
  <c r="C58" i="3" s="1"/>
  <c r="D24" i="5"/>
  <c r="E13" i="5"/>
  <c r="V13" i="5" s="1"/>
  <c r="AH13" i="5" s="1"/>
  <c r="B19" i="3" s="1"/>
  <c r="C19" i="3" s="1"/>
  <c r="K122" i="5"/>
  <c r="V122" i="5" s="1"/>
  <c r="K78" i="5"/>
  <c r="V78" i="5" s="1"/>
  <c r="AF34" i="5"/>
  <c r="AF38" i="5"/>
  <c r="AA22" i="5"/>
  <c r="AA66" i="5"/>
  <c r="AF136" i="5"/>
  <c r="AH136" i="5" s="1"/>
  <c r="B142" i="3" s="1"/>
  <c r="C142" i="3" s="1"/>
  <c r="AF48" i="5"/>
  <c r="AA109" i="5"/>
  <c r="AA44" i="5"/>
  <c r="AA58" i="5"/>
  <c r="AF73" i="5"/>
  <c r="AF154" i="5"/>
  <c r="AH154" i="5" s="1"/>
  <c r="B160" i="3" s="1"/>
  <c r="AF76" i="5"/>
  <c r="AF115" i="5"/>
  <c r="AA61" i="5"/>
  <c r="AA62" i="5"/>
  <c r="AF81" i="5"/>
  <c r="AF98" i="5"/>
  <c r="AA53" i="5"/>
  <c r="AA107" i="5"/>
  <c r="AF153" i="5"/>
  <c r="AA84" i="5"/>
  <c r="AF91" i="5"/>
  <c r="AF111" i="5"/>
  <c r="T152" i="5"/>
  <c r="V152" i="5" s="1"/>
  <c r="T150" i="5"/>
  <c r="V150" i="5" s="1"/>
  <c r="S133" i="5"/>
  <c r="S96" i="5"/>
  <c r="V133" i="5"/>
  <c r="S130" i="5"/>
  <c r="S134" i="5"/>
  <c r="T96" i="5"/>
  <c r="T130" i="5"/>
  <c r="B16" i="5"/>
  <c r="V16" i="5" s="1"/>
  <c r="V9" i="5"/>
  <c r="B10" i="5"/>
  <c r="B65" i="5"/>
  <c r="V65" i="5" s="1"/>
  <c r="B24" i="5"/>
  <c r="B23" i="5"/>
  <c r="V23" i="5" s="1"/>
  <c r="B9" i="5"/>
  <c r="B17" i="5"/>
  <c r="V17" i="5" s="1"/>
  <c r="B48" i="5"/>
  <c r="V48" i="5" s="1"/>
  <c r="B14" i="5"/>
  <c r="V14" i="5"/>
  <c r="I18" i="5"/>
  <c r="V18" i="5" s="1"/>
  <c r="I10" i="5"/>
  <c r="L29" i="5"/>
  <c r="V29" i="5" s="1"/>
  <c r="L50" i="5"/>
  <c r="V50" i="5" s="1"/>
  <c r="L21" i="5"/>
  <c r="V21" i="5" s="1"/>
  <c r="L45" i="5"/>
  <c r="V45" i="5" s="1"/>
  <c r="G38" i="5"/>
  <c r="V38" i="5" s="1"/>
  <c r="G36" i="5"/>
  <c r="V36" i="5" s="1"/>
  <c r="G15" i="5"/>
  <c r="V15" i="5" s="1"/>
  <c r="AH15" i="5" s="1"/>
  <c r="B21" i="3" s="1"/>
  <c r="G30" i="5"/>
  <c r="V30" i="5" s="1"/>
  <c r="G22" i="5"/>
  <c r="V22" i="5" s="1"/>
  <c r="G25" i="5"/>
  <c r="V25" i="5" s="1"/>
  <c r="AH28" i="5"/>
  <c r="B34" i="3" s="1"/>
  <c r="AH140" i="5"/>
  <c r="B146" i="3" s="1"/>
  <c r="C146" i="3" s="1"/>
  <c r="V49" i="5"/>
  <c r="N132" i="5"/>
  <c r="V132" i="5" s="1"/>
  <c r="N57" i="5"/>
  <c r="V57" i="5" s="1"/>
  <c r="AH57" i="5" s="1"/>
  <c r="B63" i="3" s="1"/>
  <c r="AA31" i="5"/>
  <c r="AH31" i="5" s="1"/>
  <c r="B37" i="3" s="1"/>
  <c r="AA16" i="5"/>
  <c r="AF52" i="5"/>
  <c r="AF63" i="5"/>
  <c r="AF27" i="5"/>
  <c r="AH27" i="5" s="1"/>
  <c r="B33" i="3" s="1"/>
  <c r="AA23" i="5"/>
  <c r="AF138" i="5"/>
  <c r="AA51" i="5"/>
  <c r="AF18" i="5"/>
  <c r="AA145" i="5"/>
  <c r="AH145" i="5" s="1"/>
  <c r="B151" i="3" s="1"/>
  <c r="C151" i="3" s="1"/>
  <c r="AA34" i="5"/>
  <c r="AH34" i="5" s="1"/>
  <c r="B40" i="3" s="1"/>
  <c r="AF78" i="5"/>
  <c r="AF129" i="5"/>
  <c r="AF147" i="5"/>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H129" i="5" s="1"/>
  <c r="B135" i="3" s="1"/>
  <c r="C135" i="3" s="1"/>
  <c r="AA152" i="5"/>
  <c r="AA46" i="5"/>
  <c r="AA20" i="5"/>
  <c r="AA59" i="5"/>
  <c r="AA71" i="5"/>
  <c r="AA30" i="5"/>
  <c r="AA26" i="5"/>
  <c r="AF143" i="5"/>
  <c r="AH143" i="5" s="1"/>
  <c r="B149" i="3" s="1"/>
  <c r="C149" i="3" s="1"/>
  <c r="AA88" i="5"/>
  <c r="AF23" i="5"/>
  <c r="AF9" i="5"/>
  <c r="AF37" i="5"/>
  <c r="AF90" i="5"/>
  <c r="AF133" i="5"/>
  <c r="AA149" i="5"/>
  <c r="AH149" i="5" s="1"/>
  <c r="B155" i="3" s="1"/>
  <c r="C155" i="3" s="1"/>
  <c r="AA83" i="5"/>
  <c r="AA128" i="5"/>
  <c r="AH128" i="5" s="1"/>
  <c r="B134" i="3" s="1"/>
  <c r="AF49" i="5"/>
  <c r="AA73" i="5"/>
  <c r="AH73" i="5" s="1"/>
  <c r="B79" i="3" s="1"/>
  <c r="AA122" i="5"/>
  <c r="AA42" i="5"/>
  <c r="AF94" i="5"/>
  <c r="AA37" i="5"/>
  <c r="AF67" i="5"/>
  <c r="AH67" i="5" s="1"/>
  <c r="B73" i="3" s="1"/>
  <c r="AF99" i="5"/>
  <c r="AA137" i="5"/>
  <c r="AA111" i="5"/>
  <c r="AH111" i="5" s="1"/>
  <c r="B117" i="3" s="1"/>
  <c r="AF152" i="5"/>
  <c r="AA40" i="5"/>
  <c r="AH40" i="5" s="1"/>
  <c r="B46" i="3" s="1"/>
  <c r="C46" i="3" s="1"/>
  <c r="AF79" i="5"/>
  <c r="AA108" i="5"/>
  <c r="AA136" i="5"/>
  <c r="AA52" i="5"/>
  <c r="AA76" i="5"/>
  <c r="AH76" i="5" s="1"/>
  <c r="B82" i="3" s="1"/>
  <c r="AA104" i="5"/>
  <c r="AH104" i="5" s="1"/>
  <c r="B110" i="3" s="1"/>
  <c r="C110" i="3" s="1"/>
  <c r="AA147" i="5"/>
  <c r="AF71" i="5"/>
  <c r="AF107" i="5"/>
  <c r="AA130" i="5"/>
  <c r="AA158" i="5"/>
  <c r="AF62" i="5"/>
  <c r="AF25" i="5"/>
  <c r="AA78" i="5"/>
  <c r="AF82" i="5"/>
  <c r="AH82" i="5" s="1"/>
  <c r="B88" i="3" s="1"/>
  <c r="AF36" i="5"/>
  <c r="AF33" i="5"/>
  <c r="AH33" i="5" s="1"/>
  <c r="B39" i="3" s="1"/>
  <c r="AA9" i="5"/>
  <c r="AA118" i="5"/>
  <c r="AF26" i="5"/>
  <c r="AH26" i="5" s="1"/>
  <c r="B32" i="3" s="1"/>
  <c r="AA11" i="5"/>
  <c r="AF51" i="5"/>
  <c r="AH51" i="5" s="1"/>
  <c r="B57" i="3" s="1"/>
  <c r="AA92" i="5"/>
  <c r="AH92" i="5" s="1"/>
  <c r="B98" i="3" s="1"/>
  <c r="C98" i="3" s="1"/>
  <c r="AA139" i="5"/>
  <c r="AA160" i="5"/>
  <c r="AH160" i="5" s="1"/>
  <c r="B166" i="3" s="1"/>
  <c r="AF84" i="5"/>
  <c r="AA131" i="5"/>
  <c r="AF50" i="5"/>
  <c r="AA89" i="5"/>
  <c r="AA125" i="5"/>
  <c r="AF43" i="5"/>
  <c r="AH43" i="5" s="1"/>
  <c r="B49" i="3" s="1"/>
  <c r="C49" i="3" s="1"/>
  <c r="AF97" i="5"/>
  <c r="AF47" i="5"/>
  <c r="AA72" i="5"/>
  <c r="AA101" i="5"/>
  <c r="AF146" i="5"/>
  <c r="AA117" i="5"/>
  <c r="AA157" i="5"/>
  <c r="AH157" i="5" s="1"/>
  <c r="B163" i="3" s="1"/>
  <c r="AF41" i="5"/>
  <c r="AH41" i="5" s="1"/>
  <c r="B47" i="3" s="1"/>
  <c r="C47" i="3" s="1"/>
  <c r="AA81" i="5"/>
  <c r="AF114" i="5"/>
  <c r="AF140" i="5"/>
  <c r="AF54" i="5"/>
  <c r="AA90" i="5"/>
  <c r="AF105" i="5"/>
  <c r="AF148" i="5"/>
  <c r="AF72" i="5"/>
  <c r="AA110" i="5"/>
  <c r="AF131" i="5"/>
  <c r="AA159" i="5"/>
  <c r="AF35" i="5"/>
  <c r="AH35" i="5" s="1"/>
  <c r="B41" i="3" s="1"/>
  <c r="AA21" i="5"/>
  <c r="AA93" i="5"/>
  <c r="AA105" i="5"/>
  <c r="AF55" i="5"/>
  <c r="AA97" i="5"/>
  <c r="AF150" i="5"/>
  <c r="AA57" i="5"/>
  <c r="AA102" i="5"/>
  <c r="AA146" i="5"/>
  <c r="AA69" i="5"/>
  <c r="AF110" i="5"/>
  <c r="AH110" i="5" s="1"/>
  <c r="B116" i="3" s="1"/>
  <c r="AA56" i="5"/>
  <c r="AF80" i="5"/>
  <c r="AF112" i="5"/>
  <c r="AH112" i="5" s="1"/>
  <c r="B118" i="3" s="1"/>
  <c r="AF155" i="5"/>
  <c r="AH155" i="5" s="1"/>
  <c r="B161" i="3" s="1"/>
  <c r="C161" i="3" s="1"/>
  <c r="AF127" i="5"/>
  <c r="AF20" i="5"/>
  <c r="AA55" i="5"/>
  <c r="AA87" i="5"/>
  <c r="AA120" i="5"/>
  <c r="AF151" i="5"/>
  <c r="AH151" i="5" s="1"/>
  <c r="B157" i="3" s="1"/>
  <c r="AF59" i="5"/>
  <c r="AA94" i="5"/>
  <c r="AF123" i="5"/>
  <c r="AA156" i="5"/>
  <c r="AA80" i="5"/>
  <c r="AA115" i="5"/>
  <c r="AH115" i="5" s="1"/>
  <c r="B121" i="3" s="1"/>
  <c r="AF135" i="5"/>
  <c r="AF17" i="5"/>
  <c r="AA10" i="5"/>
  <c r="AF42" i="5"/>
  <c r="AA48" i="5"/>
  <c r="AF16" i="5"/>
  <c r="AA79" i="5"/>
  <c r="AA45" i="5"/>
  <c r="AF30" i="5"/>
  <c r="AA14" i="5"/>
  <c r="AA49" i="5"/>
  <c r="AF29" i="5"/>
  <c r="AF68" i="5"/>
  <c r="AF117" i="5"/>
  <c r="AH117" i="5" s="1"/>
  <c r="B123" i="3" s="1"/>
  <c r="AF142" i="5"/>
  <c r="AH142" i="5" s="1"/>
  <c r="B148" i="3" s="1"/>
  <c r="C148" i="3" s="1"/>
  <c r="AF61" i="5"/>
  <c r="AF108" i="5"/>
  <c r="AH108" i="5" s="1"/>
  <c r="B114" i="3" s="1"/>
  <c r="AF45" i="5"/>
  <c r="AA64" i="5"/>
  <c r="AF113" i="5"/>
  <c r="AH113" i="5" s="1"/>
  <c r="B119" i="3" s="1"/>
  <c r="AA153" i="5"/>
  <c r="AF83" i="5"/>
  <c r="AA135" i="5"/>
  <c r="AF60" i="5"/>
  <c r="AA85" i="5"/>
  <c r="AH85" i="5" s="1"/>
  <c r="B91" i="3" s="1"/>
  <c r="AF119" i="5"/>
  <c r="AH119" i="5" s="1"/>
  <c r="B125" i="3" s="1"/>
  <c r="AA98" i="5"/>
  <c r="AA133" i="5"/>
  <c r="AF22" i="5"/>
  <c r="AF66" i="5"/>
  <c r="AA100" i="5"/>
  <c r="AA126" i="5"/>
  <c r="AF158" i="5"/>
  <c r="AH158" i="5" s="1"/>
  <c r="B164" i="3" s="1"/>
  <c r="AF65" i="5"/>
  <c r="AF96" i="5"/>
  <c r="AF139" i="5"/>
  <c r="AH139" i="5" s="1"/>
  <c r="B145" i="3" s="1"/>
  <c r="C145" i="3" s="1"/>
  <c r="AA161" i="5"/>
  <c r="AA86" i="5"/>
  <c r="AA124" i="5"/>
  <c r="AH124" i="5" s="1"/>
  <c r="B130" i="3" s="1"/>
  <c r="C130" i="3" s="1"/>
  <c r="AF141" i="5"/>
  <c r="AH141" i="5" s="1"/>
  <c r="B147" i="3" s="1"/>
  <c r="C147" i="3" s="1"/>
  <c r="AF28" i="5"/>
  <c r="AF11" i="5"/>
  <c r="AF44" i="5"/>
  <c r="AA50" i="5"/>
  <c r="AA19" i="5"/>
  <c r="AA18" i="5"/>
  <c r="AF56" i="5"/>
  <c r="AA32" i="5"/>
  <c r="AA17" i="5"/>
  <c r="AA114" i="5"/>
  <c r="AF32" i="5"/>
  <c r="AA70" i="5"/>
  <c r="AA123" i="5"/>
  <c r="AA144" i="5"/>
  <c r="AH144" i="5" s="1"/>
  <c r="B150" i="3" s="1"/>
  <c r="C150" i="3" s="1"/>
  <c r="AF74" i="5"/>
  <c r="AH74" i="5" s="1"/>
  <c r="B80" i="3" s="1"/>
  <c r="AF120" i="5"/>
  <c r="AH120" i="5" s="1"/>
  <c r="B126" i="3" s="1"/>
  <c r="AF46" i="5"/>
  <c r="AA67" i="5"/>
  <c r="AF116" i="5"/>
  <c r="AA38" i="5"/>
  <c r="AF86" i="5"/>
  <c r="AA148" i="5"/>
  <c r="AA63" i="5"/>
  <c r="AF89" i="5"/>
  <c r="AH89" i="5" s="1"/>
  <c r="B95" i="3" s="1"/>
  <c r="AF122" i="5"/>
  <c r="AF101" i="5"/>
  <c r="AF137" i="5"/>
  <c r="AF24" i="5"/>
  <c r="AA74" i="5"/>
  <c r="AA103" i="5"/>
  <c r="AH103" i="5" s="1"/>
  <c r="B109" i="3" s="1"/>
  <c r="AA132" i="5"/>
  <c r="AF159" i="5"/>
  <c r="AA68" i="5"/>
  <c r="AA99" i="5"/>
  <c r="AA143" i="5"/>
  <c r="AF162" i="5"/>
  <c r="AF88" i="5"/>
  <c r="AF125" i="5"/>
  <c r="V10" i="5" l="1"/>
  <c r="AH10" i="5" s="1"/>
  <c r="B16" i="3" s="1"/>
  <c r="AH29" i="5"/>
  <c r="B35" i="3" s="1"/>
  <c r="AH50" i="5"/>
  <c r="B56" i="3" s="1"/>
  <c r="AH116" i="5"/>
  <c r="B122" i="3" s="1"/>
  <c r="AH122" i="5"/>
  <c r="B128" i="3" s="1"/>
  <c r="C128" i="3" s="1"/>
  <c r="AH138" i="5"/>
  <c r="B144" i="3" s="1"/>
  <c r="AH83" i="5"/>
  <c r="B89" i="3" s="1"/>
  <c r="AH48" i="5"/>
  <c r="B54" i="3" s="1"/>
  <c r="AH118" i="5"/>
  <c r="B124" i="3" s="1"/>
  <c r="AH159" i="5"/>
  <c r="B165" i="3" s="1"/>
  <c r="AH87" i="5"/>
  <c r="B93" i="3" s="1"/>
  <c r="AH105" i="5"/>
  <c r="B111" i="3" s="1"/>
  <c r="AH46" i="5"/>
  <c r="B52" i="3" s="1"/>
  <c r="AH135" i="5"/>
  <c r="B141" i="3" s="1"/>
  <c r="AH55" i="5"/>
  <c r="B61" i="3" s="1"/>
  <c r="AH72" i="5"/>
  <c r="B78" i="3" s="1"/>
  <c r="AH37" i="5"/>
  <c r="B43" i="3" s="1"/>
  <c r="AH70" i="5"/>
  <c r="B76" i="3" s="1"/>
  <c r="C76" i="3" s="1"/>
  <c r="AH38" i="5"/>
  <c r="B44" i="3" s="1"/>
  <c r="V24" i="5"/>
  <c r="AH126" i="5"/>
  <c r="B132" i="3" s="1"/>
  <c r="C132" i="3" s="1"/>
  <c r="AH132" i="5"/>
  <c r="B138" i="3" s="1"/>
  <c r="AH88" i="5"/>
  <c r="B94" i="3" s="1"/>
  <c r="AH68" i="5"/>
  <c r="B74" i="3" s="1"/>
  <c r="AH123" i="5"/>
  <c r="B129" i="3" s="1"/>
  <c r="AH54" i="5"/>
  <c r="B60" i="3" s="1"/>
  <c r="AH147" i="5"/>
  <c r="B153" i="3" s="1"/>
  <c r="C153" i="3" s="1"/>
  <c r="AH66" i="5"/>
  <c r="B72" i="3" s="1"/>
  <c r="AH19" i="5"/>
  <c r="B25" i="3" s="1"/>
  <c r="AH153" i="5"/>
  <c r="B159" i="3" s="1"/>
  <c r="AH127" i="5"/>
  <c r="B133" i="3" s="1"/>
  <c r="AH84" i="5"/>
  <c r="B90" i="3" s="1"/>
  <c r="V130" i="5"/>
  <c r="AH130" i="5" s="1"/>
  <c r="B136" i="3" s="1"/>
  <c r="AH125" i="5"/>
  <c r="B131" i="3" s="1"/>
  <c r="C131" i="3" s="1"/>
  <c r="AH146" i="5"/>
  <c r="B152" i="3" s="1"/>
  <c r="AH77" i="5"/>
  <c r="B83" i="3" s="1"/>
  <c r="AH162" i="5"/>
  <c r="B168" i="3" s="1"/>
  <c r="AH137" i="5"/>
  <c r="B143" i="3" s="1"/>
  <c r="C143" i="3" s="1"/>
  <c r="AH32" i="5"/>
  <c r="B38" i="3" s="1"/>
  <c r="AH131" i="5"/>
  <c r="B137" i="3" s="1"/>
  <c r="AH114" i="5"/>
  <c r="B120" i="3" s="1"/>
  <c r="AH47" i="5"/>
  <c r="B53" i="3" s="1"/>
  <c r="AH107" i="5"/>
  <c r="B113" i="3" s="1"/>
  <c r="AH79" i="5"/>
  <c r="B85" i="3" s="1"/>
  <c r="AH133" i="5"/>
  <c r="B139" i="3" s="1"/>
  <c r="AH161" i="5"/>
  <c r="B167" i="3" s="1"/>
  <c r="AH78" i="5"/>
  <c r="B84" i="3" s="1"/>
  <c r="V96" i="5"/>
  <c r="AH96" i="5" s="1"/>
  <c r="B102" i="3" s="1"/>
  <c r="AH152" i="5"/>
  <c r="B158" i="3" s="1"/>
  <c r="AH75" i="5"/>
  <c r="B81" i="3" s="1"/>
  <c r="AH20" i="5"/>
  <c r="B26" i="3" s="1"/>
  <c r="AH64" i="5"/>
  <c r="B70" i="3" s="1"/>
  <c r="AH21" i="5"/>
  <c r="B27" i="3" s="1"/>
  <c r="AH101" i="5"/>
  <c r="B107" i="3" s="1"/>
  <c r="AH71" i="5"/>
  <c r="B77" i="3" s="1"/>
  <c r="C77" i="3" s="1"/>
  <c r="V134" i="5"/>
  <c r="AH134" i="5" s="1"/>
  <c r="B140" i="3" s="1"/>
  <c r="AH16" i="5"/>
  <c r="B22" i="3" s="1"/>
  <c r="AH150" i="5"/>
  <c r="B156" i="3" s="1"/>
  <c r="AH24" i="5"/>
  <c r="B30" i="3" s="1"/>
  <c r="C30" i="3" s="1"/>
  <c r="AH9" i="5"/>
  <c r="B15" i="3" s="1"/>
  <c r="AH23" i="5"/>
  <c r="B29" i="3" s="1"/>
  <c r="C29" i="3" s="1"/>
  <c r="AH65" i="5"/>
  <c r="B71" i="3" s="1"/>
  <c r="AH14" i="5"/>
  <c r="B20" i="3" s="1"/>
  <c r="AH17" i="5"/>
  <c r="B23" i="3" s="1"/>
  <c r="AH18" i="5"/>
  <c r="B24" i="3" s="1"/>
  <c r="AH45" i="5"/>
  <c r="B51" i="3" s="1"/>
  <c r="AH30" i="5"/>
  <c r="B36" i="3" s="1"/>
  <c r="AH36" i="5"/>
  <c r="B42" i="3" s="1"/>
  <c r="AH25" i="5"/>
  <c r="B31" i="3" s="1"/>
  <c r="AH22" i="5"/>
  <c r="B28" i="3" s="1"/>
  <c r="AH148" i="5"/>
  <c r="B154" i="3" s="1"/>
  <c r="C154" i="3" s="1"/>
  <c r="AH69" i="5"/>
  <c r="B75" i="3" s="1"/>
  <c r="C75" i="3" s="1"/>
  <c r="AH49" i="5"/>
  <c r="B55" i="3" s="1"/>
  <c r="AH63" i="5"/>
  <c r="B69" i="3" s="1"/>
  <c r="AH86" i="5"/>
  <c r="B92" i="3" s="1"/>
  <c r="AH156" i="5"/>
  <c r="B162" i="3" s="1"/>
  <c r="AH42" i="5"/>
  <c r="B48" i="3" s="1"/>
  <c r="C48" i="3" s="1"/>
  <c r="AH102" i="5"/>
  <c r="B108" i="3" s="1"/>
</calcChain>
</file>

<file path=xl/sharedStrings.xml><?xml version="1.0" encoding="utf-8"?>
<sst xmlns="http://schemas.openxmlformats.org/spreadsheetml/2006/main" count="2896" uniqueCount="1624">
  <si>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</si>
  <si>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</si>
  <si>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</si>
  <si>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</si>
  <si>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</si>
  <si>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</si>
  <si>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</si>
  <si>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</si>
  <si>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</si>
  <si>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</si>
  <si>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</si>
  <si>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</si>
  <si>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</si>
  <si>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</si>
  <si>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</si>
  <si>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</si>
  <si>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</si>
  <si>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</si>
  <si>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</si>
  <si>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</si>
  <si>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</si>
  <si>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</si>
  <si>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</si>
  <si>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</si>
  <si>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</si>
  <si>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</si>
  <si>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</si>
  <si>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</si>
  <si>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</si>
  <si>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</si>
  <si>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</si>
  <si>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</si>
  <si>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</si>
  <si>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</si>
  <si>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</si>
  <si>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</si>
  <si>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</si>
  <si>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</si>
  <si>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</si>
  <si>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</si>
  <si>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</si>
  <si>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</si>
  <si>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</si>
  <si>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</si>
  <si>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</si>
  <si>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</si>
  <si>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</si>
  <si>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</si>
  <si>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</si>
  <si>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</si>
  <si>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</si>
  <si>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</si>
  <si>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</si>
  <si>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</si>
  <si>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</si>
  <si>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</si>
  <si>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</si>
  <si>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</si>
  <si>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</si>
  <si>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</si>
  <si>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</si>
  <si>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</si>
  <si>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</si>
  <si>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</si>
  <si>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</si>
  <si>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</si>
  <si>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</si>
  <si>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</si>
  <si>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</si>
  <si>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</si>
  <si>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</si>
  <si>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</si>
  <si>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</si>
  <si>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</si>
  <si>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</si>
  <si>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</si>
  <si>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</si>
  <si>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</si>
  <si>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</si>
  <si>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</si>
  <si>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</si>
  <si>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</si>
  <si>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</si>
  <si>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</si>
  <si>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</si>
  <si>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</si>
  <si>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</si>
  <si>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</si>
  <si>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</si>
  <si>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</si>
  <si>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</si>
  <si>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</si>
  <si>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</si>
  <si>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</si>
  <si>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</si>
  <si>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</si>
  <si>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</si>
  <si>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</si>
  <si>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</si>
  <si>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</si>
  <si>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</si>
  <si>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</si>
  <si>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</si>
  <si>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</si>
  <si>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</si>
  <si>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</si>
  <si>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</si>
  <si>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</si>
  <si>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</si>
  <si>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</si>
  <si>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</si>
  <si>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</si>
  <si>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</si>
  <si>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</si>
  <si>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</si>
  <si>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</si>
  <si>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</si>
  <si>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</si>
  <si>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</si>
  <si>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</si>
  <si>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</si>
  <si>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</si>
  <si>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</si>
  <si>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</si>
  <si>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</si>
  <si>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</si>
  <si>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</si>
  <si>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</si>
  <si>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</si>
  <si>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</si>
  <si>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</si>
  <si>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</si>
  <si>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</si>
  <si>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</si>
  <si>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</si>
  <si>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</si>
  <si>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</si>
  <si>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</si>
  <si>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</si>
  <si>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</si>
  <si>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</si>
  <si>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</si>
  <si>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</si>
  <si>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</si>
  <si>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</si>
  <si>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</si>
  <si>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</si>
  <si>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</si>
  <si>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</si>
  <si>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</si>
  <si>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</si>
  <si>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</si>
  <si>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</si>
  <si>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</si>
  <si>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</si>
  <si>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</si>
  <si>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</si>
  <si>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</si>
  <si>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</si>
  <si>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</si>
  <si>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</si>
  <si>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</si>
  <si>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</si>
  <si>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</si>
  <si>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</si>
  <si>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</si>
  <si>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</si>
  <si>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</si>
  <si>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</si>
  <si>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</si>
  <si>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</si>
  <si>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</si>
  <si>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</si>
  <si>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</si>
  <si>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</si>
  <si>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</si>
  <si>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</si>
  <si>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</si>
  <si>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</si>
  <si>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</si>
  <si>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</si>
  <si>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</si>
  <si>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</si>
  <si>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</si>
  <si>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</si>
  <si>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</si>
  <si>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</si>
  <si>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</si>
  <si>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</si>
  <si>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</si>
  <si>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</si>
  <si>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</si>
  <si>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</si>
  <si>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</si>
  <si>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</si>
  <si>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</si>
  <si>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</si>
  <si>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</si>
  <si>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</si>
  <si>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</si>
  <si>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</si>
  <si>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</si>
  <si>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</si>
  <si>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</si>
  <si>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</si>
  <si>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</si>
  <si>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</si>
  <si>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</si>
  <si>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</si>
  <si>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</si>
  <si>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</si>
  <si>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</si>
  <si>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</si>
  <si>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</si>
  <si>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</si>
  <si>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</si>
  <si>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</si>
  <si>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</si>
  <si>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</si>
  <si>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</si>
  <si>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</si>
  <si>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</si>
  <si>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</si>
  <si>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</si>
  <si>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</si>
  <si>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</si>
  <si>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</si>
  <si>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</si>
  <si>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</si>
  <si>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</si>
  <si>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</si>
  <si>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</si>
  <si>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</si>
  <si>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</si>
  <si>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</si>
  <si>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</si>
  <si>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</si>
  <si>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</si>
  <si>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</si>
  <si>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</si>
  <si>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</si>
  <si>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</si>
  <si>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</si>
  <si>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</si>
  <si>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</si>
  <si>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</si>
  <si>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</si>
  <si>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</si>
  <si>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</si>
  <si>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</si>
  <si>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</si>
  <si>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</si>
  <si>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</si>
  <si>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</si>
  <si>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</si>
  <si>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</si>
  <si>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</si>
  <si>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</si>
  <si>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</si>
  <si>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</si>
  <si>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</si>
  <si>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</si>
  <si>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</si>
  <si>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</si>
  <si>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</si>
  <si>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</si>
  <si>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</si>
  <si>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</si>
  <si>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</si>
  <si>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</si>
  <si>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</si>
  <si>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</si>
  <si>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</si>
  <si>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</si>
  <si>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</si>
  <si>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</si>
  <si>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</si>
  <si>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</si>
  <si>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</si>
  <si>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</si>
  <si>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</si>
  <si>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</si>
  <si>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</si>
  <si>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</si>
  <si>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</si>
  <si>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</si>
  <si>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</si>
  <si>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</si>
  <si>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</si>
  <si>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</si>
  <si>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</si>
  <si>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</si>
  <si>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</si>
  <si>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</si>
  <si>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</si>
  <si>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</si>
  <si>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</si>
  <si>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</si>
  <si>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</si>
  <si>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</si>
  <si>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</si>
  <si>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</si>
  <si>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</si>
  <si>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</si>
  <si>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</si>
  <si>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</si>
  <si>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</si>
  <si>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</si>
  <si>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</si>
  <si>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</si>
  <si>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</si>
  <si>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</si>
  <si>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</si>
  <si>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</si>
  <si>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</si>
  <si>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</si>
  <si>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</si>
  <si>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</si>
  <si>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</si>
  <si>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</si>
  <si>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</si>
  <si>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</si>
  <si>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</si>
  <si>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</si>
  <si>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</si>
  <si>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</si>
  <si>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</si>
  <si>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</si>
  <si>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</si>
  <si>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</si>
  <si>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</si>
  <si>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</si>
  <si>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</si>
  <si>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</si>
  <si>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</si>
  <si>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</si>
  <si>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</si>
  <si>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</si>
  <si>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</si>
  <si>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</si>
  <si>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</si>
  <si>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</si>
  <si>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</si>
  <si>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</si>
  <si>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</si>
  <si>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</si>
  <si>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</si>
  <si>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</si>
  <si>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</si>
  <si>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</si>
  <si>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</si>
  <si>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</si>
  <si>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</si>
  <si>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</si>
  <si>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</si>
  <si>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</si>
  <si>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</si>
  <si>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</si>
  <si>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</si>
  <si>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</si>
  <si>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</si>
  <si>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</si>
  <si>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</si>
  <si>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</si>
  <si>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</si>
  <si>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</si>
  <si>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</si>
  <si>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</si>
  <si>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</si>
  <si>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</si>
  <si>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</si>
  <si>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</si>
  <si>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</si>
  <si>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</si>
  <si>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</si>
  <si>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</si>
  <si>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</si>
  <si>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</si>
  <si>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</si>
  <si>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</si>
  <si>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</si>
  <si>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</si>
  <si>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</si>
  <si>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</si>
  <si>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</si>
  <si>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</si>
  <si>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</si>
  <si>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</si>
  <si>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</si>
  <si>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</si>
  <si>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</si>
  <si>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</si>
  <si>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</si>
  <si>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</si>
  <si>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</si>
  <si>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</si>
  <si>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</si>
  <si>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</si>
  <si>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</si>
  <si>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</si>
  <si>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</si>
  <si>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</si>
  <si>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</si>
  <si>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</si>
  <si>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</si>
  <si>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</si>
  <si>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</si>
  <si>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</si>
  <si>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</si>
  <si>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</si>
  <si>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</si>
  <si>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</si>
  <si>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</si>
  <si>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</si>
  <si>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</si>
  <si>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</si>
  <si>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</si>
  <si>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</si>
  <si>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</si>
  <si>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</si>
  <si>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</si>
  <si>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</si>
  <si>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</si>
  <si>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</si>
  <si>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</si>
  <si>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</si>
  <si>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</si>
  <si>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</si>
  <si>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</si>
  <si>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</si>
  <si>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</si>
  <si>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</si>
  <si>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</si>
  <si>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</si>
  <si>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</si>
  <si>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</si>
  <si>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</si>
  <si>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</si>
  <si>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</si>
  <si>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</si>
  <si>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</si>
  <si>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</si>
  <si>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</si>
  <si>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</si>
  <si>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</si>
  <si>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</si>
  <si>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</si>
  <si>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</si>
  <si>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</si>
  <si>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</si>
  <si>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</si>
  <si>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</si>
  <si>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</si>
  <si>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</si>
  <si>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</si>
  <si>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</si>
  <si>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</si>
  <si>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</si>
  <si>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</si>
  <si>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</si>
  <si>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</si>
  <si>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</si>
  <si>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</si>
  <si>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</si>
  <si>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</si>
  <si>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</si>
  <si>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</si>
  <si>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</si>
  <si>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</si>
  <si>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</si>
  <si>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</si>
  <si>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</si>
  <si>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</si>
  <si>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</si>
  <si>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</si>
  <si>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</si>
  <si>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</si>
  <si>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</si>
  <si>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</si>
  <si>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</si>
  <si>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</si>
  <si>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</si>
  <si>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</si>
  <si>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</si>
  <si>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</si>
  <si>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</si>
  <si>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</si>
  <si>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</si>
  <si>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</si>
  <si>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</si>
  <si>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</si>
  <si>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</si>
  <si>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</si>
  <si>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</si>
  <si>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</si>
  <si>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</si>
  <si>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</si>
  <si>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</si>
  <si>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</si>
  <si>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</si>
  <si>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</si>
  <si>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</si>
  <si>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</si>
  <si>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</si>
  <si>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</si>
  <si>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</si>
  <si>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</si>
  <si>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</si>
  <si>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</si>
  <si>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</si>
  <si>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</si>
  <si>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</si>
  <si>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</si>
  <si>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</si>
  <si>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</si>
  <si>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</si>
  <si>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</si>
  <si>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</si>
  <si>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</si>
  <si>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</si>
  <si>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</si>
  <si>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</si>
  <si>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</si>
  <si>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</si>
  <si>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</si>
  <si>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</si>
  <si>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</si>
  <si>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</si>
  <si>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</si>
  <si>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</si>
  <si>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</si>
  <si>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</si>
  <si>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</si>
  <si>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</si>
  <si>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</si>
  <si>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</si>
  <si>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</si>
  <si>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</si>
  <si>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</si>
  <si>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</si>
  <si>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</si>
  <si>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</si>
  <si>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</si>
  <si>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</si>
  <si>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</si>
  <si>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</si>
  <si>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</si>
  <si>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</si>
  <si>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</si>
  <si>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</si>
  <si>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</si>
  <si>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</si>
  <si>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</si>
  <si>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</si>
  <si>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</si>
  <si>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</si>
  <si>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</si>
  <si>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</si>
  <si>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</si>
  <si>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</si>
  <si>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</si>
  <si>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</si>
  <si>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</si>
  <si>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</si>
  <si>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</si>
  <si>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</si>
  <si>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</si>
  <si>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</si>
  <si>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</si>
  <si>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</si>
  <si>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</si>
  <si>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</si>
  <si>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</si>
  <si>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</si>
  <si>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</si>
  <si>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</si>
  <si>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</si>
  <si>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</si>
  <si>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</si>
  <si>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</si>
  <si>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</si>
  <si>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</si>
  <si>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</si>
  <si>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</si>
  <si>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</si>
  <si>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</si>
  <si>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</si>
  <si>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</si>
  <si>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</si>
  <si>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</si>
  <si>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</si>
  <si>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</si>
  <si>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</si>
  <si>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</si>
  <si>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</si>
  <si>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</si>
  <si>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</si>
  <si>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</si>
  <si>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</si>
  <si>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</si>
  <si>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</si>
  <si>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</si>
  <si>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</si>
  <si>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</si>
  <si>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</si>
  <si>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</si>
  <si>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</si>
  <si>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</si>
  <si>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</si>
  <si>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</si>
  <si>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</si>
  <si>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</si>
  <si>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</si>
  <si>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</si>
  <si>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</si>
  <si>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</si>
  <si>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</si>
  <si>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</si>
  <si>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</si>
  <si>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</si>
  <si>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</si>
  <si>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</si>
  <si>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</si>
  <si>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</si>
  <si>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</si>
  <si>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</si>
  <si>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</si>
  <si>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</si>
  <si>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</si>
  <si>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</si>
  <si>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</si>
  <si>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</si>
  <si>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</si>
  <si>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</si>
  <si>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</si>
  <si>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</si>
  <si>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</si>
  <si>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</si>
  <si>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</si>
  <si>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</si>
  <si>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</si>
  <si>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</si>
  <si>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</si>
  <si>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</si>
  <si>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</si>
  <si>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</si>
  <si>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</si>
  <si>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</si>
  <si>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</si>
  <si>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</si>
  <si>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</si>
  <si>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</si>
  <si>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</si>
  <si>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</si>
  <si>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</si>
  <si>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</si>
  <si>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</si>
  <si>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</si>
  <si>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</si>
  <si>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</si>
  <si>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</si>
  <si>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</si>
  <si>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</si>
  <si>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</si>
  <si>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</si>
  <si>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</si>
  <si>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</si>
  <si>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</si>
  <si>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</si>
  <si>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</si>
  <si>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</si>
  <si>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</si>
  <si>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</si>
  <si>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</si>
  <si>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</si>
  <si>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</si>
  <si>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</si>
  <si>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</si>
  <si>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</si>
  <si>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</si>
  <si>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</si>
  <si>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</si>
  <si>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</si>
  <si>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</si>
  <si>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</si>
  <si>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</si>
  <si>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</si>
  <si>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</si>
  <si>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</si>
  <si>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</si>
  <si>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</si>
  <si>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</si>
  <si>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</si>
  <si>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</si>
  <si>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</si>
  <si>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</si>
  <si>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</si>
  <si>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</si>
  <si>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</si>
  <si>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</si>
  <si>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</si>
  <si>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</si>
  <si>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</si>
  <si>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</si>
  <si>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</si>
  <si>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</si>
  <si>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</si>
  <si>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</si>
  <si>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</si>
  <si>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</si>
  <si>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</si>
  <si>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</si>
  <si>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</si>
  <si>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</si>
  <si>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</si>
  <si>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</si>
  <si>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</si>
  <si>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</si>
  <si>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</si>
  <si>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</si>
  <si>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</si>
  <si>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</si>
  <si>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</si>
  <si>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</si>
  <si>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</si>
  <si>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</si>
  <si>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</si>
  <si>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</si>
  <si>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</si>
  <si>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</si>
  <si>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</si>
  <si>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</si>
  <si>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</si>
  <si>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</si>
  <si>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</si>
  <si>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</si>
  <si>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</si>
  <si>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</si>
  <si>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</si>
  <si>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</si>
  <si>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</si>
  <si>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</si>
  <si>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</si>
  <si>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</si>
  <si>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</si>
  <si>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</si>
  <si>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</si>
  <si>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</si>
  <si>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</si>
  <si>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</si>
  <si>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</si>
  <si>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</si>
  <si>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</si>
  <si>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</si>
  <si>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</si>
  <si>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</si>
  <si>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</si>
  <si>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</si>
  <si>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</si>
  <si>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</si>
  <si>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</si>
  <si>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</si>
  <si>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</si>
  <si>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</si>
  <si>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</si>
  <si>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</si>
  <si>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</si>
  <si>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</si>
  <si>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</si>
  <si>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</si>
  <si>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</si>
  <si>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</si>
  <si>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</si>
  <si>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</si>
  <si>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</si>
  <si>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</si>
  <si>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</si>
  <si>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</si>
  <si>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</si>
  <si>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</si>
  <si>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</si>
  <si>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</si>
  <si>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</si>
  <si>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</si>
  <si>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</si>
  <si>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</si>
  <si>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</si>
  <si>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</si>
  <si>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</si>
  <si>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</si>
  <si>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</si>
  <si>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</si>
  <si>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</si>
  <si>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</si>
  <si>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</si>
  <si>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</si>
  <si>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</si>
  <si>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</si>
  <si>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</si>
  <si>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</si>
  <si>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</si>
  <si>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</si>
  <si>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</si>
  <si>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</si>
  <si>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</si>
  <si>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</si>
  <si>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</si>
  <si>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</si>
  <si>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</si>
  <si>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</si>
  <si>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</si>
  <si>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</si>
  <si>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</si>
  <si>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</si>
  <si>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</si>
  <si>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</si>
  <si>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</si>
  <si>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</si>
  <si>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</si>
  <si>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</si>
  <si>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</si>
  <si>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</si>
  <si>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</si>
  <si>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</si>
  <si>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</si>
  <si>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</si>
  <si>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</si>
  <si>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</si>
  <si>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</si>
  <si>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</si>
  <si>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</si>
  <si>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</si>
  <si>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</si>
  <si>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</si>
  <si>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</si>
  <si>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</si>
  <si>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</si>
  <si>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</si>
  <si>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</si>
  <si>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</si>
  <si>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</si>
  <si>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</si>
  <si>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</si>
  <si>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</si>
  <si>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</si>
  <si>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</si>
  <si>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</si>
  <si>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</si>
  <si>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</si>
  <si>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</si>
  <si>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</si>
  <si>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</si>
  <si>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</si>
  <si>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</si>
  <si>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</si>
  <si>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</si>
  <si>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</si>
  <si>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</si>
  <si>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</si>
  <si>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</si>
  <si>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</si>
  <si>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</si>
  <si>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</si>
  <si>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</si>
  <si>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</si>
  <si>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</si>
  <si>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</si>
  <si>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</si>
  <si>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</si>
  <si>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</si>
  <si>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</si>
  <si>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</si>
  <si>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</si>
  <si>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</si>
  <si>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</si>
  <si>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</si>
  <si>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</si>
  <si>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</si>
  <si>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</si>
  <si>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</si>
  <si>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</si>
  <si>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</si>
  <si>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</si>
  <si>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</si>
  <si>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</si>
  <si>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</si>
  <si>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</si>
  <si>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</si>
  <si>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</si>
  <si>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</si>
  <si>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</si>
  <si>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</si>
  <si>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</si>
  <si>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</si>
  <si>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</si>
  <si>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</si>
  <si>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</si>
  <si>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</si>
  <si>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</si>
  <si>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</si>
  <si>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</si>
  <si>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</si>
  <si>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</si>
  <si>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</si>
  <si>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</si>
  <si>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</si>
  <si>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</si>
  <si>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</si>
  <si>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</si>
  <si>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</si>
  <si>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</si>
  <si>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</si>
  <si>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</si>
  <si>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</si>
  <si>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</si>
  <si>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</si>
  <si>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</si>
  <si>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</si>
  <si>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</si>
  <si>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</si>
  <si>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</si>
  <si>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</si>
  <si>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</si>
  <si>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</si>
  <si>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</si>
  <si>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</si>
  <si>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</si>
  <si>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</si>
  <si>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</si>
  <si>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</si>
  <si>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</si>
  <si>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</si>
  <si>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</si>
  <si>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</si>
  <si>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</si>
  <si>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</si>
  <si>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</si>
  <si>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</si>
  <si>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</si>
  <si>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</si>
  <si>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</si>
  <si>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</si>
  <si>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</si>
  <si>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</si>
  <si>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</si>
  <si>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</si>
  <si>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</si>
  <si>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</si>
  <si>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</si>
  <si>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</si>
  <si>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</si>
  <si>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</si>
  <si>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</si>
  <si>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</si>
  <si>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</si>
  <si>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</si>
  <si>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</si>
  <si>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</si>
  <si>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</si>
  <si>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</si>
  <si>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</si>
  <si>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</si>
  <si>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</si>
  <si>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</si>
  <si>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</si>
  <si>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</si>
  <si>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</si>
  <si>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</si>
  <si>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</si>
  <si>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</si>
  <si>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</si>
  <si>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</si>
  <si>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</si>
  <si>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</si>
  <si>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</si>
  <si>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</si>
  <si>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</si>
  <si>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</si>
  <si>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</si>
  <si>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</si>
  <si>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</si>
  <si>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</si>
  <si>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</si>
  <si>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</si>
  <si>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</si>
  <si>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</si>
  <si>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</si>
  <si>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</si>
  <si>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</si>
  <si>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</si>
  <si>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</si>
  <si>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</si>
  <si>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</si>
  <si>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</si>
  <si>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</si>
  <si>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</si>
  <si>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</si>
  <si>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</si>
  <si>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</si>
  <si>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</si>
  <si>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</si>
  <si>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</si>
  <si>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</si>
  <si>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</si>
  <si>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</si>
  <si>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</si>
  <si>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</si>
  <si>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</si>
  <si>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</si>
  <si>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</si>
  <si>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</si>
  <si>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</si>
  <si>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</si>
  <si>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</si>
  <si>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</si>
  <si>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</si>
  <si>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</si>
  <si>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</si>
  <si>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</si>
  <si>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</si>
  <si>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</si>
  <si>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</si>
  <si>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</si>
  <si>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</si>
  <si>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</si>
  <si>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</si>
  <si>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</si>
  <si>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</si>
  <si>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</si>
  <si>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</si>
  <si>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</si>
  <si>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</si>
  <si>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</si>
  <si>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</si>
  <si>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</si>
  <si>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</si>
  <si>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</si>
  <si>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</si>
  <si>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</si>
  <si>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</si>
  <si>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</si>
  <si>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</si>
  <si>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</si>
  <si>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</si>
  <si>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</si>
  <si>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</si>
  <si>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</si>
  <si>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</si>
  <si>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</si>
  <si>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</si>
  <si>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</si>
  <si>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</si>
  <si>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</si>
  <si>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</si>
  <si>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</si>
  <si>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</si>
  <si>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</si>
  <si>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</si>
  <si>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</si>
  <si>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</si>
  <si>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</si>
  <si>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</si>
  <si>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</si>
  <si>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</si>
  <si>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</si>
  <si>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</si>
  <si>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</si>
  <si>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</si>
  <si>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</si>
  <si>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</si>
  <si>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</si>
  <si>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</si>
  <si>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</si>
  <si>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</si>
  <si>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</si>
  <si>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</si>
  <si>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</si>
  <si>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</si>
  <si>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</si>
  <si>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</si>
  <si>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</si>
  <si>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</si>
  <si>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</si>
  <si>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</si>
  <si>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</si>
  <si>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</si>
  <si>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</si>
  <si>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</si>
  <si>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</si>
  <si>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</si>
  <si>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</si>
  <si>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</si>
  <si>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</si>
  <si>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</si>
  <si>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</si>
  <si>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</si>
  <si>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</si>
  <si>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</si>
  <si>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</si>
  <si>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</si>
  <si>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</si>
  <si>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</si>
  <si>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</si>
  <si>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</si>
  <si>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</si>
  <si>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</si>
  <si>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</si>
  <si>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</si>
  <si>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</si>
  <si>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</si>
  <si>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</si>
  <si>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</si>
  <si>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</si>
  <si>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</si>
  <si>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</si>
  <si>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</si>
  <si>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</si>
  <si>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</si>
  <si>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</si>
  <si>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</si>
  <si>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</si>
  <si>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</si>
  <si>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</si>
  <si>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</si>
  <si>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</si>
  <si>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</si>
  <si>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</si>
  <si>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</si>
  <si>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</si>
  <si>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</si>
  <si>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</si>
  <si>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</si>
  <si>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</si>
  <si>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</si>
  <si>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</si>
  <si>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</si>
  <si>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</si>
  <si>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</si>
  <si>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</si>
  <si>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</si>
  <si>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</si>
  <si>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</si>
  <si>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</si>
  <si>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</si>
  <si>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</si>
  <si>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</si>
  <si>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</si>
  <si>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</si>
  <si>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</si>
  <si>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</si>
  <si>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</si>
  <si>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</si>
  <si>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</si>
  <si>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</si>
  <si>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</si>
  <si>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</si>
  <si>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</si>
  <si>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</si>
  <si>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</si>
  <si>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</si>
  <si>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</si>
  <si>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</si>
  <si>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</si>
  <si>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</si>
  <si>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</si>
  <si>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</si>
  <si>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</si>
  <si>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</si>
  <si>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</si>
  <si>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</si>
  <si>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</si>
  <si>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</si>
  <si>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</si>
  <si>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</si>
  <si>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</si>
  <si>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</si>
  <si>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</si>
  <si>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</si>
  <si>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</si>
  <si>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</si>
  <si>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</si>
  <si>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</si>
  <si>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</si>
  <si>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</si>
  <si>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</si>
  <si>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</si>
  <si>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</si>
  <si>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</si>
  <si>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</si>
  <si>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</si>
  <si>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</si>
  <si>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</si>
  <si>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</si>
  <si>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</si>
  <si>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</si>
  <si>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</si>
  <si>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</si>
  <si>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</si>
  <si>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</si>
  <si>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</si>
  <si>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</si>
  <si>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</si>
  <si>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</si>
  <si>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</si>
  <si>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</si>
  <si>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</si>
  <si>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</si>
  <si>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</si>
  <si>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</si>
  <si>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</si>
  <si>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</si>
  <si>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</si>
  <si>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</si>
  <si>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</si>
  <si>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</si>
  <si>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</si>
  <si>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</si>
  <si>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</si>
  <si>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</si>
  <si>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</si>
  <si>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</si>
  <si>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</si>
  <si>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</si>
  <si>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</si>
  <si>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</si>
  <si>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</si>
  <si>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</si>
  <si>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</si>
  <si>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</si>
  <si>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</si>
  <si>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</si>
  <si>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</si>
  <si>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</si>
  <si>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</si>
  <si>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</si>
  <si>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</si>
  <si>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</si>
  <si>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</si>
  <si>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</si>
  <si>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</si>
  <si>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</si>
  <si>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</si>
  <si>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</si>
  <si>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</si>
  <si>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</si>
  <si>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</si>
  <si>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</si>
  <si>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</si>
  <si>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</si>
  <si>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</si>
  <si>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</si>
  <si>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</si>
  <si>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</si>
  <si>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</si>
  <si>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</si>
  <si>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</si>
  <si>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</si>
  <si>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</si>
  <si>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</si>
  <si>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</si>
  <si>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</si>
  <si>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</si>
  <si>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</si>
  <si>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</si>
  <si>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</si>
  <si>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</si>
  <si>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</si>
  <si>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</si>
  <si>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</si>
  <si>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</si>
  <si>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</si>
  <si>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</si>
  <si>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</si>
  <si>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</si>
  <si>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</si>
  <si>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</si>
  <si>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</si>
  <si>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</si>
  <si>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</si>
  <si>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</si>
  <si>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</si>
  <si>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</si>
  <si>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</si>
  <si>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</si>
  <si>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</si>
  <si>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</si>
  <si>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</si>
  <si>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</si>
  <si>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</si>
  <si>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</si>
  <si>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</si>
  <si>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</si>
  <si>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</si>
  <si>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</si>
  <si>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</si>
  <si>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</si>
  <si>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</si>
  <si>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</si>
  <si>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</si>
  <si>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</si>
  <si>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</si>
  <si>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</si>
  <si>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</si>
  <si>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</si>
  <si>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</si>
  <si>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</si>
  <si>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</si>
  <si>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</si>
  <si>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</si>
  <si>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</si>
  <si>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</si>
  <si>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</si>
  <si>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</si>
  <si>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</si>
  <si>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</si>
  <si>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</si>
  <si>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</si>
  <si>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</si>
  <si>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</si>
  <si>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</si>
  <si>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</si>
  <si>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</si>
  <si>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</si>
  <si>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</si>
  <si>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</si>
  <si>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</si>
  <si>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</si>
  <si>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</si>
  <si>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</si>
  <si>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</si>
  <si>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</si>
  <si>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</si>
  <si>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</si>
  <si>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</si>
  <si>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</si>
  <si>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</si>
  <si>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</si>
  <si>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</si>
  <si>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</si>
  <si>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</si>
  <si>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</si>
  <si>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</si>
  <si>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</si>
  <si>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</si>
  <si>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</si>
  <si>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</si>
  <si>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</si>
  <si>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</si>
  <si>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</si>
  <si>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</si>
  <si>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</si>
  <si>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</si>
  <si>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</si>
  <si>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</si>
  <si>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</si>
  <si>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</si>
  <si>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</si>
  <si>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</si>
  <si>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</si>
  <si>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</si>
  <si>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</si>
  <si>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</si>
  <si>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</si>
  <si>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</si>
  <si>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</si>
  <si>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</si>
  <si>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</si>
  <si>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</si>
  <si>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</si>
  <si>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</si>
  <si>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</si>
  <si>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</si>
  <si>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</si>
  <si>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</si>
  <si>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</si>
  <si>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</si>
  <si>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</si>
  <si>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</si>
  <si>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</si>
  <si>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</si>
  <si>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</si>
  <si>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</si>
  <si>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</si>
  <si>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</si>
  <si>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</si>
  <si>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</si>
  <si>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</si>
  <si>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</si>
  <si>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</si>
  <si>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</si>
  <si>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</si>
  <si>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</si>
  <si>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</si>
  <si>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</si>
  <si>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</si>
  <si>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</si>
  <si>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</si>
  <si>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</si>
  <si>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</si>
  <si>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</si>
  <si>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</si>
  <si>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</si>
  <si>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</si>
  <si>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</si>
  <si>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</si>
  <si>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</si>
  <si>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</si>
  <si>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</si>
  <si>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</si>
  <si>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</si>
  <si>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</si>
  <si>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</si>
  <si>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</si>
  <si>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</si>
  <si>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</si>
  <si>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</si>
  <si>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</si>
  <si>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</si>
  <si>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</si>
  <si>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</si>
  <si>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</si>
  <si>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</si>
  <si>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</si>
  <si>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</si>
  <si>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</si>
  <si>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</si>
  <si>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</si>
  <si>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</si>
  <si>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</si>
  <si>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</si>
  <si>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</si>
  <si>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</si>
  <si>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</si>
  <si>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</si>
  <si>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</si>
  <si>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</si>
  <si>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</si>
  <si>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</si>
  <si>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</si>
  <si>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</si>
  <si>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</si>
  <si>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</si>
  <si>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</si>
  <si>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</si>
  <si>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</si>
  <si>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</si>
  <si>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</si>
  <si>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</si>
  <si>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</si>
  <si>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</si>
  <si>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</si>
  <si>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</si>
  <si>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</si>
  <si>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</si>
  <si>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</si>
  <si>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</si>
  <si>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</si>
  <si>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</si>
  <si>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</si>
  <si>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</si>
  <si>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</si>
  <si>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</si>
  <si>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</si>
  <si>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</si>
  <si>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</si>
  <si>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</si>
  <si>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</si>
  <si>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</si>
  <si>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</si>
  <si>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</si>
  <si>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</si>
  <si>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</si>
  <si>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</si>
  <si>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</si>
  <si>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</si>
  <si>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</si>
  <si>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</si>
  <si>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</si>
  <si>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</si>
  <si>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</si>
  <si>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</si>
  <si>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</si>
  <si>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</si>
  <si>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</si>
  <si>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</si>
  <si>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</si>
  <si>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</si>
  <si>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</si>
  <si>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</si>
  <si>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</si>
  <si>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</si>
  <si>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</si>
  <si>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</si>
  <si>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</si>
  <si>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</si>
  <si>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</si>
  <si>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</si>
  <si>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</si>
  <si>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</si>
  <si>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</si>
  <si>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</si>
  <si>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</si>
  <si>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</si>
  <si>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</si>
  <si>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</si>
  <si>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</si>
  <si>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</si>
  <si>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</si>
  <si>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</si>
  <si>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</si>
  <si>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</si>
  <si>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</si>
  <si>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</si>
  <si>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</si>
  <si>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</si>
  <si>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</si>
  <si>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</si>
  <si>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</si>
  <si>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</si>
  <si>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</si>
  <si>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</si>
  <si>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</si>
  <si>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</si>
  <si>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</si>
  <si>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</si>
  <si>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</si>
  <si>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</si>
  <si>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</si>
  <si>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</si>
  <si>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</si>
  <si>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</si>
  <si>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</si>
  <si>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</si>
  <si>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</si>
  <si>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</si>
  <si>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</si>
  <si>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</si>
  <si>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</si>
  <si>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</si>
  <si>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</si>
  <si>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</si>
  <si>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</si>
  <si>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</si>
  <si>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</si>
  <si>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</si>
  <si>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</si>
  <si>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</si>
  <si>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</si>
  <si>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</si>
  <si>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</si>
  <si>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</si>
  <si>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Timestamp for the patient data is displayed on windows explorer. End user or HDO shall view the timestamp and delete Patient data.</t>
  </si>
  <si>
    <t>SRS: SOFTWARE_REQUIREMENTS_SPECIFICATION
(Document no.)</t>
  </si>
  <si>
    <t xml:space="preserve">SGTC-NPD-005-02 </t>
  </si>
  <si>
    <t>CT Knee Intra Op</t>
  </si>
  <si>
    <t>D005020007</t>
  </si>
  <si>
    <t xml:space="preserve">CT Knee Intra Op- SGTC-NPD-005-02 </t>
  </si>
  <si>
    <t>Siva Kumar</t>
  </si>
  <si>
    <t>Akhil Gupta</t>
  </si>
  <si>
    <t>Initial revision</t>
  </si>
  <si>
    <t>The application (Knee Intra-op) has no dedicated access control functionality (enabling account management, separation of duties, least privilege, session locks, etc.)
Nav3i: The application running under a Windows OS system is managed by Windows access controls and according to HDOs (Health Delivery Organization) IT department settings/policies.
Qcart/OrthoQ cart: The application running under a Linux OS system is managed by Linux access controls and according to HDOs (Health Delivery Organization) IT department settings/policies.</t>
  </si>
  <si>
    <t>Knee Intra-op application is not sharing the patient details with any other system.</t>
  </si>
  <si>
    <t>For Nav3i, Qcart/OrthoQ cart: Handelling of patient information received from Knee Planning is not anonymized. It is a sensitive data and proper handelling needs to be provided for the data.</t>
  </si>
  <si>
    <t>For Nav3i, Qcart/OrthoQ cart: No need to have an integrated team in this product for security analysis</t>
  </si>
  <si>
    <t>For Nav3i, Qcart/OrthoQ cart: Hospitals doesn't require security concept of operations</t>
  </si>
  <si>
    <t>For Nav3i, Qcart/OrthoQ cart: Cart (Nav3i, Qcart/OrthoQ cart) and USB belongs to HDO. No information security architecture needed.</t>
  </si>
  <si>
    <t>For Nav3i, Qcart/OrthoQ cart: As the product is to be sold in Japan, there is no requirement for Security Group associations for Japan.</t>
  </si>
  <si>
    <t>For Nav3i, Qcart/OrthoQ cart: Application does not comprise acquired IT systems, system components or IT services. 
Application does not perform critical mission or systems functions.</t>
  </si>
  <si>
    <t xml:space="preserve">For Nav3i, Qcart/OrthoQ cart: The complete product and its purpose in hospital environment doesnt need any kind of supply chain protection.  </t>
  </si>
  <si>
    <t>For Nav3i, Qcart/OrthoQ cart: Criticality analysis, as a part of supply chain risk management doesn’t apply for this product and its usage in this hospital environment</t>
  </si>
  <si>
    <t>For Nav3i, Qcart/OrthoQ cart: All kinds of manuals provided for HDO to understand the application. No seperate training is needed from developer perspective.</t>
  </si>
  <si>
    <t>For Nav3i, Qcart/OrthoQ cart: This product is not national/economic security interest. Hence no need for developer screening.</t>
  </si>
  <si>
    <t>Hospitals are not required to create DMZ or virtual network to operate the system</t>
  </si>
  <si>
    <t>Hospital doesn’t need any kind of  thin nodes for this product</t>
  </si>
  <si>
    <t>Hospital doesn’t need any kind of honeypots for this product</t>
  </si>
  <si>
    <t>No group of systems required for this product to follow diversified practices.</t>
  </si>
  <si>
    <t>Techniques for concealment and misdirection is not required for this product in hospital environment.</t>
  </si>
  <si>
    <t>Modification of s/w can only be performed by service person with admin access</t>
  </si>
  <si>
    <t>Hospital doesn’t need any kind of honeyclients for this product</t>
  </si>
  <si>
    <t>Hospital doesn’t need any kind of detonation chambers for this product</t>
  </si>
  <si>
    <t>Product is a combination of stryker &amp; hospital components. Hence no global audit policy and procedure can be established</t>
  </si>
  <si>
    <t>Audit logging has miminal events. No constraints on the storage capacity.</t>
  </si>
  <si>
    <t xml:space="preserve">No need to review the audit log. Any malfunctioning observed can be handled through Service Manual Document 
</t>
  </si>
  <si>
    <t>No need of audit data mining and reduction</t>
  </si>
  <si>
    <t>Stryker application development follows secure SDLC process and hence no requirement of documenting process &amp; tools</t>
  </si>
  <si>
    <t>No communication channel exist for this product</t>
  </si>
  <si>
    <t xml:space="preserve">No possibility/requirement of creating out-of-band channels </t>
  </si>
  <si>
    <t>No sensors involved in this product</t>
  </si>
  <si>
    <t>Intra-OP is part of application management. Hence no scope of usage restrictions at application level</t>
  </si>
  <si>
    <t>For protecting sensitive data cryptographic key management needs to be implemented</t>
  </si>
  <si>
    <t>For protecting sensitive data cryptographic protection needs to be implemented</t>
  </si>
  <si>
    <t>Intra-OP has restricted access &amp; secure design for protecting the audit log in a specific way</t>
  </si>
  <si>
    <t>There are no multiple roles to assign for different users operating the application. Hence no authorization required.</t>
  </si>
  <si>
    <t>Intra-Op application by design doesn’t have any type of configurable security features provided. Hence there is no custom configuration settings for HDO.</t>
  </si>
  <si>
    <t>Intra-Op is a standalone application, its design &amp; scope doesn’t require any 3rd party patch management as how it applies for a product.</t>
  </si>
  <si>
    <t>Doesn’t  have any database functionality (to store health info) and also no long term primary storage, removable media, removable storage.</t>
  </si>
  <si>
    <t>There are no multiple roles to assign for different users operating the application. Hence no person authentication required.</t>
  </si>
  <si>
    <t>Intra-Op application doesn’t have any stored health data. Hence health data integrity and authenticity is not required.</t>
  </si>
  <si>
    <t xml:space="preserve">This applies only to a physical device. As Intra-Op is application there is no possibility of physical locks. </t>
  </si>
  <si>
    <t>Suspected security incidents include, for example, the receipt of suspicious email communications that can potentially contain malicious code, etc.. 
As there is no critical functionalities apart from the medical operations, the identified abnormalities can be logged through audit logs.</t>
  </si>
  <si>
    <t xml:space="preserve">Major security controls (such as anti virus, IDS, firewall, etc…) are not in the scope of the application.
Consistently evaluating the risk is not considered for this application.
Continuous security testing, training &amp; monitoring is also not going to be a part of this application.
</t>
  </si>
  <si>
    <t>This is a follow up activity of  information security program plan. Hence personnel security policy and procedures are not considered</t>
  </si>
  <si>
    <t>No public key infrastructure certificates are present</t>
  </si>
  <si>
    <t>Sensitive data at rest is not present to safeguard/protect.</t>
  </si>
  <si>
    <t>Intra-Op application doesn't contain any account management, least Privilege, permitted actions without identification or authentication, remote access, etc… Hence security planning is not required.</t>
  </si>
  <si>
    <t>As there is no major security controls, threat awareness program is not required</t>
  </si>
  <si>
    <t>For Nav3i, Qcart/OrthoQ cart: No security controls and not a major information risk associated with the application. Hence continuous monitoring is not required.</t>
  </si>
  <si>
    <t>For Nav3i, Qcart/OrthoQ cart: Configuration management is the discipline of ensuring the integrity of 
1. HDO- HDO’s networking IT configuration items (SW, HW, tools, procedures, etc.)
2. Application configuration (any security related) needs to be mentioned in the SOM</t>
  </si>
  <si>
    <t>For Nav3i, Qcart/OrthoQ cart: The application does not support any user identification or authentication with specific user provided details. Admin and user differentiation is provided.</t>
  </si>
  <si>
    <t>For Nav3i, Qcart/OrthoQ cart: Maintenance policy doesn’t apply for this application as per the design &amp; requirement.</t>
  </si>
  <si>
    <t>For Nav3i, Qcart/OrthoQ cart: Application has standalone functionality and no communication (to &amp; fro real time) with other applications as part of its work is in scope</t>
  </si>
  <si>
    <t>Wifi-AP is linked with device and not in application scope.</t>
  </si>
  <si>
    <t xml:space="preserve">Continuous security assessments, continuous monitoring, incident response activities, and system error handling are not a requirement for an application with this functionality.
For malicious code protection, our application doesn’t have any entry and exit points.
</t>
  </si>
  <si>
    <t xml:space="preserve">No major security operations (such as displaying posters, offering supplies inscribed with security reminders, generating email advisories/notices from senior organizational officials, displaying logon screen messages, and conducting information security awareness events) </t>
  </si>
  <si>
    <t xml:space="preserve">For Nav3i, Qcart/OrthoQ cart: Contingency planning and management (e.g. restoring a system or a network segment or certain applications). Intra-OP application doesn't need any kind of alternate plans or immediate actions with emergency response. </t>
  </si>
  <si>
    <t xml:space="preserve">For Nav3i, Qcart/OrthoQ cart: It is an application software and doesn’t control any physical interfaces as per the design.
</t>
  </si>
  <si>
    <t xml:space="preserve">For Nav3i, Qcart/OrthoQ cart: Intra-Op application not processing any kind of multi media data (such as video, image, audio, etc..). Hence no media protection policy.
</t>
  </si>
  <si>
    <t xml:space="preserve">As Intra-Op application is part of a Thor platform, no separate login/logoff is not included. Just a admin &amp; user is differentiated
</t>
  </si>
  <si>
    <t>Intra-Op application doesn’t store protected health data. Hence emergency access is not required.</t>
  </si>
  <si>
    <t>Stryker does not process PHI oustide the application. The HDO has full control of its cart (Nav3i, Qcart/OrthoQ cart) including the Knee Intra-op application and responsibility for any PHI there. The product will be only sold in Japan. Therefore the product is outside of scope of GDPR privacy requirements. Styrker is neither a controller nor a processor of any PHI.</t>
  </si>
  <si>
    <t>Ref. to 1.1. Stryker does not process PHI oustide the application. The HDO has full control of its cart (Nav3i, Qcart/OrthoQ cart) including the Knee Intra-op application and responsibility for any PHI there. The product will be only sold in Japan. Therefore the product is outside of scope of GDPR privacy requirements. Styrker is neither a controller nor a processor of any PHI.</t>
  </si>
  <si>
    <t>Malware detection/protection is not done at the application level. Host (cart) is responsible.</t>
  </si>
  <si>
    <t xml:space="preserve">Application doesn’t communicate with any other nodes (apps/devices). Hence no need of node authentication. </t>
  </si>
  <si>
    <t>HDO or end user shall delete the Patient data from the application. Application shall not display the data once it is removed. User manual covers the process of deleting patient data from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</si>
</sst>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1"/>
      <color rgb="FF000000"/>
      <name val="Calibri"/>
      <family val="2"/>
      <charset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4">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xf numFmtId="0" fontId="1" fillId="0" borderId="0" applyBorder="0" applyProtection="0"/>
    <xf numFmtId="0" fontId="22" fillId="0" borderId="0" applyBorder="0" applyProtection="0"/>
    <xf numFmtId="0" fontId="2" fillId="0" borderId="0"/>
    <xf numFmtId="0" fontId="2" fillId="0" borderId="0"/>
    <xf numFmtId="0" fontId="2" fillId="0" borderId="0"/>
    <xf numFmtId="0" fontId="2" fillId="0" borderId="0"/>
    <xf numFmtId="0" fontId="55" fillId="0" borderId="0"/>
  </cellStyleXfs>
  <cellXfs count="304">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31" fillId="0" borderId="8" xfId="3" applyFont="1" applyFill="1" applyBorder="1" applyAlignment="1">
      <alignment horizont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23" fillId="18" borderId="4" xfId="3" applyFont="1" applyFill="1" applyBorder="1" applyAlignment="1" applyProtection="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4" fillId="0" borderId="5" xfId="0" applyFont="1" applyFill="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Fill="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Fill="1" applyBorder="1" applyAlignment="1" applyProtection="1">
      <alignment horizontal="center"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4" xfId="3" applyFont="1" applyBorder="1" applyAlignment="1" applyProtection="1">
      <alignment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0" borderId="5" xfId="3" applyFont="1" applyBorder="1" applyAlignment="1" applyProtection="1">
      <alignment horizontal="center" vertical="center" wrapText="1"/>
    </xf>
    <xf numFmtId="0" fontId="23" fillId="18" borderId="4" xfId="3" applyFont="1" applyFill="1" applyBorder="1" applyAlignment="1" applyProtection="1">
      <alignment wrapText="1"/>
    </xf>
    <xf numFmtId="0" fontId="23" fillId="18" borderId="5" xfId="3" applyFont="1" applyFill="1" applyBorder="1" applyAlignment="1" applyProtection="1">
      <alignment wrapText="1"/>
    </xf>
    <xf numFmtId="0" fontId="23" fillId="18" borderId="5" xfId="3" applyFont="1" applyFill="1" applyBorder="1" applyAlignment="1" applyProtection="1">
      <alignment horizontal="center" vertical="center" wrapText="1"/>
    </xf>
    <xf numFmtId="0" fontId="54" fillId="0" borderId="5" xfId="0" applyFont="1" applyFill="1" applyBorder="1" applyAlignment="1" applyProtection="1">
      <alignment vertical="top" wrapText="1"/>
      <protection locked="0"/>
    </xf>
    <xf numFmtId="0" fontId="54" fillId="0" borderId="5" xfId="0" applyFont="1" applyFill="1" applyBorder="1" applyAlignment="1" applyProtection="1">
      <alignment horizontal="left" vertical="top" wrapText="1"/>
      <protection locked="0"/>
    </xf>
    <xf numFmtId="0" fontId="50" fillId="0" borderId="5" xfId="0" applyFont="1" applyFill="1" applyBorder="1" applyAlignment="1" applyProtection="1">
      <alignment vertical="top" wrapText="1"/>
      <protection locked="0"/>
    </xf>
    <xf numFmtId="0" fontId="40" fillId="0" borderId="0" xfId="0" applyFont="1" applyFill="1" applyBorder="1" applyAlignment="1">
      <alignment horizontal="left" vertical="center" wrapText="1"/>
    </xf>
    <xf numFmtId="0" fontId="3" fillId="0" borderId="5" xfId="0" applyFont="1" applyBorder="1" applyAlignment="1" applyProtection="1">
      <alignment vertical="top" wrapText="1"/>
      <protection locked="0"/>
    </xf>
    <xf numFmtId="0" fontId="3" fillId="0" borderId="0" xfId="0" applyFont="1" applyBorder="1" applyAlignment="1" applyProtection="1">
      <alignment vertical="center"/>
      <protection locked="0"/>
    </xf>
    <xf numFmtId="0" fontId="54" fillId="0" borderId="5" xfId="0" applyFont="1" applyBorder="1" applyAlignment="1" applyProtection="1">
      <alignment vertical="top"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wrapText="1"/>
      <protection locked="0"/>
    </xf>
    <xf numFmtId="0" fontId="45" fillId="0" borderId="5" xfId="0" applyFont="1" applyBorder="1" applyAlignment="1">
      <alignment horizontal="left" vertical="center" wrapText="1"/>
    </xf>
    <xf numFmtId="0" fontId="23" fillId="0" borderId="5" xfId="3" applyFont="1" applyFill="1" applyBorder="1" applyAlignment="1" applyProtection="1">
      <alignment wrapText="1"/>
      <protection locked="0"/>
    </xf>
    <xf numFmtId="0" fontId="23" fillId="0" borderId="4" xfId="3" applyFont="1" applyBorder="1" applyAlignment="1">
      <alignment wrapText="1"/>
    </xf>
    <xf numFmtId="0" fontId="23" fillId="0" borderId="5" xfId="3" applyFont="1" applyFill="1" applyBorder="1" applyAlignment="1" applyProtection="1">
      <alignment horizontal="left" vertical="center" wrapText="1"/>
      <protection locked="0"/>
    </xf>
    <xf numFmtId="0" fontId="23" fillId="0" borderId="4" xfId="3" applyFont="1" applyFill="1" applyBorder="1" applyAlignment="1" applyProtection="1">
      <alignment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23" fillId="18" borderId="14" xfId="3" applyFont="1" applyFill="1" applyBorder="1" applyAlignment="1" applyProtection="1">
      <alignment horizontal="center" vertical="center" wrapText="1"/>
    </xf>
    <xf numFmtId="0" fontId="23" fillId="18" borderId="15" xfId="3" applyFont="1" applyFill="1" applyBorder="1" applyAlignment="1" applyProtection="1">
      <alignment horizontal="center" vertical="center" wrapText="1"/>
    </xf>
    <xf numFmtId="0" fontId="23" fillId="18" borderId="4" xfId="3" applyFont="1" applyFill="1" applyBorder="1" applyAlignment="1" applyProtection="1">
      <alignment horizontal="center" vertical="center" wrapText="1"/>
    </xf>
    <xf numFmtId="0" fontId="23" fillId="0" borderId="12" xfId="3" applyFont="1" applyFill="1" applyBorder="1" applyAlignment="1" applyProtection="1">
      <alignment horizontal="center" vertical="top" wrapText="1"/>
      <protection locked="0"/>
    </xf>
    <xf numFmtId="0" fontId="23" fillId="0" borderId="14" xfId="3" applyFont="1" applyBorder="1" applyAlignment="1" applyProtection="1">
      <alignment horizontal="left" vertical="center" wrapText="1"/>
      <protection locked="0"/>
    </xf>
    <xf numFmtId="0" fontId="23" fillId="0" borderId="15" xfId="3" applyFont="1" applyBorder="1" applyAlignment="1" applyProtection="1">
      <alignment horizontal="left" vertical="center" wrapText="1"/>
      <protection locked="0"/>
    </xf>
    <xf numFmtId="0" fontId="23" fillId="0" borderId="4" xfId="3" applyFont="1" applyBorder="1" applyAlignment="1" applyProtection="1">
      <alignment horizontal="left" vertical="center" wrapText="1"/>
      <protection locked="0"/>
    </xf>
    <xf numFmtId="0" fontId="23" fillId="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11" fillId="10" borderId="5"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14" xfId="3" applyFont="1" applyFill="1" applyBorder="1" applyAlignment="1" applyProtection="1">
      <alignment horizontal="left" vertical="center" wrapText="1"/>
      <protection locked="0"/>
    </xf>
    <xf numFmtId="0" fontId="23" fillId="0" borderId="14"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cellXfs>
  <cellStyles count="14">
    <cellStyle name="Hyperlink" xfId="1" builtinId="8"/>
    <cellStyle name="Hyperlink 2" xfId="2" xr:uid="{00000000-0005-0000-0000-000006000000}"/>
    <cellStyle name="Hyperlink 2 2" xfId="7" xr:uid="{C10925C4-A4AB-4EAC-8D82-BD911C20FD4B}"/>
    <cellStyle name="Hyperlink 3" xfId="8" xr:uid="{924863E5-9323-40CD-BE11-85E45460990C}"/>
    <cellStyle name="Normal" xfId="0" builtinId="0"/>
    <cellStyle name="Normal 2" xfId="3" xr:uid="{00000000-0005-0000-0000-000007000000}"/>
    <cellStyle name="Normal 2 2" xfId="9" xr:uid="{C3886C3B-A36A-4B82-8B5E-D34851E1A2DB}"/>
    <cellStyle name="Normal 3" xfId="4" xr:uid="{00000000-0005-0000-0000-000008000000}"/>
    <cellStyle name="Normal 3 2" xfId="10" xr:uid="{06983F8D-1F2B-4CA4-B2C3-10BEB9A531B2}"/>
    <cellStyle name="Normal 4" xfId="5" xr:uid="{00000000-0005-0000-0000-000009000000}"/>
    <cellStyle name="Normal 4 2" xfId="6" xr:uid="{00000000-0005-0000-0000-00000A000000}"/>
    <cellStyle name="Normal 4 2 2" xfId="11" xr:uid="{D69E88AA-160C-4589-9D9C-708087366908}"/>
    <cellStyle name="Normal 4 3" xfId="12" xr:uid="{23781899-8CFC-4952-9051-5B34506882BE}"/>
    <cellStyle name="Normal 5" xfId="13" xr:uid="{A0FA26D0-EC52-4EED-B960-E55DFAE1E731}"/>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topLeftCell="A3" zoomScaleNormal="100" workbookViewId="0">
      <selection activeCell="E8" sqref="E8"/>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t="s">
        <v>1555</v>
      </c>
      <c r="C4" s="13"/>
      <c r="D4" s="11" t="s">
        <v>3</v>
      </c>
      <c r="E4" s="12" t="s">
        <v>1557</v>
      </c>
    </row>
    <row r="5" spans="1:8" ht="28.5" x14ac:dyDescent="0.25">
      <c r="A5" s="14" t="s">
        <v>4</v>
      </c>
      <c r="B5" s="15">
        <v>0</v>
      </c>
      <c r="C5" s="13"/>
      <c r="D5" s="14" t="s">
        <v>1548</v>
      </c>
      <c r="E5" s="12" t="s">
        <v>1558</v>
      </c>
      <c r="F5" s="12"/>
      <c r="G5" s="12"/>
      <c r="H5" s="12"/>
    </row>
    <row r="6" spans="1:8" x14ac:dyDescent="0.25">
      <c r="A6" s="14" t="s">
        <v>5</v>
      </c>
      <c r="B6" s="15" t="s">
        <v>1556</v>
      </c>
      <c r="C6" s="15"/>
      <c r="D6" s="14" t="s">
        <v>6</v>
      </c>
      <c r="E6" s="15"/>
    </row>
    <row r="7" spans="1:8" x14ac:dyDescent="0.25">
      <c r="A7" s="14" t="s">
        <v>7</v>
      </c>
      <c r="B7" s="15" t="s">
        <v>1553</v>
      </c>
      <c r="C7" s="13"/>
      <c r="D7" s="14" t="s">
        <v>8</v>
      </c>
      <c r="E7" s="15"/>
    </row>
    <row r="8" spans="1:8" ht="28.5" x14ac:dyDescent="0.25">
      <c r="A8" s="14" t="s">
        <v>9</v>
      </c>
      <c r="B8" s="15" t="s">
        <v>1554</v>
      </c>
      <c r="C8" s="13"/>
      <c r="D8" s="14" t="s">
        <v>10</v>
      </c>
      <c r="E8" s="15"/>
    </row>
    <row r="9" spans="1:8" s="7" customFormat="1" ht="18.75" x14ac:dyDescent="0.25">
      <c r="A9" s="16" t="s">
        <v>11</v>
      </c>
      <c r="B9" s="17"/>
      <c r="C9" s="6"/>
      <c r="D9" s="18"/>
      <c r="E9" s="19"/>
    </row>
    <row r="10" spans="1:8" ht="14.25" customHeight="1" x14ac:dyDescent="0.25">
      <c r="A10" s="20" t="s">
        <v>12</v>
      </c>
      <c r="B10" s="261" t="s">
        <v>13</v>
      </c>
      <c r="C10" s="261"/>
      <c r="D10" s="20" t="s">
        <v>14</v>
      </c>
      <c r="E10" s="20" t="s">
        <v>3</v>
      </c>
    </row>
    <row r="11" spans="1:8" x14ac:dyDescent="0.25">
      <c r="A11" s="21">
        <v>0</v>
      </c>
      <c r="B11" s="15" t="s">
        <v>1559</v>
      </c>
      <c r="C11" s="15"/>
      <c r="D11" s="198">
        <v>44634</v>
      </c>
      <c r="E11" s="21"/>
    </row>
    <row r="12" spans="1:8" ht="14.1" customHeight="1" x14ac:dyDescent="0.25">
      <c r="A12" s="21"/>
      <c r="B12" s="262"/>
      <c r="C12" s="262"/>
      <c r="D12" s="21"/>
      <c r="E12" s="21"/>
    </row>
    <row r="13" spans="1:8" x14ac:dyDescent="0.25">
      <c r="A13" s="21"/>
      <c r="B13" s="262"/>
      <c r="C13" s="262"/>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63" t="s">
        <v>24</v>
      </c>
      <c r="C24" s="263"/>
      <c r="D24" s="263"/>
      <c r="E24" s="35" t="s">
        <v>25</v>
      </c>
    </row>
    <row r="25" spans="1:5" ht="14.25" customHeight="1" x14ac:dyDescent="0.25">
      <c r="A25" s="36" t="s">
        <v>26</v>
      </c>
      <c r="B25" s="259" t="s">
        <v>27</v>
      </c>
      <c r="C25" s="259"/>
      <c r="D25" s="259"/>
      <c r="E25" s="37" t="s">
        <v>28</v>
      </c>
    </row>
    <row r="26" spans="1:5" ht="27.6" customHeight="1" x14ac:dyDescent="0.25">
      <c r="A26" s="38" t="s">
        <v>29</v>
      </c>
      <c r="B26" s="260" t="s">
        <v>30</v>
      </c>
      <c r="C26" s="260"/>
      <c r="D26" s="260"/>
      <c r="E26" s="39" t="s">
        <v>28</v>
      </c>
    </row>
    <row r="27" spans="1:5" ht="30" customHeight="1" x14ac:dyDescent="0.25">
      <c r="A27" s="38" t="s">
        <v>31</v>
      </c>
      <c r="B27" s="260" t="s">
        <v>32</v>
      </c>
      <c r="C27" s="260"/>
      <c r="D27" s="260"/>
      <c r="E27" s="39" t="s">
        <v>28</v>
      </c>
    </row>
    <row r="28" spans="1:5" ht="30" customHeight="1" x14ac:dyDescent="0.25">
      <c r="A28" s="38" t="s">
        <v>33</v>
      </c>
      <c r="B28" s="260" t="s">
        <v>34</v>
      </c>
      <c r="C28" s="260"/>
      <c r="D28" s="260"/>
      <c r="E28" s="39" t="s">
        <v>28</v>
      </c>
    </row>
    <row r="29" spans="1:5" ht="43.35" customHeight="1" x14ac:dyDescent="0.25">
      <c r="A29" s="40" t="s">
        <v>35</v>
      </c>
      <c r="B29" s="258" t="s">
        <v>36</v>
      </c>
      <c r="C29" s="258"/>
      <c r="D29" s="258"/>
      <c r="E29" s="41" t="s">
        <v>37</v>
      </c>
    </row>
    <row r="30" spans="1:5" ht="14.25" customHeight="1" x14ac:dyDescent="0.25">
      <c r="A30" s="40" t="s">
        <v>38</v>
      </c>
      <c r="B30" s="258" t="s">
        <v>39</v>
      </c>
      <c r="C30" s="258"/>
      <c r="D30" s="258"/>
      <c r="E30" s="41" t="s">
        <v>37</v>
      </c>
    </row>
    <row r="31" spans="1:5" ht="29.85" customHeight="1" x14ac:dyDescent="0.25">
      <c r="A31" s="40" t="s">
        <v>40</v>
      </c>
      <c r="B31" s="258" t="s">
        <v>41</v>
      </c>
      <c r="C31" s="258"/>
      <c r="D31" s="258"/>
      <c r="E31" s="41" t="s">
        <v>37</v>
      </c>
    </row>
    <row r="32" spans="1:5" ht="29.85" customHeight="1" x14ac:dyDescent="0.25">
      <c r="A32" s="40" t="s">
        <v>42</v>
      </c>
      <c r="B32" s="258" t="s">
        <v>43</v>
      </c>
      <c r="C32" s="258"/>
      <c r="D32" s="258"/>
      <c r="E32" s="41" t="s">
        <v>37</v>
      </c>
    </row>
    <row r="33" spans="1:5" ht="50.1" customHeight="1" x14ac:dyDescent="0.25">
      <c r="A33" s="40" t="s">
        <v>44</v>
      </c>
      <c r="B33" s="258" t="s">
        <v>45</v>
      </c>
      <c r="C33" s="258"/>
      <c r="D33" s="258"/>
      <c r="E33" s="41" t="s">
        <v>37</v>
      </c>
    </row>
    <row r="34" spans="1:5" x14ac:dyDescent="0.2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24" zoomScaleNormal="100" workbookViewId="0">
      <selection activeCell="E26" sqref="E26"/>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47.42578125" style="43"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64" t="s">
        <v>47</v>
      </c>
      <c r="B2" s="264"/>
      <c r="C2" s="265" t="str">
        <f>IF(Header!B7="","(enter in Header tab)",Header!B7)</f>
        <v xml:space="preserve">SGTC-NPD-005-02 </v>
      </c>
      <c r="D2" s="265"/>
      <c r="E2" s="47"/>
    </row>
    <row r="3" spans="1:10" x14ac:dyDescent="0.25">
      <c r="A3" s="264" t="s">
        <v>48</v>
      </c>
      <c r="B3" s="264"/>
      <c r="C3" s="265" t="str">
        <f>IF(Header!B8="","(enter in Header tab)",Header!B8)</f>
        <v>CT Knee Intra Op</v>
      </c>
      <c r="D3" s="265"/>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66" t="s">
        <v>1547</v>
      </c>
      <c r="D7" s="193" t="s">
        <v>69</v>
      </c>
      <c r="E7" s="50" t="s">
        <v>60</v>
      </c>
      <c r="I7" s="54" t="s">
        <v>61</v>
      </c>
      <c r="J7" s="54" t="s">
        <v>62</v>
      </c>
    </row>
    <row r="8" spans="1:10" x14ac:dyDescent="0.25">
      <c r="A8" s="49"/>
      <c r="B8" s="57" t="s">
        <v>63</v>
      </c>
      <c r="C8" s="267"/>
      <c r="D8" s="193" t="s">
        <v>69</v>
      </c>
      <c r="E8" s="50" t="s">
        <v>65</v>
      </c>
      <c r="I8" s="54" t="s">
        <v>64</v>
      </c>
      <c r="J8" s="54" t="s">
        <v>66</v>
      </c>
    </row>
    <row r="9" spans="1:10" x14ac:dyDescent="0.25">
      <c r="A9" s="49"/>
      <c r="B9" s="58" t="s">
        <v>67</v>
      </c>
      <c r="C9" s="268"/>
      <c r="D9" s="193"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9"/>
      <c r="C11" s="200"/>
      <c r="D11" s="201"/>
      <c r="E11" s="62"/>
      <c r="I11" s="54"/>
      <c r="J11" s="54"/>
    </row>
    <row r="12" spans="1:10" ht="29.25" x14ac:dyDescent="0.25">
      <c r="A12" s="49"/>
      <c r="B12" s="49" t="s">
        <v>1549</v>
      </c>
      <c r="C12" s="202" t="s">
        <v>1552</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42.75" x14ac:dyDescent="0.25">
      <c r="A16" s="71">
        <v>10</v>
      </c>
      <c r="B16" s="72" t="s">
        <v>79</v>
      </c>
      <c r="C16" s="73" t="s">
        <v>80</v>
      </c>
      <c r="D16" s="74" t="s">
        <v>66</v>
      </c>
      <c r="E16" s="217" t="s">
        <v>1617</v>
      </c>
    </row>
    <row r="17" spans="1:6" ht="29.25" x14ac:dyDescent="0.25">
      <c r="A17" s="71">
        <v>20</v>
      </c>
      <c r="B17" s="72" t="s">
        <v>81</v>
      </c>
      <c r="C17" s="73" t="s">
        <v>82</v>
      </c>
      <c r="D17" s="74" t="s">
        <v>62</v>
      </c>
      <c r="E17" s="219"/>
    </row>
    <row r="18" spans="1:6" ht="57.75" x14ac:dyDescent="0.25">
      <c r="A18" s="71">
        <v>30</v>
      </c>
      <c r="B18" s="72" t="s">
        <v>83</v>
      </c>
      <c r="C18" s="73" t="s">
        <v>84</v>
      </c>
      <c r="D18" s="74" t="s">
        <v>66</v>
      </c>
      <c r="E18" s="244" t="s">
        <v>1592</v>
      </c>
    </row>
    <row r="19" spans="1:6" ht="43.5" x14ac:dyDescent="0.25">
      <c r="A19" s="71">
        <v>40</v>
      </c>
      <c r="B19" s="72" t="s">
        <v>85</v>
      </c>
      <c r="C19" s="194" t="s">
        <v>86</v>
      </c>
      <c r="D19" s="74" t="s">
        <v>66</v>
      </c>
      <c r="E19" s="247" t="s">
        <v>1593</v>
      </c>
      <c r="F19" s="246"/>
    </row>
    <row r="20" spans="1:6" ht="43.5" x14ac:dyDescent="0.25">
      <c r="A20" s="71">
        <v>50</v>
      </c>
      <c r="B20" s="72" t="s">
        <v>87</v>
      </c>
      <c r="C20" s="194" t="s">
        <v>88</v>
      </c>
      <c r="D20" s="74" t="s">
        <v>66</v>
      </c>
      <c r="E20" s="245" t="s">
        <v>1594</v>
      </c>
    </row>
    <row r="21" spans="1:6" ht="43.5" x14ac:dyDescent="0.25">
      <c r="A21" s="71">
        <v>60</v>
      </c>
      <c r="B21" s="72" t="s">
        <v>89</v>
      </c>
      <c r="C21" s="194" t="s">
        <v>90</v>
      </c>
      <c r="D21" s="74" t="s">
        <v>62</v>
      </c>
      <c r="E21" s="218"/>
    </row>
    <row r="22" spans="1:6" ht="43.5" x14ac:dyDescent="0.25">
      <c r="A22" s="71">
        <v>70</v>
      </c>
      <c r="B22" s="72" t="s">
        <v>91</v>
      </c>
      <c r="C22" s="73" t="s">
        <v>92</v>
      </c>
      <c r="D22" s="74" t="s">
        <v>66</v>
      </c>
      <c r="E22" s="249" t="s">
        <v>1595</v>
      </c>
    </row>
    <row r="23" spans="1:6" ht="43.5" x14ac:dyDescent="0.25">
      <c r="A23" s="71">
        <v>80</v>
      </c>
      <c r="B23" s="72" t="s">
        <v>93</v>
      </c>
      <c r="C23" s="73" t="s">
        <v>94</v>
      </c>
      <c r="D23" s="74" t="s">
        <v>66</v>
      </c>
      <c r="E23" s="243" t="s">
        <v>1618</v>
      </c>
    </row>
    <row r="24" spans="1:6" ht="43.5" x14ac:dyDescent="0.25">
      <c r="A24" s="71">
        <v>90</v>
      </c>
      <c r="B24" s="72" t="s">
        <v>95</v>
      </c>
      <c r="C24" s="73" t="s">
        <v>96</v>
      </c>
      <c r="D24" s="74" t="s">
        <v>66</v>
      </c>
      <c r="E24" s="247" t="s">
        <v>1597</v>
      </c>
      <c r="F24" s="248"/>
    </row>
    <row r="25" spans="1:6" ht="43.5" x14ac:dyDescent="0.25">
      <c r="A25" s="71">
        <v>100</v>
      </c>
      <c r="B25" s="72" t="s">
        <v>97</v>
      </c>
      <c r="C25" s="73" t="s">
        <v>98</v>
      </c>
      <c r="D25" s="74" t="s">
        <v>66</v>
      </c>
      <c r="E25" s="247" t="s">
        <v>1621</v>
      </c>
    </row>
    <row r="26" spans="1:6" ht="43.5" x14ac:dyDescent="0.25">
      <c r="A26" s="71">
        <v>110</v>
      </c>
      <c r="B26" s="72" t="s">
        <v>99</v>
      </c>
      <c r="C26" s="73" t="s">
        <v>100</v>
      </c>
      <c r="D26" s="74" t="s">
        <v>66</v>
      </c>
      <c r="E26" s="247" t="s">
        <v>1622</v>
      </c>
    </row>
    <row r="27" spans="1:6" ht="29.25" x14ac:dyDescent="0.25">
      <c r="A27" s="71">
        <v>120</v>
      </c>
      <c r="B27" s="72" t="s">
        <v>101</v>
      </c>
      <c r="C27" s="73" t="s">
        <v>102</v>
      </c>
      <c r="D27" s="74" t="s">
        <v>66</v>
      </c>
      <c r="E27" s="244" t="s">
        <v>1596</v>
      </c>
    </row>
    <row r="28" spans="1:6" ht="29.25" x14ac:dyDescent="0.25">
      <c r="A28" s="71">
        <v>130</v>
      </c>
      <c r="B28" s="72" t="s">
        <v>103</v>
      </c>
      <c r="C28" s="73" t="s">
        <v>104</v>
      </c>
      <c r="D28" s="74" t="s">
        <v>66</v>
      </c>
      <c r="E28" s="191" t="s">
        <v>1598</v>
      </c>
    </row>
    <row r="29" spans="1:6" ht="57.75" x14ac:dyDescent="0.25">
      <c r="A29" s="71">
        <v>140</v>
      </c>
      <c r="B29" s="72" t="s">
        <v>105</v>
      </c>
      <c r="C29" s="194" t="s">
        <v>106</v>
      </c>
      <c r="D29" s="204" t="s">
        <v>62</v>
      </c>
      <c r="E29" s="203"/>
    </row>
    <row r="30" spans="1:6" ht="43.5" x14ac:dyDescent="0.25">
      <c r="A30" s="71">
        <v>150</v>
      </c>
      <c r="B30" s="72" t="s">
        <v>107</v>
      </c>
      <c r="C30" s="73" t="s">
        <v>108</v>
      </c>
      <c r="D30" s="74" t="s">
        <v>62</v>
      </c>
      <c r="E30" s="209"/>
      <c r="F30" s="248"/>
    </row>
    <row r="31" spans="1:6" ht="29.25" x14ac:dyDescent="0.25">
      <c r="A31" s="71">
        <v>160</v>
      </c>
      <c r="B31" s="72" t="s">
        <v>109</v>
      </c>
      <c r="C31" s="73" t="s">
        <v>110</v>
      </c>
      <c r="D31" s="74" t="s">
        <v>62</v>
      </c>
      <c r="E31" s="75"/>
      <c r="F31" s="248"/>
    </row>
    <row r="32" spans="1:6" ht="57.75" x14ac:dyDescent="0.25">
      <c r="A32" s="71">
        <v>170</v>
      </c>
      <c r="B32" s="72" t="s">
        <v>111</v>
      </c>
      <c r="C32" s="73" t="s">
        <v>112</v>
      </c>
      <c r="D32" s="74" t="s">
        <v>62</v>
      </c>
      <c r="E32" s="75"/>
      <c r="F32" s="248"/>
    </row>
    <row r="33" spans="1:5" ht="29.25" x14ac:dyDescent="0.25">
      <c r="A33" s="71">
        <v>180</v>
      </c>
      <c r="B33" s="72" t="s">
        <v>113</v>
      </c>
      <c r="C33" s="73" t="s">
        <v>114</v>
      </c>
      <c r="D33" s="74" t="s">
        <v>62</v>
      </c>
      <c r="E33" s="220"/>
    </row>
    <row r="34" spans="1:5" ht="29.25" x14ac:dyDescent="0.25">
      <c r="A34" s="71">
        <v>190</v>
      </c>
      <c r="B34" s="72" t="s">
        <v>115</v>
      </c>
      <c r="C34" s="73" t="s">
        <v>116</v>
      </c>
      <c r="D34" s="74" t="s">
        <v>62</v>
      </c>
      <c r="E34" s="220"/>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62</v>
      </c>
      <c r="E38" s="63"/>
    </row>
    <row r="39" spans="1:5" ht="42.75" x14ac:dyDescent="0.25">
      <c r="A39" s="71">
        <v>210</v>
      </c>
      <c r="B39" s="80" t="s">
        <v>123</v>
      </c>
      <c r="C39" s="79" t="s">
        <v>124</v>
      </c>
      <c r="D39" s="74" t="s">
        <v>62</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27BFCB6D-1552-4B7E-85C3-F50B6D46BA96}">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opLeftCell="A24" zoomScaleNormal="100" workbookViewId="0">
      <selection activeCell="D126" sqref="D126"/>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8"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3"/>
      <c r="D1" s="86"/>
      <c r="E1" s="86"/>
    </row>
    <row r="2" spans="1:14" x14ac:dyDescent="0.25">
      <c r="A2" s="46" t="s">
        <v>47</v>
      </c>
      <c r="B2" s="269" t="str">
        <f>IF(Header!B7="","(enter in PS Plan page)",Header!B7)</f>
        <v xml:space="preserve">SGTC-NPD-005-02 </v>
      </c>
      <c r="C2" s="269"/>
      <c r="D2" s="269"/>
      <c r="E2" s="87"/>
    </row>
    <row r="3" spans="1:14" x14ac:dyDescent="0.25">
      <c r="A3" s="46" t="s">
        <v>48</v>
      </c>
      <c r="B3" s="269" t="str">
        <f>IF(Header!B8="","(enter in PS Plan page)",Header!B8)</f>
        <v>CT Knee Intra Op</v>
      </c>
      <c r="C3" s="269"/>
      <c r="D3" s="269"/>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4"/>
      <c r="D13" s="91"/>
      <c r="E13" s="92"/>
      <c r="F13" s="211"/>
      <c r="N13" s="94"/>
    </row>
    <row r="14" spans="1:14" s="93" customFormat="1" ht="37.5" customHeight="1" x14ac:dyDescent="0.25">
      <c r="A14" s="95" t="s">
        <v>135</v>
      </c>
      <c r="B14" s="96" t="s">
        <v>136</v>
      </c>
      <c r="C14" s="96" t="s">
        <v>137</v>
      </c>
      <c r="D14" s="97" t="s">
        <v>138</v>
      </c>
      <c r="E14" s="97" t="s">
        <v>139</v>
      </c>
      <c r="F14" s="212"/>
      <c r="M14" s="94"/>
    </row>
    <row r="15" spans="1:14" s="82" customFormat="1" ht="14.1" customHeight="1" x14ac:dyDescent="0.2">
      <c r="A15" s="98" t="s">
        <v>140</v>
      </c>
      <c r="B15" s="99" t="str">
        <f>'Logic Table'!AH9</f>
        <v>Y</v>
      </c>
      <c r="C15" s="100" t="s">
        <v>66</v>
      </c>
      <c r="D15" s="270" t="s">
        <v>1560</v>
      </c>
      <c r="E15" s="186"/>
      <c r="F15" s="187"/>
      <c r="M15" s="84"/>
    </row>
    <row r="16" spans="1:14" s="82" customFormat="1" ht="26.45" customHeight="1" x14ac:dyDescent="0.2">
      <c r="A16" s="98" t="s">
        <v>141</v>
      </c>
      <c r="B16" s="99" t="str">
        <f>'Logic Table'!AH10</f>
        <v>Y</v>
      </c>
      <c r="C16" s="100" t="s">
        <v>66</v>
      </c>
      <c r="D16" s="271"/>
      <c r="E16" s="186"/>
      <c r="F16" s="187"/>
      <c r="M16" s="84"/>
    </row>
    <row r="17" spans="1:13" s="82" customFormat="1" ht="14.25" x14ac:dyDescent="0.2">
      <c r="A17" s="98" t="s">
        <v>142</v>
      </c>
      <c r="B17" s="99" t="str">
        <f>'Logic Table'!AH11</f>
        <v>N</v>
      </c>
      <c r="C17" s="100" t="str">
        <f t="shared" ref="C17:C19" si="0">IF(B17="N","No","")</f>
        <v>No</v>
      </c>
      <c r="D17" s="271"/>
      <c r="E17" s="100"/>
      <c r="F17" s="187"/>
      <c r="M17" s="84"/>
    </row>
    <row r="18" spans="1:13" s="82" customFormat="1" ht="14.25" x14ac:dyDescent="0.2">
      <c r="A18" s="98" t="s">
        <v>143</v>
      </c>
      <c r="B18" s="99" t="str">
        <f>'Logic Table'!AH12</f>
        <v>N</v>
      </c>
      <c r="C18" s="100" t="str">
        <f t="shared" si="0"/>
        <v>No</v>
      </c>
      <c r="D18" s="271"/>
      <c r="E18" s="100"/>
      <c r="F18" s="187"/>
      <c r="M18" s="84"/>
    </row>
    <row r="19" spans="1:13" s="82" customFormat="1" ht="14.25" x14ac:dyDescent="0.2">
      <c r="A19" s="98" t="s">
        <v>144</v>
      </c>
      <c r="B19" s="99" t="str">
        <f>'Logic Table'!AH13</f>
        <v>N</v>
      </c>
      <c r="C19" s="100" t="str">
        <f t="shared" si="0"/>
        <v>No</v>
      </c>
      <c r="D19" s="271"/>
      <c r="E19" s="100"/>
      <c r="F19" s="187"/>
      <c r="M19" s="84"/>
    </row>
    <row r="20" spans="1:13" s="82" customFormat="1" ht="14.25" x14ac:dyDescent="0.2">
      <c r="A20" s="98" t="s">
        <v>145</v>
      </c>
      <c r="B20" s="99" t="str">
        <f>'Logic Table'!AH14</f>
        <v>N</v>
      </c>
      <c r="C20" s="100" t="s">
        <v>66</v>
      </c>
      <c r="D20" s="271"/>
      <c r="E20" s="186"/>
      <c r="F20" s="187"/>
      <c r="M20" s="84"/>
    </row>
    <row r="21" spans="1:13" s="82" customFormat="1" ht="14.25" x14ac:dyDescent="0.2">
      <c r="A21" s="98" t="s">
        <v>146</v>
      </c>
      <c r="B21" s="99" t="str">
        <f>'Logic Table'!AH15</f>
        <v>Y</v>
      </c>
      <c r="C21" s="100" t="s">
        <v>66</v>
      </c>
      <c r="D21" s="271"/>
      <c r="E21" s="192"/>
      <c r="F21" s="187"/>
      <c r="M21" s="84"/>
    </row>
    <row r="22" spans="1:13" s="82" customFormat="1" ht="14.25" x14ac:dyDescent="0.2">
      <c r="A22" s="98" t="s">
        <v>147</v>
      </c>
      <c r="B22" s="99" t="str">
        <f>'Logic Table'!AH16</f>
        <v>N</v>
      </c>
      <c r="C22" s="100" t="s">
        <v>66</v>
      </c>
      <c r="D22" s="271"/>
      <c r="E22" s="192"/>
      <c r="F22" s="187"/>
      <c r="M22" s="84"/>
    </row>
    <row r="23" spans="1:13" s="82" customFormat="1" ht="14.25" x14ac:dyDescent="0.2">
      <c r="A23" s="98" t="s">
        <v>148</v>
      </c>
      <c r="B23" s="99" t="str">
        <f>'Logic Table'!AH17</f>
        <v>N</v>
      </c>
      <c r="C23" s="100" t="s">
        <v>66</v>
      </c>
      <c r="D23" s="271"/>
      <c r="E23" s="186"/>
      <c r="F23" s="187"/>
      <c r="M23" s="84"/>
    </row>
    <row r="24" spans="1:13" s="82" customFormat="1" ht="14.25" x14ac:dyDescent="0.2">
      <c r="A24" s="98" t="s">
        <v>149</v>
      </c>
      <c r="B24" s="99" t="str">
        <f>'Logic Table'!AH18</f>
        <v>N</v>
      </c>
      <c r="C24" s="100" t="s">
        <v>66</v>
      </c>
      <c r="D24" s="271"/>
      <c r="E24" s="100"/>
      <c r="F24" s="187"/>
      <c r="M24" s="84"/>
    </row>
    <row r="25" spans="1:13" s="82" customFormat="1" ht="14.25" x14ac:dyDescent="0.2">
      <c r="A25" s="98" t="s">
        <v>150</v>
      </c>
      <c r="B25" s="99" t="str">
        <f>'Logic Table'!AH19</f>
        <v>N</v>
      </c>
      <c r="C25" s="100" t="s">
        <v>66</v>
      </c>
      <c r="D25" s="271"/>
      <c r="E25" s="205"/>
      <c r="F25" s="187"/>
      <c r="M25" s="84"/>
    </row>
    <row r="26" spans="1:13" s="82" customFormat="1" ht="14.25" x14ac:dyDescent="0.2">
      <c r="A26" s="98" t="s">
        <v>151</v>
      </c>
      <c r="B26" s="99" t="str">
        <f>'Logic Table'!AH20</f>
        <v>N</v>
      </c>
      <c r="C26" s="100" t="s">
        <v>66</v>
      </c>
      <c r="D26" s="271"/>
      <c r="E26" s="100"/>
      <c r="F26" s="187"/>
      <c r="M26" s="84"/>
    </row>
    <row r="27" spans="1:13" s="82" customFormat="1" ht="14.25" x14ac:dyDescent="0.2">
      <c r="A27" s="98" t="s">
        <v>152</v>
      </c>
      <c r="B27" s="99" t="str">
        <f>'Logic Table'!AH21</f>
        <v>Y</v>
      </c>
      <c r="C27" s="100" t="s">
        <v>66</v>
      </c>
      <c r="D27" s="271"/>
      <c r="E27" s="100"/>
      <c r="F27" s="187"/>
      <c r="M27" s="84"/>
    </row>
    <row r="28" spans="1:13" s="82" customFormat="1" ht="14.25" x14ac:dyDescent="0.2">
      <c r="A28" s="98" t="s">
        <v>153</v>
      </c>
      <c r="B28" s="99" t="str">
        <f>'Logic Table'!AH22</f>
        <v>N</v>
      </c>
      <c r="C28" s="100" t="s">
        <v>66</v>
      </c>
      <c r="D28" s="271"/>
      <c r="E28" s="100"/>
      <c r="F28" s="187"/>
      <c r="M28" s="84"/>
    </row>
    <row r="29" spans="1:13" s="82" customFormat="1" ht="14.25" x14ac:dyDescent="0.2">
      <c r="A29" s="98" t="s">
        <v>154</v>
      </c>
      <c r="B29" s="99" t="str">
        <f>'Logic Table'!AH23</f>
        <v>N</v>
      </c>
      <c r="C29" s="100" t="str">
        <f t="shared" ref="C29:C30" si="1">IF(B29="N","No","")</f>
        <v>No</v>
      </c>
      <c r="D29" s="271"/>
      <c r="E29" s="100"/>
      <c r="F29" s="187"/>
      <c r="M29" s="84"/>
    </row>
    <row r="30" spans="1:13" s="82" customFormat="1" ht="14.25" x14ac:dyDescent="0.2">
      <c r="A30" s="98" t="s">
        <v>155</v>
      </c>
      <c r="B30" s="99" t="str">
        <f>'Logic Table'!AH24</f>
        <v>N</v>
      </c>
      <c r="C30" s="100" t="str">
        <f t="shared" si="1"/>
        <v>No</v>
      </c>
      <c r="D30" s="272"/>
      <c r="E30" s="186"/>
      <c r="F30" s="187"/>
      <c r="M30" s="84"/>
    </row>
    <row r="31" spans="1:13" s="82" customFormat="1" ht="20.25" customHeight="1" x14ac:dyDescent="0.2">
      <c r="A31" s="98" t="s">
        <v>156</v>
      </c>
      <c r="B31" s="99" t="str">
        <f>'Logic Table'!AH25</f>
        <v>Y</v>
      </c>
      <c r="C31" s="100" t="s">
        <v>66</v>
      </c>
      <c r="D31" s="273" t="s">
        <v>1613</v>
      </c>
      <c r="E31" s="186"/>
      <c r="F31" s="187"/>
      <c r="M31" s="84"/>
    </row>
    <row r="32" spans="1:13" s="82" customFormat="1" ht="24" customHeight="1" x14ac:dyDescent="0.2">
      <c r="A32" s="98" t="s">
        <v>157</v>
      </c>
      <c r="B32" s="99" t="str">
        <f>'Logic Table'!AH26</f>
        <v>Y</v>
      </c>
      <c r="C32" s="100" t="s">
        <v>66</v>
      </c>
      <c r="D32" s="274"/>
      <c r="E32" s="253"/>
      <c r="F32" s="187"/>
      <c r="M32" s="84"/>
    </row>
    <row r="33" spans="1:13" s="82" customFormat="1" ht="28.5" customHeight="1" x14ac:dyDescent="0.2">
      <c r="A33" s="98" t="s">
        <v>158</v>
      </c>
      <c r="B33" s="99" t="str">
        <f>'Logic Table'!AH27</f>
        <v>Y</v>
      </c>
      <c r="C33" s="100" t="s">
        <v>66</v>
      </c>
      <c r="D33" s="275"/>
      <c r="E33" s="186"/>
      <c r="F33" s="187"/>
      <c r="M33" s="84"/>
    </row>
    <row r="34" spans="1:13" s="82" customFormat="1" ht="25.5" x14ac:dyDescent="0.2">
      <c r="A34" s="98" t="s">
        <v>159</v>
      </c>
      <c r="B34" s="99" t="str">
        <f>'Logic Table'!AH28</f>
        <v>Y</v>
      </c>
      <c r="C34" s="100" t="s">
        <v>66</v>
      </c>
      <c r="D34" s="236" t="s">
        <v>1580</v>
      </c>
      <c r="E34" s="100"/>
      <c r="F34" s="187"/>
      <c r="M34" s="84"/>
    </row>
    <row r="35" spans="1:13" s="82" customFormat="1" ht="26.45" customHeight="1" x14ac:dyDescent="0.2">
      <c r="A35" s="98" t="s">
        <v>160</v>
      </c>
      <c r="B35" s="99" t="str">
        <f>'Logic Table'!AH29</f>
        <v>Y</v>
      </c>
      <c r="C35" s="100" t="s">
        <v>62</v>
      </c>
      <c r="D35" s="227"/>
      <c r="E35" s="186"/>
      <c r="F35" s="187"/>
      <c r="M35" s="84"/>
    </row>
    <row r="36" spans="1:13" s="82" customFormat="1" ht="14.25" x14ac:dyDescent="0.2">
      <c r="A36" s="98" t="s">
        <v>161</v>
      </c>
      <c r="B36" s="99" t="str">
        <f>'Logic Table'!AH30</f>
        <v>Y</v>
      </c>
      <c r="C36" s="100" t="s">
        <v>62</v>
      </c>
      <c r="D36" s="227"/>
      <c r="E36" s="100"/>
      <c r="F36" s="279"/>
      <c r="M36" s="84"/>
    </row>
    <row r="37" spans="1:13" s="82" customFormat="1" ht="26.45" customHeight="1" x14ac:dyDescent="0.2">
      <c r="A37" s="98" t="s">
        <v>162</v>
      </c>
      <c r="B37" s="99" t="str">
        <f>'Logic Table'!AH31</f>
        <v>Y</v>
      </c>
      <c r="C37" s="100" t="s">
        <v>66</v>
      </c>
      <c r="D37" s="237" t="s">
        <v>1581</v>
      </c>
      <c r="E37" s="100"/>
      <c r="F37" s="279"/>
      <c r="M37" s="84"/>
    </row>
    <row r="38" spans="1:13" s="82" customFormat="1" ht="14.25" x14ac:dyDescent="0.2">
      <c r="A38" s="98" t="s">
        <v>163</v>
      </c>
      <c r="B38" s="99" t="str">
        <f>'Logic Table'!AH32</f>
        <v>Y</v>
      </c>
      <c r="C38" s="100" t="s">
        <v>62</v>
      </c>
      <c r="D38" s="227"/>
      <c r="E38" s="100"/>
      <c r="F38" s="279"/>
      <c r="M38" s="84"/>
    </row>
    <row r="39" spans="1:13" s="82" customFormat="1" ht="38.25" x14ac:dyDescent="0.2">
      <c r="A39" s="98" t="s">
        <v>164</v>
      </c>
      <c r="B39" s="99" t="str">
        <f>'Logic Table'!AH33</f>
        <v>Y</v>
      </c>
      <c r="C39" s="100" t="s">
        <v>66</v>
      </c>
      <c r="D39" s="238" t="s">
        <v>1582</v>
      </c>
      <c r="E39" s="100"/>
      <c r="F39" s="279"/>
      <c r="M39" s="84"/>
    </row>
    <row r="40" spans="1:13" s="82" customFormat="1" ht="14.25" x14ac:dyDescent="0.2">
      <c r="A40" s="98" t="s">
        <v>165</v>
      </c>
      <c r="B40" s="99" t="str">
        <f>'Logic Table'!AH34</f>
        <v>N</v>
      </c>
      <c r="C40" s="100" t="s">
        <v>66</v>
      </c>
      <c r="D40" s="239" t="s">
        <v>1583</v>
      </c>
      <c r="E40" s="100"/>
      <c r="F40" s="279"/>
      <c r="M40" s="84"/>
    </row>
    <row r="41" spans="1:13" s="82" customFormat="1" ht="14.25" x14ac:dyDescent="0.2">
      <c r="A41" s="98" t="s">
        <v>166</v>
      </c>
      <c r="B41" s="99" t="str">
        <f>'Logic Table'!AH35</f>
        <v>Y</v>
      </c>
      <c r="C41" s="100" t="s">
        <v>62</v>
      </c>
      <c r="D41" s="227"/>
      <c r="E41" s="100"/>
      <c r="F41" s="279"/>
      <c r="M41" s="84"/>
    </row>
    <row r="42" spans="1:13" s="82" customFormat="1" ht="14.25" x14ac:dyDescent="0.2">
      <c r="A42" s="98" t="s">
        <v>167</v>
      </c>
      <c r="B42" s="99" t="str">
        <f>'Logic Table'!AH36</f>
        <v>Y</v>
      </c>
      <c r="C42" s="100" t="s">
        <v>62</v>
      </c>
      <c r="D42" s="227"/>
      <c r="E42" s="100"/>
      <c r="F42" s="279"/>
      <c r="M42" s="84"/>
    </row>
    <row r="43" spans="1:13" s="82" customFormat="1" ht="14.25" x14ac:dyDescent="0.2">
      <c r="A43" s="98" t="s">
        <v>168</v>
      </c>
      <c r="B43" s="99" t="str">
        <f>'Logic Table'!AH37</f>
        <v>N</v>
      </c>
      <c r="C43" s="100" t="s">
        <v>62</v>
      </c>
      <c r="D43" s="242"/>
      <c r="E43" s="100"/>
      <c r="F43" s="279"/>
      <c r="M43" s="84"/>
    </row>
    <row r="44" spans="1:13" s="82" customFormat="1" ht="26.45" customHeight="1" x14ac:dyDescent="0.2">
      <c r="A44" s="98" t="s">
        <v>169</v>
      </c>
      <c r="B44" s="99" t="str">
        <f>'Logic Table'!AH38</f>
        <v>Y</v>
      </c>
      <c r="C44" s="100" t="s">
        <v>62</v>
      </c>
      <c r="D44" s="242"/>
      <c r="E44" s="100"/>
      <c r="F44" s="279"/>
      <c r="M44" s="84"/>
    </row>
    <row r="45" spans="1:13" s="82" customFormat="1" ht="26.45" customHeight="1" x14ac:dyDescent="0.2">
      <c r="A45" s="98" t="s">
        <v>170</v>
      </c>
      <c r="B45" s="99" t="str">
        <f>'Logic Table'!AH39</f>
        <v>Y</v>
      </c>
      <c r="C45" s="100" t="s">
        <v>62</v>
      </c>
      <c r="D45" s="227"/>
      <c r="E45" s="100"/>
      <c r="F45" s="210"/>
      <c r="M45" s="84"/>
    </row>
    <row r="46" spans="1:13" s="82" customFormat="1" ht="14.1" customHeight="1" x14ac:dyDescent="0.2">
      <c r="A46" s="98" t="s">
        <v>171</v>
      </c>
      <c r="B46" s="99" t="str">
        <f>'Logic Table'!AH40</f>
        <v>N</v>
      </c>
      <c r="C46" s="100" t="str">
        <f t="shared" ref="C46:C58" si="2">IF(B46="N","No","")</f>
        <v>No</v>
      </c>
      <c r="D46" s="276" t="s">
        <v>1591</v>
      </c>
      <c r="E46" s="100"/>
      <c r="F46" s="187"/>
      <c r="M46" s="84"/>
    </row>
    <row r="47" spans="1:13" s="82" customFormat="1" ht="14.25" x14ac:dyDescent="0.2">
      <c r="A47" s="98" t="s">
        <v>172</v>
      </c>
      <c r="B47" s="99" t="str">
        <f>'Logic Table'!AH41</f>
        <v>N</v>
      </c>
      <c r="C47" s="100" t="str">
        <f t="shared" si="2"/>
        <v>No</v>
      </c>
      <c r="D47" s="277"/>
      <c r="E47" s="100"/>
      <c r="F47" s="187"/>
      <c r="M47" s="84"/>
    </row>
    <row r="48" spans="1:13" s="82" customFormat="1" ht="14.25" x14ac:dyDescent="0.2">
      <c r="A48" s="98" t="s">
        <v>173</v>
      </c>
      <c r="B48" s="99" t="str">
        <f>'Logic Table'!AH42</f>
        <v>N</v>
      </c>
      <c r="C48" s="100" t="str">
        <f t="shared" si="2"/>
        <v>No</v>
      </c>
      <c r="D48" s="277"/>
      <c r="E48" s="100"/>
      <c r="F48" s="187"/>
      <c r="M48" s="84"/>
    </row>
    <row r="49" spans="1:13" s="82" customFormat="1" ht="14.25" x14ac:dyDescent="0.2">
      <c r="A49" s="98" t="s">
        <v>174</v>
      </c>
      <c r="B49" s="99" t="str">
        <f>'Logic Table'!AH43</f>
        <v>N</v>
      </c>
      <c r="C49" s="100" t="str">
        <f t="shared" si="2"/>
        <v>No</v>
      </c>
      <c r="D49" s="278"/>
      <c r="E49" s="100"/>
      <c r="F49" s="187"/>
      <c r="M49" s="84"/>
    </row>
    <row r="50" spans="1:13" s="82" customFormat="1" ht="38.25" x14ac:dyDescent="0.2">
      <c r="A50" s="98" t="s">
        <v>175</v>
      </c>
      <c r="B50" s="99" t="str">
        <f>'Logic Table'!AH44</f>
        <v>N</v>
      </c>
      <c r="C50" s="100" t="s">
        <v>66</v>
      </c>
      <c r="D50" s="186" t="s">
        <v>1606</v>
      </c>
      <c r="E50" s="100"/>
      <c r="F50" s="187"/>
      <c r="M50" s="84"/>
    </row>
    <row r="51" spans="1:13" s="82" customFormat="1" ht="14.45" customHeight="1" x14ac:dyDescent="0.2">
      <c r="A51" s="98" t="s">
        <v>177</v>
      </c>
      <c r="B51" s="99" t="str">
        <f>'Logic Table'!AH45</f>
        <v>N</v>
      </c>
      <c r="C51" s="100" t="s">
        <v>66</v>
      </c>
      <c r="D51" s="280" t="s">
        <v>1607</v>
      </c>
      <c r="E51" s="100"/>
      <c r="F51" s="187"/>
      <c r="M51" s="84"/>
    </row>
    <row r="52" spans="1:13" s="82" customFormat="1" ht="14.25" x14ac:dyDescent="0.2">
      <c r="A52" s="98" t="s">
        <v>178</v>
      </c>
      <c r="B52" s="99" t="str">
        <f>'Logic Table'!AH46</f>
        <v>N</v>
      </c>
      <c r="C52" s="100" t="s">
        <v>66</v>
      </c>
      <c r="D52" s="281"/>
      <c r="E52" s="100"/>
      <c r="F52" s="187"/>
      <c r="M52" s="84"/>
    </row>
    <row r="53" spans="1:13" s="82" customFormat="1" ht="14.25" x14ac:dyDescent="0.2">
      <c r="A53" s="98" t="s">
        <v>179</v>
      </c>
      <c r="B53" s="99" t="str">
        <f>'Logic Table'!AH47</f>
        <v>N</v>
      </c>
      <c r="C53" s="100" t="s">
        <v>66</v>
      </c>
      <c r="D53" s="281"/>
      <c r="E53" s="100"/>
      <c r="F53" s="187"/>
      <c r="M53" s="84"/>
    </row>
    <row r="54" spans="1:13" s="82" customFormat="1" ht="14.25" x14ac:dyDescent="0.2">
      <c r="A54" s="98" t="s">
        <v>180</v>
      </c>
      <c r="B54" s="99" t="str">
        <f>'Logic Table'!AH48</f>
        <v>N</v>
      </c>
      <c r="C54" s="100" t="s">
        <v>66</v>
      </c>
      <c r="D54" s="281"/>
      <c r="E54" s="100"/>
      <c r="F54" s="187"/>
      <c r="M54" s="84"/>
    </row>
    <row r="55" spans="1:13" s="82" customFormat="1" ht="14.25" x14ac:dyDescent="0.2">
      <c r="A55" s="98" t="s">
        <v>181</v>
      </c>
      <c r="B55" s="99" t="str">
        <f>'Logic Table'!AH49</f>
        <v>N</v>
      </c>
      <c r="C55" s="100" t="s">
        <v>66</v>
      </c>
      <c r="D55" s="281"/>
      <c r="E55" s="100"/>
      <c r="F55" s="187"/>
      <c r="M55" s="84"/>
    </row>
    <row r="56" spans="1:13" s="82" customFormat="1" ht="14.25" x14ac:dyDescent="0.2">
      <c r="A56" s="98" t="s">
        <v>182</v>
      </c>
      <c r="B56" s="99" t="str">
        <f>'Logic Table'!AH50</f>
        <v>Y</v>
      </c>
      <c r="C56" s="100" t="s">
        <v>66</v>
      </c>
      <c r="D56" s="281"/>
      <c r="E56" s="186"/>
      <c r="F56" s="187"/>
      <c r="M56" s="84"/>
    </row>
    <row r="57" spans="1:13" s="82" customFormat="1" ht="14.25" x14ac:dyDescent="0.2">
      <c r="A57" s="98" t="s">
        <v>183</v>
      </c>
      <c r="B57" s="99" t="str">
        <f>'Logic Table'!AH51</f>
        <v>Y</v>
      </c>
      <c r="C57" s="100" t="s">
        <v>66</v>
      </c>
      <c r="D57" s="281"/>
      <c r="E57" s="100"/>
      <c r="F57" s="187"/>
      <c r="M57" s="84"/>
    </row>
    <row r="58" spans="1:13" s="82" customFormat="1" ht="14.25" x14ac:dyDescent="0.2">
      <c r="A58" s="98" t="s">
        <v>184</v>
      </c>
      <c r="B58" s="99" t="str">
        <f>'Logic Table'!AH52</f>
        <v>N</v>
      </c>
      <c r="C58" s="100" t="str">
        <f t="shared" si="2"/>
        <v>No</v>
      </c>
      <c r="D58" s="282"/>
      <c r="E58" s="100"/>
      <c r="F58" s="187"/>
      <c r="M58" s="84"/>
    </row>
    <row r="59" spans="1:13" s="82" customFormat="1" ht="14.25" customHeight="1" x14ac:dyDescent="0.2">
      <c r="A59" s="98" t="s">
        <v>185</v>
      </c>
      <c r="B59" s="99" t="str">
        <f>'Logic Table'!AH53</f>
        <v>Y</v>
      </c>
      <c r="C59" s="100" t="s">
        <v>66</v>
      </c>
      <c r="D59" s="273" t="s">
        <v>1614</v>
      </c>
      <c r="E59" s="221"/>
      <c r="F59" s="188"/>
      <c r="M59" s="84"/>
    </row>
    <row r="60" spans="1:13" s="82" customFormat="1" ht="14.25" x14ac:dyDescent="0.2">
      <c r="A60" s="98" t="s">
        <v>186</v>
      </c>
      <c r="B60" s="99" t="str">
        <f>'Logic Table'!AH54</f>
        <v>Y</v>
      </c>
      <c r="C60" s="100" t="s">
        <v>66</v>
      </c>
      <c r="D60" s="274"/>
      <c r="E60" s="186"/>
      <c r="F60" s="188"/>
      <c r="M60" s="84"/>
    </row>
    <row r="61" spans="1:13" s="82" customFormat="1" ht="14.25" x14ac:dyDescent="0.2">
      <c r="A61" s="98" t="s">
        <v>187</v>
      </c>
      <c r="B61" s="99" t="str">
        <f>'Logic Table'!AH55</f>
        <v>Y</v>
      </c>
      <c r="C61" s="100" t="s">
        <v>66</v>
      </c>
      <c r="D61" s="274"/>
      <c r="E61" s="222"/>
      <c r="F61" s="188"/>
      <c r="M61" s="84"/>
    </row>
    <row r="62" spans="1:13" s="82" customFormat="1" ht="14.25" x14ac:dyDescent="0.2">
      <c r="A62" s="98" t="s">
        <v>188</v>
      </c>
      <c r="B62" s="99" t="str">
        <f>'Logic Table'!AH56</f>
        <v>N</v>
      </c>
      <c r="C62" s="100" t="str">
        <f t="shared" ref="C62:C87" si="3">IF(B62="N","No","")</f>
        <v>No</v>
      </c>
      <c r="D62" s="274"/>
      <c r="E62" s="186"/>
      <c r="F62" s="187"/>
      <c r="M62" s="84"/>
    </row>
    <row r="63" spans="1:13" s="82" customFormat="1" ht="14.1" customHeight="1" x14ac:dyDescent="0.2">
      <c r="A63" s="98" t="s">
        <v>189</v>
      </c>
      <c r="B63" s="99" t="str">
        <f>'Logic Table'!AH57</f>
        <v>N</v>
      </c>
      <c r="C63" s="100" t="s">
        <v>66</v>
      </c>
      <c r="D63" s="274"/>
      <c r="E63" s="100"/>
      <c r="F63" s="187"/>
      <c r="M63" s="84"/>
    </row>
    <row r="64" spans="1:13" s="82" customFormat="1" ht="14.25" x14ac:dyDescent="0.2">
      <c r="A64" s="98" t="s">
        <v>190</v>
      </c>
      <c r="B64" s="99" t="str">
        <f>'Logic Table'!AH58</f>
        <v>N</v>
      </c>
      <c r="C64" s="100" t="str">
        <f t="shared" si="3"/>
        <v>No</v>
      </c>
      <c r="D64" s="274"/>
      <c r="E64" s="100"/>
      <c r="F64" s="187"/>
      <c r="M64" s="84"/>
    </row>
    <row r="65" spans="1:13" s="82" customFormat="1" ht="14.25" x14ac:dyDescent="0.2">
      <c r="A65" s="98" t="s">
        <v>191</v>
      </c>
      <c r="B65" s="99" t="str">
        <f>'Logic Table'!AH59</f>
        <v>N</v>
      </c>
      <c r="C65" s="100" t="str">
        <f t="shared" si="3"/>
        <v>No</v>
      </c>
      <c r="D65" s="274"/>
      <c r="E65" s="100"/>
      <c r="F65" s="187"/>
      <c r="M65" s="84"/>
    </row>
    <row r="66" spans="1:13" s="82" customFormat="1" ht="14.25" x14ac:dyDescent="0.2">
      <c r="A66" s="98" t="s">
        <v>192</v>
      </c>
      <c r="B66" s="99" t="str">
        <f>'Logic Table'!AH60</f>
        <v>N</v>
      </c>
      <c r="C66" s="100" t="str">
        <f t="shared" si="3"/>
        <v>No</v>
      </c>
      <c r="D66" s="274"/>
      <c r="E66" s="100"/>
      <c r="F66" s="187"/>
      <c r="M66" s="84"/>
    </row>
    <row r="67" spans="1:13" s="82" customFormat="1" ht="14.25" x14ac:dyDescent="0.2">
      <c r="A67" s="98" t="s">
        <v>193</v>
      </c>
      <c r="B67" s="99" t="str">
        <f>'Logic Table'!AH61</f>
        <v>N</v>
      </c>
      <c r="C67" s="100" t="str">
        <f t="shared" si="3"/>
        <v>No</v>
      </c>
      <c r="D67" s="274"/>
      <c r="E67" s="100"/>
      <c r="F67" s="187"/>
      <c r="M67" s="84"/>
    </row>
    <row r="68" spans="1:13" s="82" customFormat="1" ht="14.25" x14ac:dyDescent="0.2">
      <c r="A68" s="98" t="s">
        <v>194</v>
      </c>
      <c r="B68" s="99" t="str">
        <f>'Logic Table'!AH62</f>
        <v>N</v>
      </c>
      <c r="C68" s="100" t="str">
        <f t="shared" si="3"/>
        <v>No</v>
      </c>
      <c r="D68" s="275"/>
      <c r="E68" s="100"/>
      <c r="F68" s="187"/>
      <c r="M68" s="84"/>
    </row>
    <row r="69" spans="1:13" s="82" customFormat="1" ht="26.45" customHeight="1" x14ac:dyDescent="0.2">
      <c r="A69" s="98" t="s">
        <v>195</v>
      </c>
      <c r="B69" s="99" t="str">
        <f>'Logic Table'!AH63</f>
        <v>N</v>
      </c>
      <c r="C69" s="100" t="s">
        <v>66</v>
      </c>
      <c r="D69" s="280" t="s">
        <v>1608</v>
      </c>
      <c r="E69" s="283"/>
      <c r="F69" s="188"/>
      <c r="M69" s="84"/>
    </row>
    <row r="70" spans="1:13" s="82" customFormat="1" ht="26.45" customHeight="1" x14ac:dyDescent="0.2">
      <c r="A70" s="98" t="s">
        <v>196</v>
      </c>
      <c r="B70" s="99" t="str">
        <f>'Logic Table'!AH64</f>
        <v>N</v>
      </c>
      <c r="C70" s="100" t="s">
        <v>66</v>
      </c>
      <c r="D70" s="281"/>
      <c r="E70" s="283"/>
      <c r="F70" s="188"/>
      <c r="M70" s="84"/>
    </row>
    <row r="71" spans="1:13" s="82" customFormat="1" ht="14.25" x14ac:dyDescent="0.2">
      <c r="A71" s="98" t="s">
        <v>197</v>
      </c>
      <c r="B71" s="99" t="str">
        <f>'Logic Table'!AH65</f>
        <v>N</v>
      </c>
      <c r="C71" s="100" t="s">
        <v>66</v>
      </c>
      <c r="D71" s="281"/>
      <c r="E71" s="283"/>
      <c r="F71" s="187"/>
      <c r="M71" s="84"/>
    </row>
    <row r="72" spans="1:13" s="82" customFormat="1" ht="14.25" x14ac:dyDescent="0.2">
      <c r="A72" s="98" t="s">
        <v>198</v>
      </c>
      <c r="B72" s="99" t="str">
        <f>'Logic Table'!AH66</f>
        <v>N</v>
      </c>
      <c r="C72" s="100" t="s">
        <v>66</v>
      </c>
      <c r="D72" s="281"/>
      <c r="E72" s="283"/>
      <c r="F72" s="188"/>
      <c r="M72" s="84"/>
    </row>
    <row r="73" spans="1:13" s="82" customFormat="1" ht="14.25" x14ac:dyDescent="0.2">
      <c r="A73" s="98" t="s">
        <v>199</v>
      </c>
      <c r="B73" s="99" t="str">
        <f>'Logic Table'!AH67</f>
        <v>N</v>
      </c>
      <c r="C73" s="100" t="s">
        <v>66</v>
      </c>
      <c r="D73" s="281"/>
      <c r="E73" s="283"/>
      <c r="F73" s="187"/>
      <c r="M73" s="84"/>
    </row>
    <row r="74" spans="1:13" s="82" customFormat="1" ht="26.45" customHeight="1" x14ac:dyDescent="0.2">
      <c r="A74" s="98" t="s">
        <v>200</v>
      </c>
      <c r="B74" s="99" t="str">
        <f>'Logic Table'!AH68</f>
        <v>N</v>
      </c>
      <c r="C74" s="100" t="s">
        <v>66</v>
      </c>
      <c r="D74" s="281"/>
      <c r="E74" s="283"/>
      <c r="F74" s="187"/>
      <c r="M74" s="84"/>
    </row>
    <row r="75" spans="1:13" s="82" customFormat="1" ht="14.25" x14ac:dyDescent="0.2">
      <c r="A75" s="98" t="s">
        <v>201</v>
      </c>
      <c r="B75" s="99" t="str">
        <f>'Logic Table'!AH69</f>
        <v>N</v>
      </c>
      <c r="C75" s="100" t="str">
        <f t="shared" si="3"/>
        <v>No</v>
      </c>
      <c r="D75" s="281"/>
      <c r="E75" s="283"/>
      <c r="F75" s="187"/>
      <c r="M75" s="84"/>
    </row>
    <row r="76" spans="1:13" s="82" customFormat="1" ht="14.25" x14ac:dyDescent="0.2">
      <c r="A76" s="98" t="s">
        <v>202</v>
      </c>
      <c r="B76" s="99" t="str">
        <f>'Logic Table'!AH70</f>
        <v>N</v>
      </c>
      <c r="C76" s="100" t="str">
        <f t="shared" si="3"/>
        <v>No</v>
      </c>
      <c r="D76" s="281"/>
      <c r="E76" s="283"/>
      <c r="F76" s="187"/>
      <c r="M76" s="84"/>
    </row>
    <row r="77" spans="1:13" s="82" customFormat="1" ht="14.25" x14ac:dyDescent="0.2">
      <c r="A77" s="98" t="s">
        <v>203</v>
      </c>
      <c r="B77" s="99" t="str">
        <f>'Logic Table'!AH71</f>
        <v>N</v>
      </c>
      <c r="C77" s="100" t="str">
        <f t="shared" si="3"/>
        <v>No</v>
      </c>
      <c r="D77" s="282"/>
      <c r="E77" s="283"/>
      <c r="F77" s="187"/>
      <c r="M77" s="84"/>
    </row>
    <row r="78" spans="1:13" s="82" customFormat="1" ht="72" customHeight="1" x14ac:dyDescent="0.2">
      <c r="A78" s="98" t="s">
        <v>204</v>
      </c>
      <c r="B78" s="99" t="str">
        <f>'Logic Table'!AH72</f>
        <v>Y</v>
      </c>
      <c r="C78" s="100" t="s">
        <v>66</v>
      </c>
      <c r="D78" s="287" t="s">
        <v>1599</v>
      </c>
      <c r="E78" s="284"/>
      <c r="F78" s="187"/>
      <c r="M78" s="84"/>
    </row>
    <row r="79" spans="1:13" s="82" customFormat="1" ht="26.45" customHeight="1" x14ac:dyDescent="0.2">
      <c r="A79" s="98" t="s">
        <v>205</v>
      </c>
      <c r="B79" s="99" t="str">
        <f>'Logic Table'!AH73</f>
        <v>Y</v>
      </c>
      <c r="C79" s="100" t="s">
        <v>66</v>
      </c>
      <c r="D79" s="287"/>
      <c r="E79" s="285"/>
      <c r="F79" s="187"/>
      <c r="M79" s="84"/>
    </row>
    <row r="80" spans="1:13" s="82" customFormat="1" ht="14.25" x14ac:dyDescent="0.2">
      <c r="A80" s="98" t="s">
        <v>206</v>
      </c>
      <c r="B80" s="99" t="str">
        <f>'Logic Table'!AH74</f>
        <v>N</v>
      </c>
      <c r="C80" s="100" t="s">
        <v>66</v>
      </c>
      <c r="D80" s="287"/>
      <c r="E80" s="285"/>
      <c r="F80" s="187"/>
      <c r="M80" s="84"/>
    </row>
    <row r="81" spans="1:13" s="82" customFormat="1" ht="26.45" customHeight="1" x14ac:dyDescent="0.2">
      <c r="A81" s="98" t="s">
        <v>207</v>
      </c>
      <c r="B81" s="99" t="str">
        <f>'Logic Table'!AH75</f>
        <v>N</v>
      </c>
      <c r="C81" s="100" t="s">
        <v>66</v>
      </c>
      <c r="D81" s="287"/>
      <c r="E81" s="285"/>
      <c r="F81" s="187"/>
      <c r="M81" s="84"/>
    </row>
    <row r="82" spans="1:13" s="82" customFormat="1" ht="26.45" customHeight="1" x14ac:dyDescent="0.2">
      <c r="A82" s="98" t="s">
        <v>208</v>
      </c>
      <c r="B82" s="99" t="str">
        <f>'Logic Table'!AH76</f>
        <v>N</v>
      </c>
      <c r="C82" s="100" t="s">
        <v>66</v>
      </c>
      <c r="D82" s="287"/>
      <c r="E82" s="285"/>
      <c r="F82" s="187"/>
      <c r="M82" s="84"/>
    </row>
    <row r="83" spans="1:13" s="82" customFormat="1" ht="26.45" customHeight="1" x14ac:dyDescent="0.2">
      <c r="A83" s="98" t="s">
        <v>209</v>
      </c>
      <c r="B83" s="99" t="str">
        <f>'Logic Table'!AH77</f>
        <v>N</v>
      </c>
      <c r="C83" s="100" t="s">
        <v>66</v>
      </c>
      <c r="D83" s="287"/>
      <c r="E83" s="285"/>
      <c r="F83" s="187"/>
      <c r="M83" s="84"/>
    </row>
    <row r="84" spans="1:13" s="82" customFormat="1" ht="26.45" customHeight="1" x14ac:dyDescent="0.2">
      <c r="A84" s="98" t="s">
        <v>210</v>
      </c>
      <c r="B84" s="99" t="str">
        <f>'Logic Table'!AH78</f>
        <v>Y</v>
      </c>
      <c r="C84" s="100" t="s">
        <v>66</v>
      </c>
      <c r="D84" s="287"/>
      <c r="E84" s="285"/>
      <c r="F84" s="187"/>
      <c r="M84" s="84"/>
    </row>
    <row r="85" spans="1:13" s="82" customFormat="1" ht="26.45" customHeight="1" x14ac:dyDescent="0.2">
      <c r="A85" s="98" t="s">
        <v>211</v>
      </c>
      <c r="B85" s="99" t="str">
        <f>'Logic Table'!AH79</f>
        <v>Y</v>
      </c>
      <c r="C85" s="100" t="s">
        <v>66</v>
      </c>
      <c r="D85" s="287"/>
      <c r="E85" s="285"/>
      <c r="F85" s="187"/>
      <c r="M85" s="84"/>
    </row>
    <row r="86" spans="1:13" s="82" customFormat="1" ht="51" x14ac:dyDescent="0.2">
      <c r="A86" s="98" t="s">
        <v>212</v>
      </c>
      <c r="B86" s="99" t="str">
        <f>'Logic Table'!AH80</f>
        <v>N</v>
      </c>
      <c r="C86" s="100" t="str">
        <f t="shared" si="3"/>
        <v>No</v>
      </c>
      <c r="D86" s="254" t="s">
        <v>1562</v>
      </c>
      <c r="E86" s="285"/>
      <c r="F86" s="187"/>
      <c r="M86" s="84"/>
    </row>
    <row r="87" spans="1:13" s="82" customFormat="1" ht="25.5" x14ac:dyDescent="0.2">
      <c r="A87" s="98" t="s">
        <v>213</v>
      </c>
      <c r="B87" s="99" t="str">
        <f>'Logic Table'!AH81</f>
        <v>N</v>
      </c>
      <c r="C87" s="100" t="str">
        <f t="shared" si="3"/>
        <v>No</v>
      </c>
      <c r="D87" s="186" t="s">
        <v>1563</v>
      </c>
      <c r="E87" s="286"/>
      <c r="F87" s="187"/>
      <c r="M87" s="84"/>
    </row>
    <row r="88" spans="1:13" s="82" customFormat="1" ht="14.1" customHeight="1" x14ac:dyDescent="0.2">
      <c r="A88" s="98" t="s">
        <v>214</v>
      </c>
      <c r="B88" s="99" t="str">
        <f>'Logic Table'!AH82</f>
        <v>Y</v>
      </c>
      <c r="C88" s="100" t="s">
        <v>66</v>
      </c>
      <c r="D88" s="280" t="s">
        <v>1609</v>
      </c>
      <c r="E88" s="100"/>
      <c r="F88" s="188"/>
      <c r="M88" s="84"/>
    </row>
    <row r="89" spans="1:13" s="82" customFormat="1" ht="14.25" x14ac:dyDescent="0.2">
      <c r="A89" s="98" t="s">
        <v>215</v>
      </c>
      <c r="B89" s="99" t="str">
        <f>'Logic Table'!AH83</f>
        <v>Y</v>
      </c>
      <c r="C89" s="100" t="s">
        <v>66</v>
      </c>
      <c r="D89" s="281"/>
      <c r="E89" s="100"/>
      <c r="F89" s="187"/>
      <c r="M89" s="84"/>
    </row>
    <row r="90" spans="1:13" s="188" customFormat="1" ht="14.25" x14ac:dyDescent="0.2">
      <c r="A90" s="98" t="s">
        <v>216</v>
      </c>
      <c r="B90" s="99" t="str">
        <f>'Logic Table'!AH84</f>
        <v>N</v>
      </c>
      <c r="C90" s="186" t="s">
        <v>66</v>
      </c>
      <c r="D90" s="281"/>
      <c r="E90" s="186"/>
      <c r="F90" s="187"/>
      <c r="M90" s="189"/>
    </row>
    <row r="91" spans="1:13" s="82" customFormat="1" ht="14.25" x14ac:dyDescent="0.2">
      <c r="A91" s="197" t="s">
        <v>217</v>
      </c>
      <c r="B91" s="99" t="str">
        <f>'Logic Table'!AH85</f>
        <v>N</v>
      </c>
      <c r="C91" s="100" t="s">
        <v>66</v>
      </c>
      <c r="D91" s="281"/>
      <c r="E91" s="100"/>
      <c r="F91" s="187"/>
      <c r="M91" s="84"/>
    </row>
    <row r="92" spans="1:13" s="188" customFormat="1" ht="14.25" x14ac:dyDescent="0.2">
      <c r="A92" s="190" t="s">
        <v>218</v>
      </c>
      <c r="B92" s="185" t="str">
        <f>'Logic Table'!AH86</f>
        <v>N</v>
      </c>
      <c r="C92" s="186" t="s">
        <v>66</v>
      </c>
      <c r="D92" s="281"/>
      <c r="E92" s="100"/>
      <c r="F92" s="187"/>
      <c r="M92" s="189"/>
    </row>
    <row r="93" spans="1:13" s="82" customFormat="1" ht="26.45" customHeight="1" x14ac:dyDescent="0.2">
      <c r="A93" s="98" t="s">
        <v>219</v>
      </c>
      <c r="B93" s="99" t="str">
        <f>'Logic Table'!AH87</f>
        <v>N</v>
      </c>
      <c r="C93" s="100" t="s">
        <v>66</v>
      </c>
      <c r="D93" s="282"/>
      <c r="E93" s="100"/>
      <c r="F93" s="187"/>
      <c r="M93" s="84"/>
    </row>
    <row r="94" spans="1:13" s="82" customFormat="1" ht="26.45" customHeight="1" x14ac:dyDescent="0.2">
      <c r="A94" s="98" t="s">
        <v>220</v>
      </c>
      <c r="B94" s="99" t="str">
        <f>'Logic Table'!AH88</f>
        <v>Y</v>
      </c>
      <c r="C94" s="100" t="s">
        <v>66</v>
      </c>
      <c r="D94" s="280" t="s">
        <v>1616</v>
      </c>
      <c r="E94" s="192"/>
      <c r="F94" s="187"/>
      <c r="M94" s="84"/>
    </row>
    <row r="95" spans="1:13" s="82" customFormat="1" ht="26.45" customHeight="1" x14ac:dyDescent="0.2">
      <c r="A95" s="98" t="s">
        <v>221</v>
      </c>
      <c r="B95" s="99" t="str">
        <f>'Logic Table'!AH89</f>
        <v>N</v>
      </c>
      <c r="C95" s="100" t="s">
        <v>66</v>
      </c>
      <c r="D95" s="281"/>
      <c r="E95" s="100"/>
      <c r="F95" s="187"/>
      <c r="M95" s="84"/>
    </row>
    <row r="96" spans="1:13" s="82" customFormat="1" ht="14.25" x14ac:dyDescent="0.2">
      <c r="A96" s="98" t="s">
        <v>222</v>
      </c>
      <c r="B96" s="99" t="str">
        <f>'Logic Table'!AH90</f>
        <v>N</v>
      </c>
      <c r="C96" s="100" t="s">
        <v>66</v>
      </c>
      <c r="D96" s="281"/>
      <c r="E96" s="100"/>
      <c r="F96" s="187"/>
      <c r="M96" s="84"/>
    </row>
    <row r="97" spans="1:13" s="82" customFormat="1" ht="14.25" x14ac:dyDescent="0.2">
      <c r="A97" s="98" t="s">
        <v>223</v>
      </c>
      <c r="B97" s="99" t="str">
        <f>'Logic Table'!AH91</f>
        <v>N</v>
      </c>
      <c r="C97" s="100" t="s">
        <v>66</v>
      </c>
      <c r="D97" s="281"/>
      <c r="E97" s="100"/>
      <c r="F97" s="187"/>
      <c r="M97" s="84"/>
    </row>
    <row r="98" spans="1:13" s="82" customFormat="1" ht="14.25" x14ac:dyDescent="0.2">
      <c r="A98" s="98" t="s">
        <v>224</v>
      </c>
      <c r="B98" s="99" t="str">
        <f>'Logic Table'!AH92</f>
        <v>N</v>
      </c>
      <c r="C98" s="100" t="str">
        <f t="shared" ref="C98:C110" si="4">IF(B98="N","No","")</f>
        <v>No</v>
      </c>
      <c r="D98" s="282"/>
      <c r="E98" s="100"/>
      <c r="F98" s="187"/>
      <c r="M98" s="84"/>
    </row>
    <row r="99" spans="1:13" s="82" customFormat="1" ht="14.1" customHeight="1" x14ac:dyDescent="0.2">
      <c r="A99" s="98" t="s">
        <v>225</v>
      </c>
      <c r="B99" s="99" t="str">
        <f>'Logic Table'!AH93</f>
        <v>N</v>
      </c>
      <c r="C99" s="100" t="s">
        <v>66</v>
      </c>
      <c r="D99" s="273" t="s">
        <v>1615</v>
      </c>
      <c r="E99" s="100"/>
      <c r="F99" s="187"/>
      <c r="M99" s="84"/>
    </row>
    <row r="100" spans="1:13" s="82" customFormat="1" ht="14.25" x14ac:dyDescent="0.2">
      <c r="A100" s="98" t="s">
        <v>226</v>
      </c>
      <c r="B100" s="99" t="str">
        <f>'Logic Table'!AH94</f>
        <v>N</v>
      </c>
      <c r="C100" s="100" t="s">
        <v>66</v>
      </c>
      <c r="D100" s="274"/>
      <c r="E100" s="100"/>
      <c r="F100" s="187"/>
      <c r="M100" s="84"/>
    </row>
    <row r="101" spans="1:13" s="82" customFormat="1" ht="14.25" x14ac:dyDescent="0.2">
      <c r="A101" s="98" t="s">
        <v>227</v>
      </c>
      <c r="B101" s="99" t="str">
        <f>'Logic Table'!AH95</f>
        <v>N</v>
      </c>
      <c r="C101" s="100" t="s">
        <v>66</v>
      </c>
      <c r="D101" s="274"/>
      <c r="E101" s="100"/>
      <c r="F101" s="187"/>
      <c r="M101" s="84"/>
    </row>
    <row r="102" spans="1:13" s="82" customFormat="1" ht="14.25" x14ac:dyDescent="0.2">
      <c r="A102" s="98" t="s">
        <v>228</v>
      </c>
      <c r="B102" s="99" t="str">
        <f>'Logic Table'!AH96</f>
        <v>N</v>
      </c>
      <c r="C102" s="100" t="s">
        <v>66</v>
      </c>
      <c r="D102" s="274"/>
      <c r="E102" s="100"/>
      <c r="F102" s="187"/>
      <c r="M102" s="84"/>
    </row>
    <row r="103" spans="1:13" s="82" customFormat="1" ht="14.25" x14ac:dyDescent="0.2">
      <c r="A103" s="98" t="s">
        <v>229</v>
      </c>
      <c r="B103" s="99" t="str">
        <f>'Logic Table'!AH97</f>
        <v>N</v>
      </c>
      <c r="C103" s="100" t="s">
        <v>66</v>
      </c>
      <c r="D103" s="274"/>
      <c r="E103" s="100"/>
      <c r="F103" s="187"/>
      <c r="M103" s="84"/>
    </row>
    <row r="104" spans="1:13" s="82" customFormat="1" ht="14.25" x14ac:dyDescent="0.2">
      <c r="A104" s="98" t="s">
        <v>230</v>
      </c>
      <c r="B104" s="99" t="str">
        <f>'Logic Table'!AH98</f>
        <v>N</v>
      </c>
      <c r="C104" s="100" t="s">
        <v>66</v>
      </c>
      <c r="D104" s="274"/>
      <c r="E104" s="100"/>
      <c r="F104" s="187"/>
      <c r="M104" s="84"/>
    </row>
    <row r="105" spans="1:13" s="82" customFormat="1" ht="14.25" x14ac:dyDescent="0.2">
      <c r="A105" s="98" t="s">
        <v>231</v>
      </c>
      <c r="B105" s="99" t="str">
        <f>'Logic Table'!AH99</f>
        <v>N</v>
      </c>
      <c r="C105" s="100" t="s">
        <v>66</v>
      </c>
      <c r="D105" s="274"/>
      <c r="E105" s="100"/>
      <c r="F105" s="187"/>
      <c r="M105" s="84"/>
    </row>
    <row r="106" spans="1:13" s="82" customFormat="1" ht="14.25" x14ac:dyDescent="0.2">
      <c r="A106" s="98" t="s">
        <v>232</v>
      </c>
      <c r="B106" s="99" t="str">
        <f>'Logic Table'!AH100</f>
        <v>N</v>
      </c>
      <c r="C106" s="100" t="str">
        <f t="shared" si="4"/>
        <v>No</v>
      </c>
      <c r="D106" s="275"/>
      <c r="E106" s="100"/>
      <c r="F106" s="187"/>
      <c r="M106" s="84"/>
    </row>
    <row r="107" spans="1:13" s="82" customFormat="1" ht="72" customHeight="1" x14ac:dyDescent="0.2">
      <c r="A107" s="98" t="s">
        <v>233</v>
      </c>
      <c r="B107" s="99" t="str">
        <f>'Logic Table'!AH101</f>
        <v>Y</v>
      </c>
      <c r="C107" s="100" t="s">
        <v>66</v>
      </c>
      <c r="D107" s="270" t="s">
        <v>1604</v>
      </c>
      <c r="E107" s="273"/>
      <c r="F107" s="187"/>
      <c r="M107" s="84"/>
    </row>
    <row r="108" spans="1:13" s="82" customFormat="1" ht="39" customHeight="1" x14ac:dyDescent="0.2">
      <c r="A108" s="98" t="s">
        <v>234</v>
      </c>
      <c r="B108" s="99" t="str">
        <f>'Logic Table'!AH102</f>
        <v>Y</v>
      </c>
      <c r="C108" s="100" t="s">
        <v>66</v>
      </c>
      <c r="D108" s="271"/>
      <c r="E108" s="274"/>
      <c r="F108" s="187"/>
      <c r="M108" s="84"/>
    </row>
    <row r="109" spans="1:13" s="82" customFormat="1" ht="39" customHeight="1" x14ac:dyDescent="0.2">
      <c r="A109" s="98" t="s">
        <v>235</v>
      </c>
      <c r="B109" s="99" t="str">
        <f>'Logic Table'!AH103</f>
        <v>Y</v>
      </c>
      <c r="C109" s="100" t="s">
        <v>66</v>
      </c>
      <c r="D109" s="272"/>
      <c r="E109" s="274"/>
      <c r="F109" s="187"/>
      <c r="M109" s="84"/>
    </row>
    <row r="110" spans="1:13" s="82" customFormat="1" ht="25.5" x14ac:dyDescent="0.2">
      <c r="A110" s="98" t="s">
        <v>236</v>
      </c>
      <c r="B110" s="99" t="str">
        <f>'Logic Table'!AH104</f>
        <v>N</v>
      </c>
      <c r="C110" s="100" t="str">
        <f t="shared" si="4"/>
        <v>No</v>
      </c>
      <c r="D110" s="252" t="s">
        <v>1564</v>
      </c>
      <c r="E110" s="274"/>
      <c r="F110" s="187"/>
      <c r="M110" s="84"/>
    </row>
    <row r="111" spans="1:13" s="82" customFormat="1" ht="39" customHeight="1" x14ac:dyDescent="0.2">
      <c r="A111" s="98" t="s">
        <v>237</v>
      </c>
      <c r="B111" s="99" t="str">
        <f>'Logic Table'!AH105</f>
        <v>N</v>
      </c>
      <c r="C111" s="100" t="s">
        <v>66</v>
      </c>
      <c r="D111" s="100" t="s">
        <v>1565</v>
      </c>
      <c r="E111" s="274"/>
      <c r="F111" s="187"/>
      <c r="M111" s="84"/>
    </row>
    <row r="112" spans="1:13" s="82" customFormat="1" ht="84" customHeight="1" x14ac:dyDescent="0.2">
      <c r="A112" s="98" t="s">
        <v>238</v>
      </c>
      <c r="B112" s="99" t="str">
        <f>'Logic Table'!AH106</f>
        <v>Y</v>
      </c>
      <c r="C112" s="100" t="s">
        <v>66</v>
      </c>
      <c r="D112" s="270" t="s">
        <v>1600</v>
      </c>
      <c r="E112" s="274"/>
      <c r="F112" s="187"/>
      <c r="M112" s="84"/>
    </row>
    <row r="113" spans="1:13" s="82" customFormat="1" ht="14.25" x14ac:dyDescent="0.2">
      <c r="A113" s="98" t="s">
        <v>239</v>
      </c>
      <c r="B113" s="99" t="str">
        <f>'Logic Table'!AH107</f>
        <v>Y</v>
      </c>
      <c r="C113" s="100" t="s">
        <v>66</v>
      </c>
      <c r="D113" s="271"/>
      <c r="E113" s="274"/>
      <c r="F113" s="187"/>
      <c r="M113" s="84"/>
    </row>
    <row r="114" spans="1:13" s="82" customFormat="1" ht="39" customHeight="1" x14ac:dyDescent="0.2">
      <c r="A114" s="98" t="s">
        <v>240</v>
      </c>
      <c r="B114" s="99" t="str">
        <f>'Logic Table'!AH108</f>
        <v>Y</v>
      </c>
      <c r="C114" s="100" t="s">
        <v>66</v>
      </c>
      <c r="D114" s="271"/>
      <c r="E114" s="274"/>
      <c r="F114" s="187"/>
      <c r="M114" s="84"/>
    </row>
    <row r="115" spans="1:13" s="82" customFormat="1" ht="14.25" x14ac:dyDescent="0.2">
      <c r="A115" s="98" t="s">
        <v>241</v>
      </c>
      <c r="B115" s="99" t="str">
        <f>'Logic Table'!AH109</f>
        <v>Y</v>
      </c>
      <c r="C115" s="100" t="s">
        <v>66</v>
      </c>
      <c r="D115" s="272"/>
      <c r="E115" s="275"/>
      <c r="F115" s="187"/>
      <c r="M115" s="84"/>
    </row>
    <row r="116" spans="1:13" s="82" customFormat="1" ht="38.25" x14ac:dyDescent="0.2">
      <c r="A116" s="98" t="s">
        <v>242</v>
      </c>
      <c r="B116" s="99" t="str">
        <f>'Logic Table'!AH110</f>
        <v>Y</v>
      </c>
      <c r="C116" s="100" t="s">
        <v>66</v>
      </c>
      <c r="D116" s="100" t="s">
        <v>1566</v>
      </c>
      <c r="E116" s="216"/>
      <c r="F116" s="210"/>
      <c r="M116" s="84"/>
    </row>
    <row r="117" spans="1:13" s="82" customFormat="1" ht="25.5" x14ac:dyDescent="0.2">
      <c r="A117" s="98" t="s">
        <v>243</v>
      </c>
      <c r="B117" s="99" t="str">
        <f>'Logic Table'!AH111</f>
        <v>Y</v>
      </c>
      <c r="C117" s="100" t="s">
        <v>66</v>
      </c>
      <c r="D117" s="100" t="s">
        <v>1605</v>
      </c>
      <c r="E117" s="215"/>
      <c r="F117" s="187"/>
      <c r="M117" s="84"/>
    </row>
    <row r="118" spans="1:13" s="82" customFormat="1" ht="38.25" x14ac:dyDescent="0.2">
      <c r="A118" s="98" t="s">
        <v>244</v>
      </c>
      <c r="B118" s="99" t="str">
        <f>'Logic Table'!AH112</f>
        <v>Y</v>
      </c>
      <c r="C118" s="100" t="s">
        <v>66</v>
      </c>
      <c r="D118" s="100" t="s">
        <v>1601</v>
      </c>
      <c r="F118" s="187"/>
      <c r="M118" s="84"/>
    </row>
    <row r="119" spans="1:13" s="82" customFormat="1" ht="22.35" customHeight="1" x14ac:dyDescent="0.2">
      <c r="A119" s="98" t="s">
        <v>245</v>
      </c>
      <c r="B119" s="99" t="str">
        <f>'Logic Table'!AH113</f>
        <v>N</v>
      </c>
      <c r="C119" s="100" t="s">
        <v>62</v>
      </c>
      <c r="D119" s="100"/>
      <c r="E119" s="100"/>
      <c r="F119" s="187"/>
      <c r="M119" s="84"/>
    </row>
    <row r="120" spans="1:13" s="82" customFormat="1" ht="66.95" customHeight="1" x14ac:dyDescent="0.2">
      <c r="A120" s="98" t="s">
        <v>246</v>
      </c>
      <c r="B120" s="99" t="str">
        <f>'Logic Table'!AH114</f>
        <v>Y</v>
      </c>
      <c r="C120" s="100" t="s">
        <v>62</v>
      </c>
      <c r="D120" s="224"/>
      <c r="E120" s="186"/>
      <c r="F120" s="187"/>
      <c r="M120" s="84"/>
    </row>
    <row r="121" spans="1:13" s="82" customFormat="1" ht="14.25" x14ac:dyDescent="0.2">
      <c r="A121" s="98" t="s">
        <v>247</v>
      </c>
      <c r="B121" s="99" t="str">
        <f>'Logic Table'!AH115</f>
        <v>Y</v>
      </c>
      <c r="C121" s="100" t="s">
        <v>62</v>
      </c>
      <c r="D121" s="224"/>
      <c r="E121" s="186"/>
      <c r="F121" s="187"/>
      <c r="M121" s="84"/>
    </row>
    <row r="122" spans="1:13" s="82" customFormat="1" ht="14.25" x14ac:dyDescent="0.2">
      <c r="A122" s="98" t="s">
        <v>248</v>
      </c>
      <c r="B122" s="99" t="str">
        <f>'Logic Table'!AH116</f>
        <v>Y</v>
      </c>
      <c r="C122" s="100" t="s">
        <v>62</v>
      </c>
      <c r="D122" s="224"/>
      <c r="E122" s="100"/>
      <c r="F122" s="187"/>
      <c r="M122" s="84"/>
    </row>
    <row r="123" spans="1:13" s="82" customFormat="1" ht="14.25" x14ac:dyDescent="0.2">
      <c r="A123" s="98" t="s">
        <v>249</v>
      </c>
      <c r="B123" s="99" t="str">
        <f>'Logic Table'!AH117</f>
        <v>Y</v>
      </c>
      <c r="C123" s="100" t="s">
        <v>62</v>
      </c>
      <c r="D123" s="224"/>
      <c r="E123" s="186"/>
      <c r="F123" s="187"/>
      <c r="M123" s="84"/>
    </row>
    <row r="124" spans="1:13" s="82" customFormat="1" ht="14.25" x14ac:dyDescent="0.2">
      <c r="A124" s="98" t="s">
        <v>250</v>
      </c>
      <c r="B124" s="99" t="str">
        <f>'Logic Table'!AH118</f>
        <v>N</v>
      </c>
      <c r="C124" s="100" t="s">
        <v>62</v>
      </c>
      <c r="D124" s="224"/>
      <c r="E124" s="186"/>
      <c r="F124" s="187"/>
      <c r="M124" s="84"/>
    </row>
    <row r="125" spans="1:13" s="82" customFormat="1" ht="63.75" x14ac:dyDescent="0.2">
      <c r="A125" s="98" t="s">
        <v>251</v>
      </c>
      <c r="B125" s="99" t="str">
        <f>'Logic Table'!AH119</f>
        <v>Y</v>
      </c>
      <c r="C125" s="100" t="s">
        <v>66</v>
      </c>
      <c r="D125" s="224" t="s">
        <v>1567</v>
      </c>
      <c r="E125" s="100"/>
      <c r="F125" s="187"/>
      <c r="M125" s="84"/>
    </row>
    <row r="126" spans="1:13" s="82" customFormat="1" ht="14.25" x14ac:dyDescent="0.2">
      <c r="A126" s="98" t="s">
        <v>252</v>
      </c>
      <c r="B126" s="99" t="str">
        <f>'Logic Table'!AH120</f>
        <v>N</v>
      </c>
      <c r="C126" s="100" t="s">
        <v>62</v>
      </c>
      <c r="D126" s="224"/>
      <c r="E126" s="100"/>
      <c r="F126" s="210"/>
      <c r="M126" s="84"/>
    </row>
    <row r="127" spans="1:13" s="82" customFormat="1" ht="14.25" x14ac:dyDescent="0.2">
      <c r="A127" s="98" t="s">
        <v>253</v>
      </c>
      <c r="B127" s="99" t="str">
        <f>'Logic Table'!AH121</f>
        <v>N</v>
      </c>
      <c r="C127" s="100" t="s">
        <v>62</v>
      </c>
      <c r="D127" s="224"/>
      <c r="E127" s="100"/>
      <c r="F127" s="187"/>
      <c r="M127" s="84"/>
    </row>
    <row r="128" spans="1:13" s="82" customFormat="1" ht="40.5" customHeight="1" x14ac:dyDescent="0.2">
      <c r="A128" s="98" t="s">
        <v>254</v>
      </c>
      <c r="B128" s="99" t="str">
        <f>'Logic Table'!AH122</f>
        <v>N</v>
      </c>
      <c r="C128" s="100" t="str">
        <f t="shared" ref="C128:C155" si="5">IF(B128="N","No","")</f>
        <v>No</v>
      </c>
      <c r="D128" s="224" t="s">
        <v>1568</v>
      </c>
      <c r="E128" s="100"/>
      <c r="F128" s="187"/>
      <c r="M128" s="84"/>
    </row>
    <row r="129" spans="1:13" s="82" customFormat="1" ht="17.100000000000001" customHeight="1" x14ac:dyDescent="0.2">
      <c r="A129" s="98" t="s">
        <v>255</v>
      </c>
      <c r="B129" s="99" t="str">
        <f>'Logic Table'!AH123</f>
        <v>N</v>
      </c>
      <c r="C129" s="100" t="s">
        <v>62</v>
      </c>
      <c r="D129" s="224"/>
      <c r="E129" s="186"/>
      <c r="F129" s="187"/>
      <c r="M129" s="84"/>
    </row>
    <row r="130" spans="1:13" s="82" customFormat="1" ht="41.1" customHeight="1" x14ac:dyDescent="0.2">
      <c r="A130" s="98" t="s">
        <v>256</v>
      </c>
      <c r="B130" s="99" t="str">
        <f>'Logic Table'!AH124</f>
        <v>N</v>
      </c>
      <c r="C130" s="100" t="str">
        <f t="shared" si="5"/>
        <v>No</v>
      </c>
      <c r="D130" s="224" t="s">
        <v>1569</v>
      </c>
      <c r="E130" s="100"/>
      <c r="F130" s="187"/>
      <c r="M130" s="84"/>
    </row>
    <row r="131" spans="1:13" s="82" customFormat="1" ht="25.5" x14ac:dyDescent="0.2">
      <c r="A131" s="98" t="s">
        <v>257</v>
      </c>
      <c r="B131" s="99" t="str">
        <f>'Logic Table'!AH125</f>
        <v>N</v>
      </c>
      <c r="C131" s="100" t="str">
        <f t="shared" si="5"/>
        <v>No</v>
      </c>
      <c r="D131" s="224" t="s">
        <v>1584</v>
      </c>
      <c r="E131" s="100"/>
      <c r="F131" s="187"/>
      <c r="M131" s="84"/>
    </row>
    <row r="132" spans="1:13" s="82" customFormat="1" ht="38.25" x14ac:dyDescent="0.2">
      <c r="A132" s="98" t="s">
        <v>258</v>
      </c>
      <c r="B132" s="99" t="str">
        <f>'Logic Table'!AH126</f>
        <v>N</v>
      </c>
      <c r="C132" s="100" t="str">
        <f t="shared" si="5"/>
        <v>No</v>
      </c>
      <c r="D132" s="224" t="s">
        <v>1570</v>
      </c>
      <c r="E132" s="100"/>
      <c r="F132" s="187"/>
      <c r="M132" s="84"/>
    </row>
    <row r="133" spans="1:13" s="82" customFormat="1" ht="14.25" x14ac:dyDescent="0.2">
      <c r="A133" s="98" t="s">
        <v>259</v>
      </c>
      <c r="B133" s="99" t="str">
        <f>'Logic Table'!AH127</f>
        <v>N</v>
      </c>
      <c r="C133" s="100" t="s">
        <v>62</v>
      </c>
      <c r="D133" s="224"/>
      <c r="E133" s="100"/>
      <c r="F133" s="187"/>
      <c r="M133" s="84"/>
    </row>
    <row r="134" spans="1:13" s="82" customFormat="1" ht="28.5" customHeight="1" x14ac:dyDescent="0.2">
      <c r="A134" s="98" t="s">
        <v>260</v>
      </c>
      <c r="B134" s="99" t="str">
        <f>'Logic Table'!AH128</f>
        <v>N</v>
      </c>
      <c r="C134" s="100" t="s">
        <v>62</v>
      </c>
      <c r="D134" s="256"/>
      <c r="E134" s="100"/>
      <c r="F134" s="187"/>
      <c r="M134" s="84"/>
    </row>
    <row r="135" spans="1:13" s="82" customFormat="1" ht="38.25" x14ac:dyDescent="0.2">
      <c r="A135" s="98" t="s">
        <v>261</v>
      </c>
      <c r="B135" s="99" t="str">
        <f>'Logic Table'!AH129</f>
        <v>N</v>
      </c>
      <c r="C135" s="100" t="str">
        <f t="shared" si="5"/>
        <v>No</v>
      </c>
      <c r="D135" s="224" t="s">
        <v>1571</v>
      </c>
      <c r="E135" s="100"/>
      <c r="F135" s="187"/>
      <c r="M135" s="84"/>
    </row>
    <row r="136" spans="1:13" s="82" customFormat="1" ht="38.25" x14ac:dyDescent="0.2">
      <c r="A136" s="98" t="s">
        <v>262</v>
      </c>
      <c r="B136" s="99" t="str">
        <f>'Logic Table'!AH130</f>
        <v>Y</v>
      </c>
      <c r="C136" s="100" t="s">
        <v>66</v>
      </c>
      <c r="D136" s="256" t="s">
        <v>1610</v>
      </c>
      <c r="E136" s="100"/>
      <c r="F136" s="187"/>
      <c r="M136" s="84"/>
    </row>
    <row r="137" spans="1:13" s="82" customFormat="1" ht="26.45" customHeight="1" x14ac:dyDescent="0.2">
      <c r="A137" s="98" t="s">
        <v>263</v>
      </c>
      <c r="B137" s="99" t="str">
        <f>'Logic Table'!AH131</f>
        <v>N</v>
      </c>
      <c r="C137" s="100" t="s">
        <v>66</v>
      </c>
      <c r="D137" s="228" t="s">
        <v>1572</v>
      </c>
      <c r="E137" s="100"/>
      <c r="F137" s="187"/>
      <c r="M137" s="84"/>
    </row>
    <row r="138" spans="1:13" s="82" customFormat="1" ht="14.25" x14ac:dyDescent="0.2">
      <c r="A138" s="98" t="s">
        <v>264</v>
      </c>
      <c r="B138" s="99" t="str">
        <f>'Logic Table'!AH132</f>
        <v>N</v>
      </c>
      <c r="C138" s="100" t="s">
        <v>62</v>
      </c>
      <c r="D138" s="224"/>
      <c r="E138" s="100"/>
      <c r="F138" s="187"/>
      <c r="M138" s="84"/>
    </row>
    <row r="139" spans="1:13" s="82" customFormat="1" ht="25.5" x14ac:dyDescent="0.2">
      <c r="A139" s="98" t="s">
        <v>265</v>
      </c>
      <c r="B139" s="99" t="str">
        <f>'Logic Table'!AH133</f>
        <v>Y</v>
      </c>
      <c r="C139" s="100" t="s">
        <v>66</v>
      </c>
      <c r="D139" s="241" t="s">
        <v>1589</v>
      </c>
      <c r="E139" s="186"/>
      <c r="F139" s="187"/>
      <c r="M139" s="84"/>
    </row>
    <row r="140" spans="1:13" s="82" customFormat="1" ht="25.5" x14ac:dyDescent="0.2">
      <c r="A140" s="98" t="s">
        <v>266</v>
      </c>
      <c r="B140" s="99" t="str">
        <f>'Logic Table'!AH134</f>
        <v>Y</v>
      </c>
      <c r="C140" s="100" t="s">
        <v>66</v>
      </c>
      <c r="D140" s="241" t="s">
        <v>1590</v>
      </c>
      <c r="E140" s="186"/>
      <c r="F140" s="187"/>
      <c r="M140" s="84"/>
    </row>
    <row r="141" spans="1:13" s="82" customFormat="1" ht="14.25" x14ac:dyDescent="0.2">
      <c r="A141" s="98" t="s">
        <v>267</v>
      </c>
      <c r="B141" s="99" t="str">
        <f>'Logic Table'!AH135</f>
        <v>N</v>
      </c>
      <c r="C141" s="100" t="s">
        <v>66</v>
      </c>
      <c r="D141" s="251" t="s">
        <v>1602</v>
      </c>
      <c r="E141" s="100"/>
      <c r="F141" s="187"/>
      <c r="M141" s="84"/>
    </row>
    <row r="142" spans="1:13" s="82" customFormat="1" ht="14.25" x14ac:dyDescent="0.2">
      <c r="A142" s="98" t="s">
        <v>268</v>
      </c>
      <c r="B142" s="99" t="str">
        <f>'Logic Table'!AH136</f>
        <v>N</v>
      </c>
      <c r="C142" s="100" t="str">
        <f t="shared" si="5"/>
        <v>No</v>
      </c>
      <c r="D142" s="229" t="s">
        <v>1573</v>
      </c>
      <c r="E142" s="100"/>
      <c r="F142" s="187"/>
      <c r="M142" s="84"/>
    </row>
    <row r="143" spans="1:13" s="82" customFormat="1" ht="14.25" x14ac:dyDescent="0.2">
      <c r="A143" s="98" t="s">
        <v>269</v>
      </c>
      <c r="B143" s="99" t="str">
        <f>'Logic Table'!AH137</f>
        <v>N</v>
      </c>
      <c r="C143" s="100" t="str">
        <f t="shared" si="5"/>
        <v>No</v>
      </c>
      <c r="D143" s="230" t="s">
        <v>1574</v>
      </c>
      <c r="E143" s="100"/>
      <c r="F143" s="187"/>
      <c r="M143" s="84"/>
    </row>
    <row r="144" spans="1:13" s="82" customFormat="1" ht="14.25" x14ac:dyDescent="0.2">
      <c r="A144" s="98" t="s">
        <v>270</v>
      </c>
      <c r="B144" s="99" t="str">
        <f>'Logic Table'!AH138</f>
        <v>N</v>
      </c>
      <c r="C144" s="100" t="s">
        <v>66</v>
      </c>
      <c r="D144" s="255" t="s">
        <v>1603</v>
      </c>
      <c r="E144" s="186"/>
      <c r="F144" s="187"/>
      <c r="M144" s="84"/>
    </row>
    <row r="145" spans="1:13" s="82" customFormat="1" ht="25.5" x14ac:dyDescent="0.2">
      <c r="A145" s="98" t="s">
        <v>271</v>
      </c>
      <c r="B145" s="99" t="str">
        <f>'Logic Table'!AH139</f>
        <v>N</v>
      </c>
      <c r="C145" s="100" t="str">
        <f t="shared" si="5"/>
        <v>No</v>
      </c>
      <c r="D145" s="231" t="s">
        <v>1575</v>
      </c>
      <c r="E145" s="100"/>
      <c r="F145" s="187"/>
      <c r="M145" s="84"/>
    </row>
    <row r="146" spans="1:13" s="82" customFormat="1" ht="25.5" x14ac:dyDescent="0.2">
      <c r="A146" s="98" t="s">
        <v>272</v>
      </c>
      <c r="B146" s="99" t="str">
        <f>'Logic Table'!AH140</f>
        <v>N</v>
      </c>
      <c r="C146" s="100" t="str">
        <f t="shared" si="5"/>
        <v>No</v>
      </c>
      <c r="D146" s="232" t="s">
        <v>1576</v>
      </c>
      <c r="E146" s="100"/>
      <c r="F146" s="187"/>
      <c r="M146" s="84"/>
    </row>
    <row r="147" spans="1:13" s="82" customFormat="1" ht="14.25" x14ac:dyDescent="0.2">
      <c r="A147" s="98" t="s">
        <v>273</v>
      </c>
      <c r="B147" s="99" t="str">
        <f>'Logic Table'!AH141</f>
        <v>N</v>
      </c>
      <c r="C147" s="100" t="str">
        <f t="shared" si="5"/>
        <v>No</v>
      </c>
      <c r="D147" s="240" t="s">
        <v>1585</v>
      </c>
      <c r="E147" s="100"/>
      <c r="F147" s="187"/>
      <c r="M147" s="84"/>
    </row>
    <row r="148" spans="1:13" s="82" customFormat="1" ht="25.5" x14ac:dyDescent="0.2">
      <c r="A148" s="98" t="s">
        <v>274</v>
      </c>
      <c r="B148" s="99" t="str">
        <f>'Logic Table'!AH142</f>
        <v>N</v>
      </c>
      <c r="C148" s="100" t="str">
        <f t="shared" si="5"/>
        <v>No</v>
      </c>
      <c r="D148" s="233" t="s">
        <v>1577</v>
      </c>
      <c r="E148" s="100"/>
      <c r="F148" s="187"/>
      <c r="M148" s="84"/>
    </row>
    <row r="149" spans="1:13" s="82" customFormat="1" ht="14.25" x14ac:dyDescent="0.2">
      <c r="A149" s="98" t="s">
        <v>275</v>
      </c>
      <c r="B149" s="99" t="str">
        <f>'Logic Table'!AH143</f>
        <v>N</v>
      </c>
      <c r="C149" s="100" t="str">
        <f t="shared" si="5"/>
        <v>No</v>
      </c>
      <c r="D149" s="234" t="s">
        <v>1578</v>
      </c>
      <c r="E149" s="100"/>
      <c r="F149" s="187"/>
      <c r="M149" s="84"/>
    </row>
    <row r="150" spans="1:13" s="82" customFormat="1" ht="14.25" x14ac:dyDescent="0.2">
      <c r="A150" s="98" t="s">
        <v>276</v>
      </c>
      <c r="B150" s="99" t="str">
        <f>'Logic Table'!AH144</f>
        <v>N</v>
      </c>
      <c r="C150" s="100" t="str">
        <f t="shared" si="5"/>
        <v>No</v>
      </c>
      <c r="D150" s="240" t="s">
        <v>1586</v>
      </c>
      <c r="E150" s="100"/>
      <c r="F150" s="187"/>
      <c r="M150" s="84"/>
    </row>
    <row r="151" spans="1:13" s="82" customFormat="1" ht="14.25" x14ac:dyDescent="0.2">
      <c r="A151" s="98" t="s">
        <v>277</v>
      </c>
      <c r="B151" s="99" t="str">
        <f>'Logic Table'!AH145</f>
        <v>N</v>
      </c>
      <c r="C151" s="100" t="str">
        <f t="shared" si="5"/>
        <v>No</v>
      </c>
      <c r="D151" s="257" t="s">
        <v>1611</v>
      </c>
      <c r="E151" s="100"/>
      <c r="F151" s="187"/>
      <c r="M151" s="84"/>
    </row>
    <row r="152" spans="1:13" s="82" customFormat="1" ht="14.25" x14ac:dyDescent="0.2">
      <c r="A152" s="98" t="s">
        <v>278</v>
      </c>
      <c r="B152" s="99" t="str">
        <f>'Logic Table'!AH146</f>
        <v>N</v>
      </c>
      <c r="C152" s="100" t="s">
        <v>62</v>
      </c>
      <c r="D152" s="240"/>
      <c r="E152" s="100"/>
      <c r="F152" s="187"/>
      <c r="M152" s="84"/>
    </row>
    <row r="153" spans="1:13" s="82" customFormat="1" ht="14.25" x14ac:dyDescent="0.2">
      <c r="A153" s="98" t="s">
        <v>279</v>
      </c>
      <c r="B153" s="99" t="str">
        <f>'Logic Table'!AH147</f>
        <v>N</v>
      </c>
      <c r="C153" s="100" t="str">
        <f t="shared" si="5"/>
        <v>No</v>
      </c>
      <c r="D153" s="240" t="s">
        <v>1587</v>
      </c>
      <c r="E153" s="100"/>
      <c r="F153" s="187"/>
      <c r="M153" s="84"/>
    </row>
    <row r="154" spans="1:13" s="82" customFormat="1" ht="25.5" x14ac:dyDescent="0.2">
      <c r="A154" s="98" t="s">
        <v>280</v>
      </c>
      <c r="B154" s="99" t="str">
        <f>'Logic Table'!AH148</f>
        <v>N</v>
      </c>
      <c r="C154" s="100" t="str">
        <f t="shared" si="5"/>
        <v>No</v>
      </c>
      <c r="D154" s="240" t="s">
        <v>1588</v>
      </c>
      <c r="E154" s="100"/>
      <c r="F154" s="187"/>
      <c r="M154" s="84"/>
    </row>
    <row r="155" spans="1:13" s="82" customFormat="1" ht="25.5" x14ac:dyDescent="0.2">
      <c r="A155" s="98" t="s">
        <v>281</v>
      </c>
      <c r="B155" s="99" t="str">
        <f>'Logic Table'!AH149</f>
        <v>N</v>
      </c>
      <c r="C155" s="100" t="str">
        <f t="shared" si="5"/>
        <v>No</v>
      </c>
      <c r="D155" s="235" t="s">
        <v>1579</v>
      </c>
      <c r="E155" s="100"/>
      <c r="F155" s="187"/>
      <c r="M155" s="84"/>
    </row>
    <row r="156" spans="1:13" s="82" customFormat="1" ht="14.1" customHeight="1" x14ac:dyDescent="0.2">
      <c r="A156" s="98" t="s">
        <v>282</v>
      </c>
      <c r="B156" s="99" t="str">
        <f>'Logic Table'!AH150</f>
        <v>Y</v>
      </c>
      <c r="C156" s="100" t="s">
        <v>66</v>
      </c>
      <c r="D156" s="288" t="s">
        <v>1612</v>
      </c>
      <c r="E156" s="273"/>
      <c r="F156" s="187"/>
      <c r="M156" s="84"/>
    </row>
    <row r="157" spans="1:13" s="82" customFormat="1" ht="14.25" x14ac:dyDescent="0.2">
      <c r="A157" s="98" t="s">
        <v>283</v>
      </c>
      <c r="B157" s="99" t="str">
        <f>'Logic Table'!AH151</f>
        <v>Y</v>
      </c>
      <c r="C157" s="100" t="s">
        <v>66</v>
      </c>
      <c r="D157" s="288"/>
      <c r="E157" s="274"/>
      <c r="F157" s="187"/>
      <c r="M157" s="84"/>
    </row>
    <row r="158" spans="1:13" s="82" customFormat="1" ht="26.45" customHeight="1" x14ac:dyDescent="0.2">
      <c r="A158" s="98" t="s">
        <v>284</v>
      </c>
      <c r="B158" s="99" t="str">
        <f>'Logic Table'!AH152</f>
        <v>Y</v>
      </c>
      <c r="C158" s="100" t="s">
        <v>66</v>
      </c>
      <c r="D158" s="288"/>
      <c r="E158" s="274"/>
      <c r="F158" s="187"/>
      <c r="M158" s="84"/>
    </row>
    <row r="159" spans="1:13" s="82" customFormat="1" ht="14.25" x14ac:dyDescent="0.2">
      <c r="A159" s="98" t="s">
        <v>285</v>
      </c>
      <c r="B159" s="99" t="str">
        <f>'Logic Table'!AH153</f>
        <v>Y</v>
      </c>
      <c r="C159" s="100" t="s">
        <v>66</v>
      </c>
      <c r="D159" s="288"/>
      <c r="E159" s="274"/>
      <c r="F159" s="187"/>
      <c r="M159" s="84"/>
    </row>
    <row r="160" spans="1:13" s="82" customFormat="1" ht="79.349999999999994" customHeight="1" x14ac:dyDescent="0.2">
      <c r="A160" s="98" t="s">
        <v>286</v>
      </c>
      <c r="B160" s="99" t="str">
        <f>'Logic Table'!AH154</f>
        <v>Y</v>
      </c>
      <c r="C160" s="100" t="s">
        <v>66</v>
      </c>
      <c r="D160" s="288"/>
      <c r="E160" s="274"/>
      <c r="F160" s="187"/>
      <c r="M160" s="84"/>
    </row>
    <row r="161" spans="1:13" s="82" customFormat="1" ht="14.25" x14ac:dyDescent="0.2">
      <c r="A161" s="98" t="s">
        <v>287</v>
      </c>
      <c r="B161" s="99" t="str">
        <f>'Logic Table'!AH155</f>
        <v>N</v>
      </c>
      <c r="C161" s="100" t="str">
        <f t="shared" ref="C161" si="6">IF(B161="N","No","")</f>
        <v>No</v>
      </c>
      <c r="D161" s="288"/>
      <c r="E161" s="274"/>
      <c r="F161" s="187"/>
      <c r="M161" s="84"/>
    </row>
    <row r="162" spans="1:13" s="82" customFormat="1" ht="14.25" x14ac:dyDescent="0.2">
      <c r="A162" s="98" t="s">
        <v>288</v>
      </c>
      <c r="B162" s="99" t="str">
        <f>'Logic Table'!AH156</f>
        <v>N</v>
      </c>
      <c r="C162" s="100" t="s">
        <v>66</v>
      </c>
      <c r="D162" s="288"/>
      <c r="E162" s="274"/>
      <c r="F162" s="187"/>
      <c r="M162" s="84"/>
    </row>
    <row r="163" spans="1:13" s="82" customFormat="1" ht="14.25" x14ac:dyDescent="0.2">
      <c r="A163" s="98" t="s">
        <v>289</v>
      </c>
      <c r="B163" s="99" t="str">
        <f>'Logic Table'!AH157</f>
        <v>N</v>
      </c>
      <c r="C163" s="100" t="s">
        <v>66</v>
      </c>
      <c r="D163" s="288"/>
      <c r="E163" s="274"/>
      <c r="F163" s="187"/>
      <c r="M163" s="84"/>
    </row>
    <row r="164" spans="1:13" s="82" customFormat="1" ht="26.45" customHeight="1" x14ac:dyDescent="0.2">
      <c r="A164" s="98" t="s">
        <v>290</v>
      </c>
      <c r="B164" s="99" t="str">
        <f>'Logic Table'!AH158</f>
        <v>N</v>
      </c>
      <c r="C164" s="100" t="s">
        <v>62</v>
      </c>
      <c r="D164" s="224"/>
      <c r="E164" s="274"/>
      <c r="F164" s="187"/>
      <c r="M164" s="84"/>
    </row>
    <row r="165" spans="1:13" s="82" customFormat="1" ht="14.25" x14ac:dyDescent="0.2">
      <c r="A165" s="98" t="s">
        <v>291</v>
      </c>
      <c r="B165" s="99" t="str">
        <f>'Logic Table'!AH159</f>
        <v>N</v>
      </c>
      <c r="C165" s="100" t="s">
        <v>62</v>
      </c>
      <c r="D165" s="224"/>
      <c r="E165" s="274"/>
      <c r="F165" s="187"/>
      <c r="M165" s="84"/>
    </row>
    <row r="166" spans="1:13" s="82" customFormat="1" ht="14.25" x14ac:dyDescent="0.2">
      <c r="A166" s="98" t="s">
        <v>292</v>
      </c>
      <c r="B166" s="99" t="str">
        <f>'Logic Table'!AH160</f>
        <v>Y</v>
      </c>
      <c r="C166" s="100" t="s">
        <v>62</v>
      </c>
      <c r="D166" s="224"/>
      <c r="E166" s="274"/>
      <c r="F166" s="187"/>
      <c r="M166" s="84"/>
    </row>
    <row r="167" spans="1:13" s="82" customFormat="1" ht="14.25" x14ac:dyDescent="0.2">
      <c r="A167" s="98" t="s">
        <v>293</v>
      </c>
      <c r="B167" s="99" t="str">
        <f>'Logic Table'!AH161</f>
        <v>N</v>
      </c>
      <c r="C167" s="100" t="s">
        <v>62</v>
      </c>
      <c r="D167" s="224"/>
      <c r="E167" s="274"/>
      <c r="F167" s="187"/>
      <c r="M167" s="84"/>
    </row>
    <row r="168" spans="1:13" s="82" customFormat="1" ht="14.25" x14ac:dyDescent="0.2">
      <c r="A168" s="98" t="s">
        <v>294</v>
      </c>
      <c r="B168" s="101" t="str">
        <f>'Logic Table'!AH162</f>
        <v>N</v>
      </c>
      <c r="C168" s="102" t="s">
        <v>62</v>
      </c>
      <c r="D168" s="224"/>
      <c r="E168" s="275"/>
      <c r="F168" s="187"/>
      <c r="M168" s="84"/>
    </row>
    <row r="169" spans="1:13" x14ac:dyDescent="0.25">
      <c r="B169" s="81"/>
    </row>
  </sheetData>
  <mergeCells count="20">
    <mergeCell ref="E107:E115"/>
    <mergeCell ref="E156:E168"/>
    <mergeCell ref="E78:E87"/>
    <mergeCell ref="D94:D98"/>
    <mergeCell ref="D99:D106"/>
    <mergeCell ref="D88:D93"/>
    <mergeCell ref="D78:D85"/>
    <mergeCell ref="D107:D109"/>
    <mergeCell ref="D112:D115"/>
    <mergeCell ref="D156:D163"/>
    <mergeCell ref="F36:F44"/>
    <mergeCell ref="D69:D77"/>
    <mergeCell ref="E69:E77"/>
    <mergeCell ref="D51:D58"/>
    <mergeCell ref="D59:D68"/>
    <mergeCell ref="B2:D2"/>
    <mergeCell ref="B3:D3"/>
    <mergeCell ref="D15:D30"/>
    <mergeCell ref="D31:D33"/>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abSelected="1" topLeftCell="A43" zoomScaleNormal="100" workbookViewId="0">
      <selection activeCell="D35" sqref="D35"/>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65" t="str">
        <f>IF(Header!B7="","(enter in PS Plan page)",Header!B7)</f>
        <v xml:space="preserve">SGTC-NPD-005-02 </v>
      </c>
      <c r="C2" s="265"/>
      <c r="D2" s="265"/>
      <c r="E2" s="87"/>
    </row>
    <row r="3" spans="1:14" x14ac:dyDescent="0.25">
      <c r="A3" s="46" t="s">
        <v>48</v>
      </c>
      <c r="B3" s="265" t="str">
        <f>IF(Header!B8="","(enter in PS Plan page)",Header!B8)</f>
        <v>CT Knee Intra Op</v>
      </c>
      <c r="C3" s="265"/>
      <c r="D3" s="265"/>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All controls below must be assessed.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89" t="s">
        <v>305</v>
      </c>
      <c r="B15" s="112" t="s">
        <v>306</v>
      </c>
      <c r="C15" s="102" t="s">
        <v>66</v>
      </c>
      <c r="D15" s="292" t="s">
        <v>1619</v>
      </c>
      <c r="E15" s="215"/>
      <c r="F15" s="83"/>
      <c r="M15" s="84"/>
    </row>
    <row r="16" spans="1:14" s="82" customFormat="1" ht="79.349999999999994" customHeight="1" x14ac:dyDescent="0.2">
      <c r="A16" s="289"/>
      <c r="B16" s="112" t="s">
        <v>307</v>
      </c>
      <c r="C16" s="102" t="s">
        <v>66</v>
      </c>
      <c r="D16" s="293"/>
      <c r="E16" s="195"/>
      <c r="F16" s="83"/>
      <c r="M16" s="84"/>
    </row>
    <row r="17" spans="1:13" s="82" customFormat="1" ht="50.45" customHeight="1" x14ac:dyDescent="0.2">
      <c r="A17" s="289"/>
      <c r="B17" s="112" t="s">
        <v>308</v>
      </c>
      <c r="C17" s="102" t="s">
        <v>66</v>
      </c>
      <c r="D17" s="270" t="s">
        <v>1619</v>
      </c>
      <c r="E17" s="195"/>
      <c r="F17" s="83"/>
      <c r="M17" s="84"/>
    </row>
    <row r="18" spans="1:13" s="82" customFormat="1" ht="28.5" customHeight="1" x14ac:dyDescent="0.2">
      <c r="A18" s="289" t="s">
        <v>309</v>
      </c>
      <c r="B18" s="112" t="s">
        <v>310</v>
      </c>
      <c r="C18" s="102" t="s">
        <v>66</v>
      </c>
      <c r="D18" s="271"/>
      <c r="E18" s="195"/>
      <c r="F18" s="83"/>
      <c r="M18" s="84"/>
    </row>
    <row r="19" spans="1:13" s="82" customFormat="1" ht="14.1" customHeight="1" x14ac:dyDescent="0.2">
      <c r="A19" s="289"/>
      <c r="B19" s="112" t="s">
        <v>311</v>
      </c>
      <c r="C19" s="102" t="s">
        <v>66</v>
      </c>
      <c r="D19" s="271"/>
      <c r="E19" s="195"/>
      <c r="F19" s="83"/>
      <c r="M19" s="84"/>
    </row>
    <row r="20" spans="1:13" s="82" customFormat="1" ht="14.1" customHeight="1" x14ac:dyDescent="0.2">
      <c r="A20" s="289"/>
      <c r="B20" s="112" t="s">
        <v>312</v>
      </c>
      <c r="C20" s="102" t="s">
        <v>66</v>
      </c>
      <c r="D20" s="272"/>
      <c r="E20" s="195"/>
      <c r="F20" s="83"/>
      <c r="M20" s="84"/>
    </row>
    <row r="21" spans="1:13" s="82" customFormat="1" ht="14.25" x14ac:dyDescent="0.2">
      <c r="A21" s="108" t="s">
        <v>313</v>
      </c>
      <c r="B21" s="113"/>
      <c r="C21" s="109"/>
      <c r="D21" s="109"/>
      <c r="E21" s="110"/>
      <c r="F21" s="83"/>
      <c r="M21" s="84"/>
    </row>
    <row r="22" spans="1:13" s="82" customFormat="1" ht="98.25" customHeight="1" x14ac:dyDescent="0.2">
      <c r="A22" s="114" t="s">
        <v>314</v>
      </c>
      <c r="B22" s="112" t="s">
        <v>315</v>
      </c>
      <c r="C22" s="100" t="s">
        <v>66</v>
      </c>
      <c r="D22" s="223" t="s">
        <v>1619</v>
      </c>
      <c r="E22" s="192"/>
      <c r="F22" s="83"/>
      <c r="M22" s="84"/>
    </row>
    <row r="23" spans="1:13" s="82" customFormat="1" ht="42" customHeight="1" x14ac:dyDescent="0.2">
      <c r="A23" s="289" t="s">
        <v>316</v>
      </c>
      <c r="B23" s="196" t="s">
        <v>317</v>
      </c>
      <c r="C23" s="100" t="s">
        <v>62</v>
      </c>
      <c r="D23" s="102"/>
      <c r="E23" s="192"/>
      <c r="F23" s="83"/>
      <c r="M23" s="84"/>
    </row>
    <row r="24" spans="1:13" s="82" customFormat="1" ht="25.5" x14ac:dyDescent="0.2">
      <c r="A24" s="289"/>
      <c r="B24" s="196" t="s">
        <v>318</v>
      </c>
      <c r="C24" s="102" t="s">
        <v>66</v>
      </c>
      <c r="D24" s="207" t="s">
        <v>1561</v>
      </c>
      <c r="E24" s="102"/>
      <c r="F24" s="83"/>
      <c r="M24" s="84"/>
    </row>
    <row r="25" spans="1:13" s="82" customFormat="1" ht="14.25" x14ac:dyDescent="0.2">
      <c r="A25" s="289"/>
      <c r="B25" s="196" t="s">
        <v>319</v>
      </c>
      <c r="C25" s="102" t="s">
        <v>62</v>
      </c>
      <c r="D25" s="102"/>
      <c r="E25" s="102"/>
      <c r="F25" s="83"/>
      <c r="M25" s="84"/>
    </row>
    <row r="26" spans="1:13" s="82" customFormat="1" ht="14.1" customHeight="1" x14ac:dyDescent="0.2">
      <c r="A26" s="289"/>
      <c r="B26" s="112" t="s">
        <v>320</v>
      </c>
      <c r="C26" s="102" t="s">
        <v>62</v>
      </c>
      <c r="D26" s="102" t="str">
        <f>IF(AND('Capabilities Assessment'!$D$39="No",'Capabilities Assessment'!$D$38="No"),"N/A - Not Assessed because no Privacy impact.","")</f>
        <v/>
      </c>
      <c r="E26" s="206"/>
      <c r="F26" s="83"/>
      <c r="M26" s="84"/>
    </row>
    <row r="27" spans="1:13" s="82" customFormat="1" ht="14.25" x14ac:dyDescent="0.2">
      <c r="A27" s="108" t="s">
        <v>321</v>
      </c>
      <c r="B27" s="113"/>
      <c r="C27" s="109"/>
      <c r="D27" s="109"/>
      <c r="E27" s="110"/>
      <c r="F27" s="83"/>
      <c r="M27" s="84"/>
    </row>
    <row r="28" spans="1:13" ht="20.100000000000001" customHeight="1" x14ac:dyDescent="0.25">
      <c r="A28" s="289" t="s">
        <v>322</v>
      </c>
      <c r="B28" s="112" t="s">
        <v>323</v>
      </c>
      <c r="C28" s="100" t="s">
        <v>66</v>
      </c>
      <c r="D28" s="270" t="s">
        <v>1619</v>
      </c>
      <c r="E28" s="100"/>
      <c r="F28" s="83"/>
    </row>
    <row r="29" spans="1:13" ht="25.5" customHeight="1" x14ac:dyDescent="0.25">
      <c r="A29" s="289"/>
      <c r="B29" s="112" t="s">
        <v>324</v>
      </c>
      <c r="C29" s="100" t="s">
        <v>66</v>
      </c>
      <c r="D29" s="271"/>
      <c r="E29" s="102"/>
      <c r="F29" s="83"/>
    </row>
    <row r="30" spans="1:13" ht="48" customHeight="1" x14ac:dyDescent="0.25">
      <c r="A30" s="111" t="s">
        <v>325</v>
      </c>
      <c r="B30" s="112" t="s">
        <v>326</v>
      </c>
      <c r="C30" s="100" t="s">
        <v>66</v>
      </c>
      <c r="D30" s="272"/>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90" t="s">
        <v>329</v>
      </c>
      <c r="D32" s="290"/>
      <c r="E32" s="290"/>
    </row>
    <row r="33" spans="1:13" ht="51" x14ac:dyDescent="0.25">
      <c r="A33" s="291" t="s">
        <v>330</v>
      </c>
      <c r="B33" s="112" t="s">
        <v>331</v>
      </c>
      <c r="C33" s="100" t="s">
        <v>66</v>
      </c>
      <c r="D33" s="225" t="s">
        <v>1623</v>
      </c>
      <c r="E33" s="208"/>
    </row>
    <row r="34" spans="1:13" ht="46.5" customHeight="1" x14ac:dyDescent="0.25">
      <c r="A34" s="291"/>
      <c r="B34" s="112" t="s">
        <v>332</v>
      </c>
      <c r="C34" s="100" t="s">
        <v>66</v>
      </c>
      <c r="D34" s="226" t="s">
        <v>1551</v>
      </c>
      <c r="E34" s="192"/>
    </row>
    <row r="35" spans="1:13" ht="55.5" customHeight="1" x14ac:dyDescent="0.25">
      <c r="A35" s="291"/>
      <c r="B35" s="112" t="s">
        <v>333</v>
      </c>
      <c r="C35" s="100" t="s">
        <v>66</v>
      </c>
      <c r="D35" s="250" t="s">
        <v>1623</v>
      </c>
      <c r="E35" s="208"/>
    </row>
    <row r="36" spans="1:13" ht="29.25" x14ac:dyDescent="0.25">
      <c r="A36" s="114" t="s">
        <v>334</v>
      </c>
      <c r="B36" s="196" t="str">
        <f>'Privacy BR'!C28</f>
        <v>4.3.1 Use of Dummy Data for Testing</v>
      </c>
      <c r="C36" s="186" t="s">
        <v>62</v>
      </c>
      <c r="D36" s="102" t="str">
        <f>IF(AND('Capabilities Assessment'!$D$39="No",'Capabilities Assessment'!$D$38="No"),"N/A - Not Assessed because no Privacy impact.","")</f>
        <v/>
      </c>
      <c r="E36" s="186"/>
    </row>
    <row r="37" spans="1:13" s="116" customFormat="1" ht="14.25" x14ac:dyDescent="0.2">
      <c r="A37" s="108" t="s">
        <v>335</v>
      </c>
      <c r="B37" s="113"/>
      <c r="C37" s="109"/>
      <c r="D37" s="109"/>
      <c r="E37" s="110"/>
      <c r="F37" s="115"/>
      <c r="M37" s="117"/>
    </row>
    <row r="38" spans="1:13" ht="14.1" customHeight="1" x14ac:dyDescent="0.25">
      <c r="A38" s="289" t="s">
        <v>336</v>
      </c>
      <c r="B38" s="112" t="s">
        <v>337</v>
      </c>
      <c r="C38" s="100" t="s">
        <v>66</v>
      </c>
      <c r="D38" s="270" t="s">
        <v>1619</v>
      </c>
      <c r="E38" s="102"/>
    </row>
    <row r="39" spans="1:13" ht="14.1" customHeight="1" x14ac:dyDescent="0.25">
      <c r="A39" s="289"/>
      <c r="B39" s="112" t="s">
        <v>338</v>
      </c>
      <c r="C39" s="100" t="s">
        <v>66</v>
      </c>
      <c r="D39" s="271"/>
      <c r="E39" s="192"/>
    </row>
    <row r="40" spans="1:13" ht="40.35" customHeight="1" x14ac:dyDescent="0.25">
      <c r="A40" s="114" t="s">
        <v>339</v>
      </c>
      <c r="B40" s="112" t="s">
        <v>340</v>
      </c>
      <c r="C40" s="100" t="s">
        <v>66</v>
      </c>
      <c r="D40" s="271"/>
      <c r="E40" s="195"/>
    </row>
    <row r="41" spans="1:13" ht="40.35" customHeight="1" x14ac:dyDescent="0.25">
      <c r="A41" s="114" t="s">
        <v>341</v>
      </c>
      <c r="B41" s="112" t="s">
        <v>342</v>
      </c>
      <c r="C41" s="100" t="s">
        <v>66</v>
      </c>
      <c r="D41" s="272"/>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90" t="s">
        <v>329</v>
      </c>
      <c r="D43" s="290"/>
      <c r="E43" s="290"/>
    </row>
    <row r="44" spans="1:13" s="116" customFormat="1" ht="14.25" x14ac:dyDescent="0.2">
      <c r="A44" s="108" t="s">
        <v>345</v>
      </c>
      <c r="B44" s="113"/>
      <c r="C44" s="109"/>
      <c r="D44" s="109"/>
      <c r="E44" s="110"/>
      <c r="F44" s="115"/>
      <c r="M44" s="117"/>
    </row>
    <row r="45" spans="1:13" ht="89.25" x14ac:dyDescent="0.25">
      <c r="A45" s="118" t="s">
        <v>346</v>
      </c>
      <c r="B45" s="112" t="s">
        <v>347</v>
      </c>
      <c r="C45" s="100" t="s">
        <v>66</v>
      </c>
      <c r="D45" s="223" t="s">
        <v>1620</v>
      </c>
      <c r="E45" s="100"/>
    </row>
    <row r="46" spans="1:13" s="116" customFormat="1" ht="14.25" x14ac:dyDescent="0.2">
      <c r="A46" s="108" t="s">
        <v>348</v>
      </c>
      <c r="B46" s="120"/>
      <c r="C46" s="109"/>
      <c r="D46" s="109"/>
      <c r="E46" s="110"/>
      <c r="F46" s="115"/>
      <c r="M46" s="117"/>
    </row>
    <row r="47" spans="1:13" ht="89.25" x14ac:dyDescent="0.25">
      <c r="A47" s="118" t="s">
        <v>349</v>
      </c>
      <c r="B47" s="112" t="s">
        <v>350</v>
      </c>
      <c r="C47" s="100" t="s">
        <v>66</v>
      </c>
      <c r="D47" s="223" t="s">
        <v>1620</v>
      </c>
      <c r="E47" s="100"/>
    </row>
    <row r="48" spans="1:13" x14ac:dyDescent="0.25">
      <c r="B48" s="81"/>
    </row>
    <row r="49" spans="2:2" x14ac:dyDescent="0.25">
      <c r="B49" s="81"/>
    </row>
  </sheetData>
  <mergeCells count="14">
    <mergeCell ref="B2:D2"/>
    <mergeCell ref="B3:D3"/>
    <mergeCell ref="A15:A17"/>
    <mergeCell ref="A18:A20"/>
    <mergeCell ref="A23:A26"/>
    <mergeCell ref="D15:D16"/>
    <mergeCell ref="D17:D20"/>
    <mergeCell ref="A28:A29"/>
    <mergeCell ref="C32:E32"/>
    <mergeCell ref="A33:A35"/>
    <mergeCell ref="A38:A39"/>
    <mergeCell ref="C43:E43"/>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17000000}"/>
    <hyperlink ref="B45" location="'Privacy BR'!D36" display="7.1.1 Transparency if Controller" xr:uid="{00000000-0004-0000-0300-000016000000}"/>
    <hyperlink ref="B41" location="'Privacy BR'!D32" display="5.3.1 Functionality for Individual Data Activity Requests" xr:uid="{00000000-0004-0000-0300-000015000000}"/>
    <hyperlink ref="B40" location="'Privacy BR'!D31" display="5.2.1 Functionality for Individual Data Access Requests" xr:uid="{00000000-0004-0000-0300-000014000000}"/>
    <hyperlink ref="B39" location="'Privacy BR'!D30" display="5.1.2 Consent if Processor" xr:uid="{00000000-0004-0000-0300-000013000000}"/>
    <hyperlink ref="B38" location="'Privacy BR'!D29" display="5.1.1 Consent if Controller" xr:uid="{00000000-0004-0000-0300-000012000000}"/>
    <hyperlink ref="B36" location="'Privacy BR'!D28" display="#'Privacy BR'.D28" xr:uid="{00000000-0004-0000-0300-000011000000}"/>
    <hyperlink ref="B35" location="'Privacy BR'!D27" display="4.2.3 Data Disposal in SOM" xr:uid="{00000000-0004-0000-0300-000010000000}"/>
    <hyperlink ref="B34" location="'Privacy BR'!D26" display="4.2.2 Time Stamp Identification" xr:uid="{00000000-0004-0000-0300-00000F000000}"/>
    <hyperlink ref="B33" location="'Privacy BR'!D25" display="4.2.1 Enabling deletion of data" xr:uid="{00000000-0004-0000-0300-00000E000000}"/>
    <hyperlink ref="B30" location="'Privacy BR'!D23" display="3.2.1 Additional Data Processing Functions for Integrity" xr:uid="{00000000-0004-0000-0300-00000D000000}"/>
    <hyperlink ref="B29" location="'Privacy BR'!D22" display="3.1.2 Data integrity in the SOM" xr:uid="{00000000-0004-0000-0300-00000C000000}"/>
    <hyperlink ref="B28" location="'Privacy BR'!D21" display="3.1.1 Data Quality Mechanism" xr:uid="{00000000-0004-0000-0300-00000B000000}"/>
    <hyperlink ref="B26" location="'Privacy BR'!D19" display="2.7.4 Encryption" xr:uid="{00000000-0004-0000-0300-00000A000000}"/>
    <hyperlink ref="B25" location="'Privacy BR'!D18" display="2.7.3 Anonymization" xr:uid="{00000000-0004-0000-0300-000009000000}"/>
    <hyperlink ref="B24" location="'Privacy BR'!D17" display="2.7.2 Pseudonymization" xr:uid="{00000000-0004-0000-0300-000008000000}"/>
    <hyperlink ref="B23" location="'Privacy BR'!D16" display="2.7.1 Data minimization" xr:uid="{00000000-0004-0000-0300-000007000000}"/>
    <hyperlink ref="B22" location="'Privacy BR'!D11" display="2.2.1 Data Privacy Impact Assessment" xr:uid="{00000000-0004-0000-0300-000006000000}"/>
    <hyperlink ref="B20" location="'Privacy BR'!D9" display="1.2.3 Purpose definition in SOM" xr:uid="{00000000-0004-0000-0300-000005000000}"/>
    <hyperlink ref="B19" location="'Privacy BR'!D8" display="1.2.2 Purpose limitation" xr:uid="{00000000-0004-0000-0300-000004000000}"/>
    <hyperlink ref="B18" location="'Privacy BR'!D7" display="1.2.1 Purpose specification in architectural diagrams" xr:uid="{00000000-0004-0000-0300-000003000000}"/>
    <hyperlink ref="B17" location="'Privacy BR'!D6" display="1.1.3 Authority to collect in architectural diagrams" xr:uid="{00000000-0004-0000-0300-000002000000}"/>
    <hyperlink ref="B16" location="'Privacy BR'!D5" display="1.1.2 Authority to collect in HIPAA" xr:uid="{00000000-0004-0000-0300-000001000000}"/>
    <hyperlink ref="B15" location="'Privacy BR'!D4" display="1.1.1 Authority to collect in GDPR" xr:uid="{00000000-0004-0000-0300-000000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S</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S</v>
      </c>
      <c r="Q5" s="128" t="str">
        <f>IF('Capabilities Assessment'!D31="Yes","S","")</f>
        <v>S</v>
      </c>
      <c r="R5" s="128" t="str">
        <f>IF('Capabilities Assessment'!D32="Yes","S","")</f>
        <v>S</v>
      </c>
      <c r="S5" s="128" t="str">
        <f>IF('Capabilities Assessment'!D33="Yes","S","")</f>
        <v>S</v>
      </c>
      <c r="T5" s="128" t="str">
        <f>IF('Capabilities Assessment'!D34="Yes","S","")</f>
        <v>S</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S</v>
      </c>
      <c r="H15" s="138"/>
      <c r="I15" s="138"/>
      <c r="J15" s="138"/>
      <c r="K15" s="138"/>
      <c r="L15" s="138"/>
      <c r="M15" s="138"/>
      <c r="N15" s="138"/>
      <c r="O15" s="138"/>
      <c r="P15" s="138"/>
      <c r="Q15" s="138"/>
      <c r="R15" s="138"/>
      <c r="S15" s="138"/>
      <c r="T15" s="138"/>
      <c r="V15" s="139" t="str">
        <f t="shared" si="1"/>
        <v>Y</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Y</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S</v>
      </c>
      <c r="Q21" s="138"/>
      <c r="R21" s="138"/>
      <c r="S21" s="138"/>
      <c r="T21" s="138"/>
      <c r="V21" s="139" t="str">
        <f t="shared" si="1"/>
        <v>Y</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Y</v>
      </c>
    </row>
    <row r="22" spans="1:34" x14ac:dyDescent="0.25">
      <c r="A22" s="137" t="s">
        <v>153</v>
      </c>
      <c r="B22" s="138"/>
      <c r="C22" s="138" t="str">
        <f>IF(C$5="S","S","x")</f>
        <v>S</v>
      </c>
      <c r="D22" s="138" t="str">
        <f t="shared" si="7"/>
        <v>x</v>
      </c>
      <c r="E22" s="138"/>
      <c r="F22" s="138"/>
      <c r="G22" s="138" t="str">
        <f>IF(G$5="S","S","x")</f>
        <v>S</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S</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S</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S</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S</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S</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S</v>
      </c>
      <c r="Q50" s="138"/>
      <c r="R50" s="138"/>
      <c r="S50" s="138"/>
      <c r="T50" s="138"/>
      <c r="V50" s="139" t="str">
        <f t="shared" si="9"/>
        <v>Y</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Y</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S</v>
      </c>
      <c r="Q51" s="138"/>
      <c r="R51" s="138"/>
      <c r="S51" s="138"/>
      <c r="T51" s="138"/>
      <c r="V51" s="139" t="str">
        <f t="shared" si="9"/>
        <v>Y</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Y</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S</v>
      </c>
      <c r="T96" s="138" t="str">
        <f>IF(T$5="S","S","x")</f>
        <v>S</v>
      </c>
      <c r="V96" s="139" t="str">
        <f t="shared" si="18"/>
        <v>Y</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S</v>
      </c>
      <c r="Q124" s="138"/>
      <c r="R124" s="138"/>
      <c r="S124" s="138"/>
      <c r="T124" s="138"/>
      <c r="V124" s="139" t="str">
        <f t="shared" si="26"/>
        <v>Y</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S</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S</v>
      </c>
      <c r="Q128" s="138"/>
      <c r="R128" s="138"/>
      <c r="S128" s="138"/>
      <c r="T128" s="138"/>
      <c r="V128" s="139" t="str">
        <f t="shared" si="26"/>
        <v>Y</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S</v>
      </c>
      <c r="T130" s="138" t="str">
        <f>IF(T$5="S","S","x")</f>
        <v>S</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S</v>
      </c>
      <c r="T132" s="138" t="str">
        <f>IF(T$5="S","S","x")</f>
        <v>S</v>
      </c>
      <c r="V132" s="139" t="str">
        <f t="shared" si="26"/>
        <v>Y</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S</v>
      </c>
      <c r="S133" s="138" t="str">
        <f>IF(S$5="S","S","x")</f>
        <v>S</v>
      </c>
      <c r="T133" s="138"/>
      <c r="V133" s="139" t="str">
        <f t="shared" si="26"/>
        <v>Y</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Y</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S</v>
      </c>
      <c r="S134" s="138" t="str">
        <f>IF(S$5="S","S","x")</f>
        <v>S</v>
      </c>
      <c r="T134" s="138"/>
      <c r="V134" s="139" t="str">
        <f t="shared" si="26"/>
        <v>Y</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Y</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S</v>
      </c>
      <c r="S135" s="138"/>
      <c r="T135" s="138"/>
      <c r="V135" s="139" t="str">
        <f t="shared" si="26"/>
        <v>Y</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S</v>
      </c>
      <c r="Q136" s="138"/>
      <c r="R136" s="138"/>
      <c r="S136" s="138"/>
      <c r="T136" s="138"/>
      <c r="V136" s="139" t="str">
        <f t="shared" si="26"/>
        <v>Y</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S</v>
      </c>
      <c r="Q138" s="138"/>
      <c r="R138" s="138" t="str">
        <f>IF(R$5="S","S","x")</f>
        <v>S</v>
      </c>
      <c r="S138" s="138"/>
      <c r="T138" s="138"/>
      <c r="V138" s="139" t="str">
        <f t="shared" si="32"/>
        <v>Y</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S</v>
      </c>
      <c r="Q139" s="138"/>
      <c r="R139" s="138"/>
      <c r="S139" s="138"/>
      <c r="T139" s="138"/>
      <c r="V139" s="139" t="str">
        <f t="shared" si="32"/>
        <v>Y</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S</v>
      </c>
      <c r="Q140" s="138"/>
      <c r="R140" s="138"/>
      <c r="S140" s="138"/>
      <c r="T140" s="138"/>
      <c r="V140" s="139" t="str">
        <f t="shared" si="32"/>
        <v>Y</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S</v>
      </c>
      <c r="Q141" s="138"/>
      <c r="R141" s="138"/>
      <c r="S141" s="138"/>
      <c r="T141" s="138"/>
      <c r="V141" s="139" t="str">
        <f t="shared" si="32"/>
        <v>Y</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S</v>
      </c>
      <c r="Q143" s="138"/>
      <c r="R143" s="138"/>
      <c r="S143" s="138"/>
      <c r="T143" s="138"/>
      <c r="V143" s="139" t="str">
        <f t="shared" si="32"/>
        <v>Y</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S</v>
      </c>
      <c r="Q145" s="138"/>
      <c r="R145" s="138"/>
      <c r="S145" s="138"/>
      <c r="T145" s="138"/>
      <c r="V145" s="139" t="str">
        <f t="shared" si="32"/>
        <v>Y</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S</v>
      </c>
      <c r="Q146" s="138"/>
      <c r="R146" s="138"/>
      <c r="S146" s="138"/>
      <c r="T146" s="138"/>
      <c r="V146" s="139" t="str">
        <f t="shared" si="32"/>
        <v>Y</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S</v>
      </c>
      <c r="Q147" s="138"/>
      <c r="R147" s="138"/>
      <c r="S147" s="138"/>
      <c r="T147" s="138"/>
      <c r="V147" s="139" t="str">
        <f t="shared" si="32"/>
        <v>Y</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S</v>
      </c>
      <c r="Q148" s="138"/>
      <c r="R148" s="138"/>
      <c r="S148" s="138"/>
      <c r="T148" s="138"/>
      <c r="V148" s="139" t="str">
        <f t="shared" si="32"/>
        <v>Y</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S</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S</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S</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91"/>
  <sheetViews>
    <sheetView zoomScale="110" zoomScaleNormal="110" workbookViewId="0">
      <pane xSplit="1" ySplit="2" topLeftCell="C147" activePane="bottomRight" state="frozen"/>
      <selection pane="topRight" activeCell="B1" sqref="B1"/>
      <selection pane="bottomLeft" activeCell="A15" sqref="A15"/>
      <selection pane="bottomRight" activeCell="D147" sqref="D147"/>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94" t="s">
        <v>448</v>
      </c>
      <c r="B4" s="296" t="s">
        <v>449</v>
      </c>
      <c r="C4" s="296" t="s">
        <v>450</v>
      </c>
      <c r="D4" s="296" t="s">
        <v>451</v>
      </c>
      <c r="E4" s="295" t="s">
        <v>452</v>
      </c>
      <c r="F4" s="296" t="s">
        <v>447</v>
      </c>
    </row>
    <row r="5" spans="1:6" ht="408.95" customHeight="1" x14ac:dyDescent="0.25">
      <c r="A5" s="294"/>
      <c r="B5" s="296"/>
      <c r="C5" s="296"/>
      <c r="D5" s="296"/>
      <c r="E5" s="295"/>
      <c r="F5" s="296"/>
    </row>
    <row r="6" spans="1:6" ht="409.5" customHeight="1" x14ac:dyDescent="0.25">
      <c r="A6" s="294" t="s">
        <v>453</v>
      </c>
      <c r="B6" s="295" t="s">
        <v>454</v>
      </c>
      <c r="C6" s="295" t="s">
        <v>455</v>
      </c>
      <c r="D6" s="295" t="s">
        <v>456</v>
      </c>
      <c r="E6" s="295" t="s">
        <v>457</v>
      </c>
      <c r="F6" s="296" t="s">
        <v>447</v>
      </c>
    </row>
    <row r="7" spans="1:6" ht="408.95" customHeight="1" x14ac:dyDescent="0.25">
      <c r="A7" s="294"/>
      <c r="B7" s="295"/>
      <c r="C7" s="295"/>
      <c r="D7" s="295"/>
      <c r="E7" s="295"/>
      <c r="F7" s="296"/>
    </row>
    <row r="8" spans="1:6" ht="408.95" customHeight="1" x14ac:dyDescent="0.25">
      <c r="A8" s="294"/>
      <c r="B8" s="295"/>
      <c r="C8" s="295"/>
      <c r="D8" s="295"/>
      <c r="E8" s="295"/>
      <c r="F8" s="296"/>
    </row>
    <row r="9" spans="1:6" ht="125.1" customHeight="1" x14ac:dyDescent="0.25">
      <c r="A9" s="170" t="s">
        <v>458</v>
      </c>
      <c r="B9" s="172" t="s">
        <v>459</v>
      </c>
      <c r="C9" s="172" t="s">
        <v>460</v>
      </c>
      <c r="D9" s="172" t="s">
        <v>461</v>
      </c>
      <c r="E9" s="172" t="s">
        <v>447</v>
      </c>
      <c r="F9" s="171" t="s">
        <v>447</v>
      </c>
    </row>
    <row r="10" spans="1:6" ht="409.5" customHeight="1" x14ac:dyDescent="0.25">
      <c r="A10" s="294" t="s">
        <v>462</v>
      </c>
      <c r="B10" s="295" t="s">
        <v>463</v>
      </c>
      <c r="C10" s="295" t="s">
        <v>464</v>
      </c>
      <c r="D10" s="295" t="s">
        <v>465</v>
      </c>
      <c r="E10" s="295" t="s">
        <v>466</v>
      </c>
      <c r="F10" s="296" t="s">
        <v>447</v>
      </c>
    </row>
    <row r="11" spans="1:6" ht="352.5" customHeight="1" x14ac:dyDescent="0.25">
      <c r="A11" s="294"/>
      <c r="B11" s="295"/>
      <c r="C11" s="295"/>
      <c r="D11" s="295"/>
      <c r="E11" s="295"/>
      <c r="F11" s="296"/>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94" t="s">
        <v>549</v>
      </c>
      <c r="B31" s="295" t="s">
        <v>550</v>
      </c>
      <c r="C31" s="295" t="s">
        <v>551</v>
      </c>
      <c r="D31" s="295" t="s">
        <v>552</v>
      </c>
      <c r="E31" s="295" t="s">
        <v>553</v>
      </c>
      <c r="F31" s="296" t="s">
        <v>447</v>
      </c>
    </row>
    <row r="32" spans="1:6" ht="340.5" customHeight="1" x14ac:dyDescent="0.25">
      <c r="A32" s="294"/>
      <c r="B32" s="295"/>
      <c r="C32" s="295"/>
      <c r="D32" s="295"/>
      <c r="E32" s="295"/>
      <c r="F32" s="296"/>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94" t="s">
        <v>604</v>
      </c>
      <c r="B45" s="296" t="s">
        <v>605</v>
      </c>
      <c r="C45" s="296" t="s">
        <v>447</v>
      </c>
      <c r="D45" s="296" t="s">
        <v>606</v>
      </c>
      <c r="E45" s="295" t="s">
        <v>607</v>
      </c>
      <c r="F45" s="296" t="s">
        <v>447</v>
      </c>
    </row>
    <row r="46" spans="1:6" ht="161.25" customHeight="1" x14ac:dyDescent="0.25">
      <c r="A46" s="294"/>
      <c r="B46" s="296"/>
      <c r="C46" s="296"/>
      <c r="D46" s="296"/>
      <c r="E46" s="295"/>
      <c r="F46" s="296"/>
    </row>
    <row r="47" spans="1:6" ht="408.95" customHeight="1" x14ac:dyDescent="0.25">
      <c r="A47" s="294" t="s">
        <v>608</v>
      </c>
      <c r="B47" s="172" t="s">
        <v>609</v>
      </c>
      <c r="C47" s="295" t="s">
        <v>610</v>
      </c>
      <c r="D47" s="295" t="s">
        <v>611</v>
      </c>
      <c r="E47" s="295" t="s">
        <v>612</v>
      </c>
      <c r="F47" s="296" t="s">
        <v>447</v>
      </c>
    </row>
    <row r="48" spans="1:6" ht="30" customHeight="1" x14ac:dyDescent="0.25">
      <c r="A48" s="294"/>
      <c r="B48" s="172"/>
      <c r="C48" s="295"/>
      <c r="D48" s="295"/>
      <c r="E48" s="295"/>
      <c r="F48" s="296"/>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94" t="s">
        <v>640</v>
      </c>
      <c r="B55" s="296" t="s">
        <v>641</v>
      </c>
      <c r="C55" s="296" t="s">
        <v>642</v>
      </c>
      <c r="D55" s="296" t="s">
        <v>643</v>
      </c>
      <c r="E55" s="295" t="s">
        <v>644</v>
      </c>
      <c r="F55" s="296" t="s">
        <v>447</v>
      </c>
    </row>
    <row r="56" spans="1:6" ht="228.75" customHeight="1" x14ac:dyDescent="0.25">
      <c r="A56" s="294"/>
      <c r="B56" s="296"/>
      <c r="C56" s="296"/>
      <c r="D56" s="296"/>
      <c r="E56" s="295"/>
      <c r="F56" s="296"/>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94" t="s">
        <v>673</v>
      </c>
      <c r="B63" s="295" t="s">
        <v>674</v>
      </c>
      <c r="C63" s="295" t="s">
        <v>675</v>
      </c>
      <c r="D63" s="295" t="s">
        <v>676</v>
      </c>
      <c r="E63" s="295" t="s">
        <v>677</v>
      </c>
      <c r="F63" s="296" t="s">
        <v>447</v>
      </c>
    </row>
    <row r="64" spans="1:6" ht="59.25" customHeight="1" x14ac:dyDescent="0.25">
      <c r="A64" s="294"/>
      <c r="B64" s="295"/>
      <c r="C64" s="295"/>
      <c r="D64" s="295"/>
      <c r="E64" s="295"/>
      <c r="F64" s="296"/>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94" t="s">
        <v>685</v>
      </c>
      <c r="B67" s="296" t="s">
        <v>686</v>
      </c>
      <c r="C67" s="296" t="s">
        <v>687</v>
      </c>
      <c r="D67" s="296" t="s">
        <v>688</v>
      </c>
      <c r="E67" s="295" t="s">
        <v>689</v>
      </c>
      <c r="F67" s="296" t="s">
        <v>447</v>
      </c>
    </row>
    <row r="68" spans="1:6" ht="408.95" customHeight="1" x14ac:dyDescent="0.25">
      <c r="A68" s="294"/>
      <c r="B68" s="296"/>
      <c r="C68" s="296"/>
      <c r="D68" s="296"/>
      <c r="E68" s="295"/>
      <c r="F68" s="296"/>
    </row>
    <row r="69" spans="1:6" ht="408.95" customHeight="1" x14ac:dyDescent="0.25">
      <c r="A69" s="170" t="s">
        <v>690</v>
      </c>
      <c r="B69" s="172" t="s">
        <v>691</v>
      </c>
      <c r="C69" s="172" t="s">
        <v>687</v>
      </c>
      <c r="D69" s="172" t="s">
        <v>692</v>
      </c>
      <c r="E69" s="172" t="s">
        <v>693</v>
      </c>
      <c r="F69" s="171" t="s">
        <v>447</v>
      </c>
    </row>
    <row r="70" spans="1:6" ht="409.5" customHeight="1" x14ac:dyDescent="0.25">
      <c r="A70" s="294" t="s">
        <v>694</v>
      </c>
      <c r="B70" s="295" t="s">
        <v>695</v>
      </c>
      <c r="C70" s="295" t="s">
        <v>696</v>
      </c>
      <c r="D70" s="295" t="s">
        <v>697</v>
      </c>
      <c r="E70" s="295" t="s">
        <v>698</v>
      </c>
      <c r="F70" s="171" t="s">
        <v>447</v>
      </c>
    </row>
    <row r="71" spans="1:6" ht="409.5" customHeight="1" x14ac:dyDescent="0.25">
      <c r="A71" s="294"/>
      <c r="B71" s="295"/>
      <c r="C71" s="295"/>
      <c r="D71" s="295"/>
      <c r="E71" s="295"/>
      <c r="F71" s="171"/>
    </row>
    <row r="72" spans="1:6" ht="288" customHeight="1" x14ac:dyDescent="0.25">
      <c r="A72" s="294"/>
      <c r="B72" s="295"/>
      <c r="C72" s="295"/>
      <c r="D72" s="295"/>
      <c r="E72" s="295"/>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94" t="s">
        <v>729</v>
      </c>
      <c r="B81" s="172" t="s">
        <v>730</v>
      </c>
      <c r="C81" s="295" t="s">
        <v>731</v>
      </c>
      <c r="D81" s="295" t="s">
        <v>732</v>
      </c>
      <c r="E81" s="295" t="s">
        <v>733</v>
      </c>
      <c r="F81" s="296" t="s">
        <v>447</v>
      </c>
    </row>
    <row r="82" spans="1:6" ht="301.5" customHeight="1" x14ac:dyDescent="0.25">
      <c r="A82" s="294"/>
      <c r="B82" s="172"/>
      <c r="C82" s="295"/>
      <c r="D82" s="295"/>
      <c r="E82" s="295"/>
      <c r="F82" s="296"/>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94" t="s">
        <v>884</v>
      </c>
      <c r="B120" s="295" t="s">
        <v>885</v>
      </c>
      <c r="C120" s="295" t="s">
        <v>886</v>
      </c>
      <c r="D120" s="295" t="s">
        <v>887</v>
      </c>
      <c r="E120" s="295" t="s">
        <v>888</v>
      </c>
      <c r="F120" s="296" t="s">
        <v>447</v>
      </c>
    </row>
    <row r="121" spans="1:6" ht="141" customHeight="1" x14ac:dyDescent="0.25">
      <c r="A121" s="294"/>
      <c r="B121" s="295"/>
      <c r="C121" s="295"/>
      <c r="D121" s="295"/>
      <c r="E121" s="295"/>
      <c r="F121" s="296"/>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94" t="s">
        <v>896</v>
      </c>
      <c r="B124" s="295" t="s">
        <v>897</v>
      </c>
      <c r="C124" s="295" t="s">
        <v>898</v>
      </c>
      <c r="D124" s="295" t="s">
        <v>899</v>
      </c>
      <c r="E124" s="295" t="s">
        <v>900</v>
      </c>
      <c r="F124" s="171" t="s">
        <v>447</v>
      </c>
    </row>
    <row r="125" spans="1:6" ht="408.95" customHeight="1" x14ac:dyDescent="0.25">
      <c r="A125" s="294"/>
      <c r="B125" s="295"/>
      <c r="C125" s="295"/>
      <c r="D125" s="295"/>
      <c r="E125" s="295"/>
      <c r="F125" s="171"/>
    </row>
    <row r="126" spans="1:6" ht="144" customHeight="1" x14ac:dyDescent="0.25">
      <c r="A126" s="294"/>
      <c r="B126" s="295"/>
      <c r="C126" s="295"/>
      <c r="D126" s="295"/>
      <c r="E126" s="295"/>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94" t="s">
        <v>910</v>
      </c>
      <c r="B129" s="295" t="s">
        <v>911</v>
      </c>
      <c r="C129" s="295" t="s">
        <v>912</v>
      </c>
      <c r="D129" s="295" t="s">
        <v>913</v>
      </c>
      <c r="E129" s="295" t="s">
        <v>914</v>
      </c>
      <c r="F129" s="296" t="s">
        <v>447</v>
      </c>
    </row>
    <row r="130" spans="1:6" ht="207.75" customHeight="1" x14ac:dyDescent="0.25">
      <c r="A130" s="294"/>
      <c r="B130" s="295"/>
      <c r="C130" s="295"/>
      <c r="D130" s="295"/>
      <c r="E130" s="295"/>
      <c r="F130" s="296"/>
    </row>
    <row r="131" spans="1:6" ht="409.5" customHeight="1" x14ac:dyDescent="0.25">
      <c r="A131" s="294" t="s">
        <v>915</v>
      </c>
      <c r="B131" s="295" t="s">
        <v>916</v>
      </c>
      <c r="C131" s="295" t="s">
        <v>917</v>
      </c>
      <c r="D131" s="295" t="s">
        <v>918</v>
      </c>
      <c r="E131" s="295" t="s">
        <v>919</v>
      </c>
      <c r="F131" s="296" t="s">
        <v>447</v>
      </c>
    </row>
    <row r="132" spans="1:6" ht="123" customHeight="1" x14ac:dyDescent="0.25">
      <c r="A132" s="294"/>
      <c r="B132" s="295"/>
      <c r="C132" s="295"/>
      <c r="D132" s="295"/>
      <c r="E132" s="295"/>
      <c r="F132" s="296"/>
    </row>
    <row r="133" spans="1:6" ht="409.5" customHeight="1" x14ac:dyDescent="0.25">
      <c r="A133" s="294" t="s">
        <v>920</v>
      </c>
      <c r="B133" s="295" t="s">
        <v>921</v>
      </c>
      <c r="C133" s="295" t="s">
        <v>922</v>
      </c>
      <c r="D133" s="295" t="s">
        <v>923</v>
      </c>
      <c r="E133" s="295" t="s">
        <v>924</v>
      </c>
      <c r="F133" s="296" t="s">
        <v>447</v>
      </c>
    </row>
    <row r="134" spans="1:6" ht="408.95" customHeight="1" x14ac:dyDescent="0.25">
      <c r="A134" s="294"/>
      <c r="B134" s="295"/>
      <c r="C134" s="295"/>
      <c r="D134" s="295"/>
      <c r="E134" s="295"/>
      <c r="F134" s="296"/>
    </row>
    <row r="135" spans="1:6" ht="409.5" customHeight="1" x14ac:dyDescent="0.25">
      <c r="A135" s="294" t="s">
        <v>925</v>
      </c>
      <c r="B135" s="295" t="s">
        <v>926</v>
      </c>
      <c r="C135" s="295" t="s">
        <v>927</v>
      </c>
      <c r="D135" s="295" t="s">
        <v>928</v>
      </c>
      <c r="E135" s="295" t="s">
        <v>929</v>
      </c>
      <c r="F135" s="296" t="s">
        <v>447</v>
      </c>
    </row>
    <row r="136" spans="1:6" ht="408.95" customHeight="1" x14ac:dyDescent="0.25">
      <c r="A136" s="294"/>
      <c r="B136" s="295"/>
      <c r="C136" s="295"/>
      <c r="D136" s="295"/>
      <c r="E136" s="295"/>
      <c r="F136" s="296"/>
    </row>
    <row r="137" spans="1:6" ht="408.95" customHeight="1" x14ac:dyDescent="0.25">
      <c r="A137" s="294"/>
      <c r="B137" s="295"/>
      <c r="C137" s="295"/>
      <c r="D137" s="295"/>
      <c r="E137" s="295"/>
      <c r="F137" s="296"/>
    </row>
    <row r="138" spans="1:6" ht="128.25" customHeight="1" x14ac:dyDescent="0.25">
      <c r="A138" s="294"/>
      <c r="B138" s="295"/>
      <c r="C138" s="295"/>
      <c r="D138" s="295"/>
      <c r="E138" s="295"/>
      <c r="F138" s="296"/>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94" t="s">
        <v>937</v>
      </c>
      <c r="B141" s="295" t="s">
        <v>938</v>
      </c>
      <c r="C141" s="295" t="s">
        <v>939</v>
      </c>
      <c r="D141" s="295" t="s">
        <v>940</v>
      </c>
      <c r="E141" s="295" t="s">
        <v>941</v>
      </c>
      <c r="F141" s="296" t="s">
        <v>447</v>
      </c>
    </row>
    <row r="142" spans="1:6" ht="408.95" customHeight="1" x14ac:dyDescent="0.25">
      <c r="A142" s="294"/>
      <c r="B142" s="295"/>
      <c r="C142" s="295"/>
      <c r="D142" s="295"/>
      <c r="E142" s="295"/>
      <c r="F142" s="296"/>
    </row>
    <row r="143" spans="1:6" ht="114.75" customHeight="1" x14ac:dyDescent="0.25">
      <c r="A143" s="294"/>
      <c r="B143" s="295"/>
      <c r="C143" s="295"/>
      <c r="D143" s="295"/>
      <c r="E143" s="295"/>
      <c r="F143" s="296"/>
    </row>
    <row r="144" spans="1:6" ht="120" customHeight="1" x14ac:dyDescent="0.25">
      <c r="A144" s="170" t="s">
        <v>942</v>
      </c>
      <c r="B144" s="172" t="s">
        <v>943</v>
      </c>
      <c r="C144" s="172" t="s">
        <v>447</v>
      </c>
      <c r="D144" s="172" t="s">
        <v>944</v>
      </c>
      <c r="E144" s="172" t="s">
        <v>447</v>
      </c>
      <c r="F144" s="171" t="s">
        <v>447</v>
      </c>
    </row>
    <row r="145" spans="1:6" ht="409.5" customHeight="1" x14ac:dyDescent="0.25">
      <c r="A145" s="294" t="s">
        <v>945</v>
      </c>
      <c r="B145" s="172" t="s">
        <v>946</v>
      </c>
      <c r="C145" s="172" t="s">
        <v>947</v>
      </c>
      <c r="D145" s="295" t="s">
        <v>948</v>
      </c>
      <c r="E145" s="295" t="s">
        <v>949</v>
      </c>
      <c r="F145" s="296" t="s">
        <v>447</v>
      </c>
    </row>
    <row r="146" spans="1:6" ht="408.95" customHeight="1" x14ac:dyDescent="0.25">
      <c r="A146" s="294"/>
      <c r="B146" s="172"/>
      <c r="C146" s="172"/>
      <c r="D146" s="295"/>
      <c r="E146" s="295"/>
      <c r="F146" s="296"/>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94" t="s">
        <v>962</v>
      </c>
      <c r="B150" s="295" t="s">
        <v>963</v>
      </c>
      <c r="C150" s="295" t="s">
        <v>964</v>
      </c>
      <c r="D150" s="295" t="s">
        <v>965</v>
      </c>
      <c r="E150" s="295" t="s">
        <v>966</v>
      </c>
      <c r="F150" s="296" t="s">
        <v>447</v>
      </c>
    </row>
    <row r="151" spans="1:6" ht="408.95" customHeight="1" x14ac:dyDescent="0.25">
      <c r="A151" s="294"/>
      <c r="B151" s="295"/>
      <c r="C151" s="295"/>
      <c r="D151" s="295"/>
      <c r="E151" s="295"/>
      <c r="F151" s="296"/>
    </row>
    <row r="152" spans="1:6" ht="408.95" customHeight="1" x14ac:dyDescent="0.25">
      <c r="A152" s="294"/>
      <c r="B152" s="295"/>
      <c r="C152" s="295"/>
      <c r="D152" s="295"/>
      <c r="E152" s="295"/>
      <c r="F152" s="296"/>
    </row>
    <row r="153" spans="1:6" ht="408.95" customHeight="1" x14ac:dyDescent="0.25">
      <c r="A153" s="294"/>
      <c r="B153" s="295"/>
      <c r="C153" s="295"/>
      <c r="D153" s="295"/>
      <c r="E153" s="295"/>
      <c r="F153" s="296"/>
    </row>
    <row r="154" spans="1:6" ht="69" customHeight="1" x14ac:dyDescent="0.25">
      <c r="A154" s="294"/>
      <c r="B154" s="295"/>
      <c r="C154" s="295"/>
      <c r="D154" s="295"/>
      <c r="E154" s="295"/>
      <c r="F154" s="296"/>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94" t="s">
        <v>1046</v>
      </c>
      <c r="B175" s="295" t="s">
        <v>1047</v>
      </c>
      <c r="C175" s="295" t="s">
        <v>1048</v>
      </c>
      <c r="D175" s="295" t="s">
        <v>1049</v>
      </c>
      <c r="E175" s="295" t="s">
        <v>1050</v>
      </c>
      <c r="F175" s="296" t="s">
        <v>447</v>
      </c>
    </row>
    <row r="176" spans="1:6" ht="408.95" customHeight="1" x14ac:dyDescent="0.25">
      <c r="A176" s="294"/>
      <c r="B176" s="295"/>
      <c r="C176" s="295"/>
      <c r="D176" s="295"/>
      <c r="E176" s="295"/>
      <c r="F176" s="296"/>
    </row>
    <row r="177" spans="1:6" ht="409.5" customHeight="1" x14ac:dyDescent="0.25">
      <c r="A177" s="294" t="s">
        <v>1051</v>
      </c>
      <c r="B177" s="295" t="s">
        <v>1052</v>
      </c>
      <c r="C177" s="295" t="s">
        <v>447</v>
      </c>
      <c r="D177" s="295" t="s">
        <v>1053</v>
      </c>
      <c r="E177" s="295" t="s">
        <v>1054</v>
      </c>
      <c r="F177" s="296" t="s">
        <v>447</v>
      </c>
    </row>
    <row r="178" spans="1:6" ht="408.95" customHeight="1" x14ac:dyDescent="0.25">
      <c r="A178" s="294"/>
      <c r="B178" s="295"/>
      <c r="C178" s="295"/>
      <c r="D178" s="295"/>
      <c r="E178" s="295"/>
      <c r="F178" s="296"/>
    </row>
    <row r="179" spans="1:6" ht="408.95" customHeight="1" x14ac:dyDescent="0.25">
      <c r="A179" s="294"/>
      <c r="B179" s="295"/>
      <c r="C179" s="295"/>
      <c r="D179" s="295"/>
      <c r="E179" s="295"/>
      <c r="F179" s="296"/>
    </row>
    <row r="180" spans="1:6" ht="204" customHeight="1" x14ac:dyDescent="0.25">
      <c r="A180" s="294"/>
      <c r="B180" s="295"/>
      <c r="C180" s="295"/>
      <c r="D180" s="295"/>
      <c r="E180" s="295"/>
      <c r="F180" s="296"/>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94" t="s">
        <v>1064</v>
      </c>
      <c r="B183" s="295" t="s">
        <v>1065</v>
      </c>
      <c r="C183" s="295" t="s">
        <v>447</v>
      </c>
      <c r="D183" s="295" t="s">
        <v>1066</v>
      </c>
      <c r="E183" s="295" t="s">
        <v>1067</v>
      </c>
      <c r="F183" s="296" t="s">
        <v>447</v>
      </c>
    </row>
    <row r="184" spans="1:6" ht="408.95" customHeight="1" x14ac:dyDescent="0.25">
      <c r="A184" s="294"/>
      <c r="B184" s="295"/>
      <c r="C184" s="295"/>
      <c r="D184" s="295"/>
      <c r="E184" s="295"/>
      <c r="F184" s="296"/>
    </row>
    <row r="185" spans="1:6" ht="408.95" customHeight="1" x14ac:dyDescent="0.25">
      <c r="A185" s="294"/>
      <c r="B185" s="295"/>
      <c r="C185" s="295"/>
      <c r="D185" s="295"/>
      <c r="E185" s="295"/>
      <c r="F185" s="296"/>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B160" zoomScale="110" zoomScaleNormal="11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300" t="s">
        <v>1105</v>
      </c>
      <c r="D3" s="300"/>
      <c r="E3" s="159" t="s">
        <v>1106</v>
      </c>
    </row>
    <row r="4" spans="1:5" ht="94.5" customHeight="1" x14ac:dyDescent="0.25">
      <c r="A4" s="297" t="str">
        <f>'Capabilities Assessment'!B16</f>
        <v>AUTOMATIC LOGOFF (ALOF)</v>
      </c>
      <c r="B4" s="298" t="s">
        <v>1107</v>
      </c>
      <c r="C4" s="162" t="s">
        <v>1108</v>
      </c>
      <c r="D4" s="163" t="s">
        <v>1109</v>
      </c>
      <c r="E4" s="163" t="s">
        <v>1110</v>
      </c>
    </row>
    <row r="5" spans="1:5" ht="110.25" customHeight="1" x14ac:dyDescent="0.25">
      <c r="A5" s="297"/>
      <c r="B5" s="298"/>
      <c r="C5" s="162" t="s">
        <v>1111</v>
      </c>
      <c r="D5" s="163" t="s">
        <v>1112</v>
      </c>
      <c r="E5" s="163" t="s">
        <v>1113</v>
      </c>
    </row>
    <row r="6" spans="1:5" ht="26.25" customHeight="1" x14ac:dyDescent="0.25">
      <c r="A6" s="297" t="str">
        <f>'Capabilities Assessment'!B17</f>
        <v>AUDIT CONTROLS (AUDT)</v>
      </c>
      <c r="B6" s="298" t="s">
        <v>1114</v>
      </c>
      <c r="C6" s="162" t="s">
        <v>1115</v>
      </c>
      <c r="D6" s="163" t="s">
        <v>1116</v>
      </c>
      <c r="E6" s="163" t="s">
        <v>1117</v>
      </c>
    </row>
    <row r="7" spans="1:5" x14ac:dyDescent="0.25">
      <c r="A7" s="297"/>
      <c r="B7" s="298"/>
      <c r="C7" s="162" t="s">
        <v>1118</v>
      </c>
      <c r="D7" s="163" t="s">
        <v>1119</v>
      </c>
      <c r="E7" s="163"/>
    </row>
    <row r="8" spans="1:5" x14ac:dyDescent="0.25">
      <c r="A8" s="297"/>
      <c r="B8" s="298"/>
      <c r="C8" s="162" t="s">
        <v>1120</v>
      </c>
      <c r="D8" s="163" t="s">
        <v>1121</v>
      </c>
      <c r="E8" s="163" t="s">
        <v>1122</v>
      </c>
    </row>
    <row r="9" spans="1:5" ht="27" customHeight="1" x14ac:dyDescent="0.25">
      <c r="A9" s="297"/>
      <c r="B9" s="298"/>
      <c r="C9" s="162" t="s">
        <v>1123</v>
      </c>
      <c r="D9" s="163" t="s">
        <v>1124</v>
      </c>
      <c r="E9" s="163" t="s">
        <v>1122</v>
      </c>
    </row>
    <row r="10" spans="1:5" x14ac:dyDescent="0.25">
      <c r="A10" s="297"/>
      <c r="B10" s="298"/>
      <c r="C10" s="162" t="s">
        <v>1125</v>
      </c>
      <c r="D10" s="163" t="s">
        <v>1126</v>
      </c>
      <c r="E10" s="163" t="s">
        <v>1122</v>
      </c>
    </row>
    <row r="11" spans="1:5" x14ac:dyDescent="0.25">
      <c r="A11" s="297"/>
      <c r="B11" s="298"/>
      <c r="C11" s="162" t="s">
        <v>1127</v>
      </c>
      <c r="D11" s="163" t="s">
        <v>1128</v>
      </c>
      <c r="E11" s="163" t="s">
        <v>1122</v>
      </c>
    </row>
    <row r="12" spans="1:5" x14ac:dyDescent="0.25">
      <c r="A12" s="297"/>
      <c r="B12" s="298"/>
      <c r="C12" s="162" t="s">
        <v>1129</v>
      </c>
      <c r="D12" s="163" t="s">
        <v>1130</v>
      </c>
      <c r="E12" s="163" t="s">
        <v>1122</v>
      </c>
    </row>
    <row r="13" spans="1:5" x14ac:dyDescent="0.25">
      <c r="A13" s="297"/>
      <c r="B13" s="298"/>
      <c r="C13" s="162" t="s">
        <v>1131</v>
      </c>
      <c r="D13" s="163" t="s">
        <v>1132</v>
      </c>
      <c r="E13" s="163" t="s">
        <v>1122</v>
      </c>
    </row>
    <row r="14" spans="1:5" x14ac:dyDescent="0.25">
      <c r="A14" s="297"/>
      <c r="B14" s="298"/>
      <c r="C14" s="162" t="s">
        <v>1133</v>
      </c>
      <c r="D14" s="163" t="s">
        <v>1134</v>
      </c>
      <c r="E14" s="163" t="s">
        <v>1122</v>
      </c>
    </row>
    <row r="15" spans="1:5" x14ac:dyDescent="0.25">
      <c r="A15" s="297"/>
      <c r="B15" s="298"/>
      <c r="C15" s="162" t="s">
        <v>1135</v>
      </c>
      <c r="D15" s="163" t="s">
        <v>1136</v>
      </c>
      <c r="E15" s="163" t="s">
        <v>1122</v>
      </c>
    </row>
    <row r="16" spans="1:5" x14ac:dyDescent="0.25">
      <c r="A16" s="297"/>
      <c r="B16" s="298"/>
      <c r="C16" s="162" t="s">
        <v>1137</v>
      </c>
      <c r="D16" s="163" t="s">
        <v>1138</v>
      </c>
      <c r="E16" s="163" t="s">
        <v>1122</v>
      </c>
    </row>
    <row r="17" spans="1:5" ht="28.5" customHeight="1" x14ac:dyDescent="0.25">
      <c r="A17" s="297"/>
      <c r="B17" s="298"/>
      <c r="C17" s="162" t="s">
        <v>1139</v>
      </c>
      <c r="D17" s="163" t="s">
        <v>1140</v>
      </c>
      <c r="E17" s="163" t="s">
        <v>1122</v>
      </c>
    </row>
    <row r="18" spans="1:5" ht="19.5" customHeight="1" x14ac:dyDescent="0.25">
      <c r="A18" s="297"/>
      <c r="B18" s="298"/>
      <c r="C18" s="162" t="s">
        <v>1141</v>
      </c>
      <c r="D18" s="163" t="s">
        <v>1142</v>
      </c>
      <c r="E18" s="163" t="s">
        <v>1122</v>
      </c>
    </row>
    <row r="19" spans="1:5" x14ac:dyDescent="0.25">
      <c r="A19" s="297"/>
      <c r="B19" s="298"/>
      <c r="C19" s="162" t="s">
        <v>1143</v>
      </c>
      <c r="D19" s="163" t="s">
        <v>1144</v>
      </c>
      <c r="E19" s="163" t="s">
        <v>1122</v>
      </c>
    </row>
    <row r="20" spans="1:5" x14ac:dyDescent="0.25">
      <c r="A20" s="297"/>
      <c r="B20" s="298"/>
      <c r="C20" s="162" t="s">
        <v>1145</v>
      </c>
      <c r="D20" s="163" t="s">
        <v>1146</v>
      </c>
      <c r="E20" s="163" t="s">
        <v>1122</v>
      </c>
    </row>
    <row r="21" spans="1:5" x14ac:dyDescent="0.25">
      <c r="A21" s="297"/>
      <c r="B21" s="298"/>
      <c r="C21" s="162" t="s">
        <v>1147</v>
      </c>
      <c r="D21" s="163" t="s">
        <v>1148</v>
      </c>
      <c r="E21" s="163" t="s">
        <v>1122</v>
      </c>
    </row>
    <row r="22" spans="1:5" x14ac:dyDescent="0.25">
      <c r="A22" s="297"/>
      <c r="B22" s="298"/>
      <c r="C22" s="162" t="s">
        <v>1149</v>
      </c>
      <c r="D22" s="163" t="s">
        <v>1150</v>
      </c>
      <c r="E22" s="163" t="s">
        <v>1122</v>
      </c>
    </row>
    <row r="23" spans="1:5" x14ac:dyDescent="0.25">
      <c r="A23" s="297"/>
      <c r="B23" s="298"/>
      <c r="C23" s="162" t="s">
        <v>1151</v>
      </c>
      <c r="D23" s="163" t="s">
        <v>1152</v>
      </c>
      <c r="E23" s="163" t="s">
        <v>1122</v>
      </c>
    </row>
    <row r="24" spans="1:5" x14ac:dyDescent="0.25">
      <c r="A24" s="297"/>
      <c r="B24" s="298"/>
      <c r="C24" s="162" t="s">
        <v>1153</v>
      </c>
      <c r="D24" s="163" t="s">
        <v>1154</v>
      </c>
      <c r="E24" s="163" t="s">
        <v>1122</v>
      </c>
    </row>
    <row r="25" spans="1:5" x14ac:dyDescent="0.25">
      <c r="A25" s="297"/>
      <c r="B25" s="298"/>
      <c r="C25" s="162" t="s">
        <v>1155</v>
      </c>
      <c r="D25" s="163" t="s">
        <v>1156</v>
      </c>
      <c r="E25" s="163" t="s">
        <v>1122</v>
      </c>
    </row>
    <row r="26" spans="1:5" ht="30.75" customHeight="1" x14ac:dyDescent="0.25">
      <c r="A26" s="297"/>
      <c r="B26" s="298"/>
      <c r="C26" s="162" t="s">
        <v>1157</v>
      </c>
      <c r="D26" s="163" t="s">
        <v>1158</v>
      </c>
      <c r="E26" s="163" t="s">
        <v>1122</v>
      </c>
    </row>
    <row r="27" spans="1:5" x14ac:dyDescent="0.25">
      <c r="A27" s="297"/>
      <c r="B27" s="298"/>
      <c r="C27" s="162" t="s">
        <v>1159</v>
      </c>
      <c r="D27" s="163" t="s">
        <v>1160</v>
      </c>
      <c r="E27" s="163" t="s">
        <v>1122</v>
      </c>
    </row>
    <row r="28" spans="1:5" x14ac:dyDescent="0.25">
      <c r="A28" s="297"/>
      <c r="B28" s="298"/>
      <c r="C28" s="162" t="s">
        <v>1161</v>
      </c>
      <c r="D28" s="163" t="s">
        <v>1162</v>
      </c>
      <c r="E28" s="163"/>
    </row>
    <row r="29" spans="1:5" x14ac:dyDescent="0.25">
      <c r="A29" s="297"/>
      <c r="B29" s="298"/>
      <c r="C29" s="162" t="s">
        <v>1163</v>
      </c>
      <c r="D29" s="163" t="s">
        <v>1164</v>
      </c>
      <c r="E29" s="163"/>
    </row>
    <row r="30" spans="1:5" x14ac:dyDescent="0.25">
      <c r="A30" s="297"/>
      <c r="B30" s="298"/>
      <c r="C30" s="162" t="s">
        <v>1165</v>
      </c>
      <c r="D30" s="163" t="s">
        <v>1166</v>
      </c>
      <c r="E30" s="163"/>
    </row>
    <row r="31" spans="1:5" x14ac:dyDescent="0.25">
      <c r="A31" s="297"/>
      <c r="B31" s="298"/>
      <c r="C31" s="162" t="s">
        <v>1167</v>
      </c>
      <c r="D31" s="163" t="s">
        <v>1168</v>
      </c>
      <c r="E31" s="163"/>
    </row>
    <row r="32" spans="1:5" x14ac:dyDescent="0.25">
      <c r="A32" s="297"/>
      <c r="B32" s="298"/>
      <c r="C32" s="162" t="s">
        <v>1169</v>
      </c>
      <c r="D32" s="163" t="s">
        <v>1170</v>
      </c>
      <c r="E32" s="163"/>
    </row>
    <row r="33" spans="1:5" x14ac:dyDescent="0.25">
      <c r="A33" s="297"/>
      <c r="B33" s="298"/>
      <c r="C33" s="162" t="s">
        <v>1171</v>
      </c>
      <c r="D33" s="163" t="s">
        <v>1172</v>
      </c>
      <c r="E33" s="163" t="s">
        <v>1122</v>
      </c>
    </row>
    <row r="34" spans="1:5" x14ac:dyDescent="0.25">
      <c r="A34" s="297"/>
      <c r="B34" s="298"/>
      <c r="C34" s="162" t="s">
        <v>1173</v>
      </c>
      <c r="D34" s="163" t="s">
        <v>1174</v>
      </c>
      <c r="E34" s="163"/>
    </row>
    <row r="35" spans="1:5" x14ac:dyDescent="0.25">
      <c r="A35" s="297"/>
      <c r="B35" s="298"/>
      <c r="C35" s="162" t="s">
        <v>1175</v>
      </c>
      <c r="D35" s="163" t="s">
        <v>1176</v>
      </c>
      <c r="E35" s="163" t="s">
        <v>1122</v>
      </c>
    </row>
    <row r="36" spans="1:5" ht="31.5" customHeight="1" x14ac:dyDescent="0.25">
      <c r="A36" s="297" t="str">
        <f>'Capabilities Assessment'!B18</f>
        <v>AUTHORIZATION (AUTH)</v>
      </c>
      <c r="B36" s="299" t="s">
        <v>1177</v>
      </c>
      <c r="C36" s="162" t="s">
        <v>1178</v>
      </c>
      <c r="D36" s="163" t="s">
        <v>1179</v>
      </c>
      <c r="E36" s="163" t="s">
        <v>1180</v>
      </c>
    </row>
    <row r="37" spans="1:5" ht="31.5" x14ac:dyDescent="0.25">
      <c r="A37" s="297"/>
      <c r="B37" s="299"/>
      <c r="C37" s="162" t="s">
        <v>1181</v>
      </c>
      <c r="D37" s="163" t="s">
        <v>1182</v>
      </c>
      <c r="E37" s="163" t="s">
        <v>1180</v>
      </c>
    </row>
    <row r="38" spans="1:5" ht="21" x14ac:dyDescent="0.25">
      <c r="A38" s="297"/>
      <c r="B38" s="299"/>
      <c r="C38" s="162" t="s">
        <v>1183</v>
      </c>
      <c r="D38" s="163" t="s">
        <v>1184</v>
      </c>
      <c r="E38" s="163" t="s">
        <v>1180</v>
      </c>
    </row>
    <row r="39" spans="1:5" ht="21" x14ac:dyDescent="0.25">
      <c r="A39" s="297"/>
      <c r="B39" s="299"/>
      <c r="C39" s="162" t="s">
        <v>1185</v>
      </c>
      <c r="D39" s="163" t="s">
        <v>1186</v>
      </c>
      <c r="E39" s="163" t="s">
        <v>1180</v>
      </c>
    </row>
    <row r="40" spans="1:5" ht="31.5" x14ac:dyDescent="0.25">
      <c r="A40" s="297"/>
      <c r="B40" s="299"/>
      <c r="C40" s="162" t="s">
        <v>1187</v>
      </c>
      <c r="D40" s="163" t="s">
        <v>1188</v>
      </c>
      <c r="E40" s="163" t="s">
        <v>1180</v>
      </c>
    </row>
    <row r="41" spans="1:5" ht="31.5" x14ac:dyDescent="0.25">
      <c r="A41" s="297"/>
      <c r="B41" s="299"/>
      <c r="C41" s="162" t="s">
        <v>1189</v>
      </c>
      <c r="D41" s="163" t="s">
        <v>1190</v>
      </c>
      <c r="E41" s="163" t="s">
        <v>1180</v>
      </c>
    </row>
    <row r="42" spans="1:5" ht="21" x14ac:dyDescent="0.25">
      <c r="A42" s="297"/>
      <c r="B42" s="299"/>
      <c r="C42" s="162" t="s">
        <v>1191</v>
      </c>
      <c r="D42" s="163" t="s">
        <v>1192</v>
      </c>
      <c r="E42" s="163" t="s">
        <v>1180</v>
      </c>
    </row>
    <row r="43" spans="1:5" ht="40.5" customHeight="1" x14ac:dyDescent="0.25">
      <c r="A43" s="297"/>
      <c r="B43" s="299"/>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297" t="str">
        <f>'Capabilities Assessment'!B20</f>
        <v>CYBER SECURITY PRODUCT UPGRADES (CSUP)</v>
      </c>
      <c r="B45" s="298" t="s">
        <v>1196</v>
      </c>
      <c r="C45" s="162" t="s">
        <v>1197</v>
      </c>
      <c r="D45" s="163" t="s">
        <v>1198</v>
      </c>
      <c r="E45" s="163"/>
    </row>
    <row r="46" spans="1:5" ht="22.5" customHeight="1" x14ac:dyDescent="0.25">
      <c r="A46" s="297"/>
      <c r="B46" s="298"/>
      <c r="C46" s="162" t="s">
        <v>1199</v>
      </c>
      <c r="D46" s="163" t="s">
        <v>1200</v>
      </c>
      <c r="E46" s="163"/>
    </row>
    <row r="47" spans="1:5" ht="27" customHeight="1" x14ac:dyDescent="0.25">
      <c r="A47" s="297"/>
      <c r="B47" s="298"/>
      <c r="C47" s="162" t="s">
        <v>1201</v>
      </c>
      <c r="D47" s="163" t="s">
        <v>1202</v>
      </c>
      <c r="E47" s="163"/>
    </row>
    <row r="48" spans="1:5" ht="28.5" customHeight="1" x14ac:dyDescent="0.25">
      <c r="A48" s="297"/>
      <c r="B48" s="298"/>
      <c r="C48" s="162" t="s">
        <v>1203</v>
      </c>
      <c r="D48" s="163" t="s">
        <v>1204</v>
      </c>
      <c r="E48" s="163"/>
    </row>
    <row r="49" spans="1:5" ht="29.25" customHeight="1" x14ac:dyDescent="0.25">
      <c r="A49" s="297"/>
      <c r="B49" s="298"/>
      <c r="C49" s="162" t="s">
        <v>1205</v>
      </c>
      <c r="D49" s="163" t="s">
        <v>1206</v>
      </c>
      <c r="E49" s="163"/>
    </row>
    <row r="50" spans="1:5" ht="29.25" customHeight="1" x14ac:dyDescent="0.25">
      <c r="A50" s="297"/>
      <c r="B50" s="298"/>
      <c r="C50" s="162" t="s">
        <v>1207</v>
      </c>
      <c r="D50" s="163" t="s">
        <v>1208</v>
      </c>
      <c r="E50" s="163"/>
    </row>
    <row r="51" spans="1:5" ht="21" customHeight="1" x14ac:dyDescent="0.25">
      <c r="A51" s="297"/>
      <c r="B51" s="298"/>
      <c r="C51" s="162" t="s">
        <v>1209</v>
      </c>
      <c r="D51" s="163" t="s">
        <v>1210</v>
      </c>
      <c r="E51" s="163"/>
    </row>
    <row r="52" spans="1:5" ht="31.5" customHeight="1" x14ac:dyDescent="0.25">
      <c r="A52" s="297"/>
      <c r="B52" s="298"/>
      <c r="C52" s="162" t="s">
        <v>1211</v>
      </c>
      <c r="D52" s="163" t="s">
        <v>1202</v>
      </c>
      <c r="E52" s="163"/>
    </row>
    <row r="53" spans="1:5" ht="30.75" customHeight="1" x14ac:dyDescent="0.25">
      <c r="A53" s="297"/>
      <c r="B53" s="298"/>
      <c r="C53" s="162" t="s">
        <v>1212</v>
      </c>
      <c r="D53" s="163" t="s">
        <v>1204</v>
      </c>
      <c r="E53" s="163"/>
    </row>
    <row r="54" spans="1:5" ht="30.75" customHeight="1" x14ac:dyDescent="0.25">
      <c r="A54" s="297"/>
      <c r="B54" s="298"/>
      <c r="C54" s="162" t="s">
        <v>1213</v>
      </c>
      <c r="D54" s="163" t="s">
        <v>1206</v>
      </c>
      <c r="E54" s="163"/>
    </row>
    <row r="55" spans="1:5" ht="26.25" customHeight="1" x14ac:dyDescent="0.25">
      <c r="A55" s="297"/>
      <c r="B55" s="298"/>
      <c r="C55" s="162" t="s">
        <v>1214</v>
      </c>
      <c r="D55" s="163" t="s">
        <v>1208</v>
      </c>
      <c r="E55" s="163"/>
    </row>
    <row r="56" spans="1:5" x14ac:dyDescent="0.25">
      <c r="A56" s="297"/>
      <c r="B56" s="298"/>
      <c r="C56" s="162" t="s">
        <v>1215</v>
      </c>
      <c r="D56" s="163" t="s">
        <v>1216</v>
      </c>
      <c r="E56" s="163"/>
    </row>
    <row r="57" spans="1:5" ht="27" customHeight="1" x14ac:dyDescent="0.25">
      <c r="A57" s="297"/>
      <c r="B57" s="298"/>
      <c r="C57" s="162" t="s">
        <v>1217</v>
      </c>
      <c r="D57" s="163" t="s">
        <v>1202</v>
      </c>
      <c r="E57" s="163"/>
    </row>
    <row r="58" spans="1:5" ht="34.5" customHeight="1" x14ac:dyDescent="0.25">
      <c r="A58" s="297"/>
      <c r="B58" s="298"/>
      <c r="C58" s="162" t="s">
        <v>1218</v>
      </c>
      <c r="D58" s="163" t="s">
        <v>1204</v>
      </c>
      <c r="E58" s="163"/>
    </row>
    <row r="59" spans="1:5" ht="27.75" customHeight="1" x14ac:dyDescent="0.25">
      <c r="A59" s="297"/>
      <c r="B59" s="298"/>
      <c r="C59" s="162" t="s">
        <v>1219</v>
      </c>
      <c r="D59" s="163" t="s">
        <v>1206</v>
      </c>
      <c r="E59" s="163"/>
    </row>
    <row r="60" spans="1:5" ht="30" customHeight="1" x14ac:dyDescent="0.25">
      <c r="A60" s="297"/>
      <c r="B60" s="298"/>
      <c r="C60" s="162" t="s">
        <v>1220</v>
      </c>
      <c r="D60" s="163" t="s">
        <v>1208</v>
      </c>
      <c r="E60" s="163"/>
    </row>
    <row r="61" spans="1:5" ht="25.5" customHeight="1" x14ac:dyDescent="0.25">
      <c r="A61" s="297"/>
      <c r="B61" s="298"/>
      <c r="C61" s="162" t="s">
        <v>1221</v>
      </c>
      <c r="D61" s="163" t="s">
        <v>1222</v>
      </c>
      <c r="E61" s="163"/>
    </row>
    <row r="62" spans="1:5" ht="30.75" customHeight="1" x14ac:dyDescent="0.25">
      <c r="A62" s="297"/>
      <c r="B62" s="298"/>
      <c r="C62" s="162" t="s">
        <v>1223</v>
      </c>
      <c r="D62" s="163" t="s">
        <v>1202</v>
      </c>
      <c r="E62" s="163"/>
    </row>
    <row r="63" spans="1:5" ht="27.75" customHeight="1" x14ac:dyDescent="0.25">
      <c r="A63" s="297"/>
      <c r="B63" s="298"/>
      <c r="C63" s="162" t="s">
        <v>1224</v>
      </c>
      <c r="D63" s="163" t="s">
        <v>1204</v>
      </c>
      <c r="E63" s="163"/>
    </row>
    <row r="64" spans="1:5" ht="27" customHeight="1" x14ac:dyDescent="0.25">
      <c r="A64" s="297"/>
      <c r="B64" s="298"/>
      <c r="C64" s="162" t="s">
        <v>1225</v>
      </c>
      <c r="D64" s="163" t="s">
        <v>1206</v>
      </c>
      <c r="E64" s="163"/>
    </row>
    <row r="65" spans="1:5" ht="27" customHeight="1" x14ac:dyDescent="0.25">
      <c r="A65" s="297"/>
      <c r="B65" s="298"/>
      <c r="C65" s="162" t="s">
        <v>1226</v>
      </c>
      <c r="D65" s="163" t="s">
        <v>1208</v>
      </c>
      <c r="E65" s="163"/>
    </row>
    <row r="66" spans="1:5" ht="36" customHeight="1" x14ac:dyDescent="0.25">
      <c r="A66" s="297"/>
      <c r="B66" s="298"/>
      <c r="C66" s="162" t="s">
        <v>1227</v>
      </c>
      <c r="D66" s="163" t="s">
        <v>1228</v>
      </c>
      <c r="E66" s="163"/>
    </row>
    <row r="67" spans="1:5" ht="30.75" customHeight="1" x14ac:dyDescent="0.25">
      <c r="A67" s="297"/>
      <c r="B67" s="298"/>
      <c r="C67" s="162" t="s">
        <v>1229</v>
      </c>
      <c r="D67" s="163" t="s">
        <v>1202</v>
      </c>
      <c r="E67" s="163"/>
    </row>
    <row r="68" spans="1:5" ht="27.75" customHeight="1" x14ac:dyDescent="0.25">
      <c r="A68" s="297"/>
      <c r="B68" s="298"/>
      <c r="C68" s="162" t="s">
        <v>1230</v>
      </c>
      <c r="D68" s="163" t="s">
        <v>1204</v>
      </c>
      <c r="E68" s="163"/>
    </row>
    <row r="69" spans="1:5" ht="27" customHeight="1" x14ac:dyDescent="0.25">
      <c r="A69" s="297"/>
      <c r="B69" s="298"/>
      <c r="C69" s="162" t="s">
        <v>1231</v>
      </c>
      <c r="D69" s="163" t="s">
        <v>1206</v>
      </c>
      <c r="E69" s="163"/>
    </row>
    <row r="70" spans="1:5" ht="27" customHeight="1" x14ac:dyDescent="0.25">
      <c r="A70" s="297"/>
      <c r="B70" s="298"/>
      <c r="C70" s="162" t="s">
        <v>1232</v>
      </c>
      <c r="D70" s="163" t="s">
        <v>1208</v>
      </c>
      <c r="E70" s="163"/>
    </row>
    <row r="71" spans="1:5" x14ac:dyDescent="0.25">
      <c r="A71" s="297"/>
      <c r="B71" s="298"/>
      <c r="C71" s="162" t="s">
        <v>1233</v>
      </c>
      <c r="D71" s="163" t="s">
        <v>1234</v>
      </c>
      <c r="E71" s="163"/>
    </row>
    <row r="72" spans="1:5" x14ac:dyDescent="0.25">
      <c r="A72" s="297"/>
      <c r="B72" s="298"/>
      <c r="C72" s="162" t="s">
        <v>1235</v>
      </c>
      <c r="D72" s="163" t="s">
        <v>1236</v>
      </c>
      <c r="E72" s="163"/>
    </row>
    <row r="73" spans="1:5" ht="27.75" customHeight="1" x14ac:dyDescent="0.25">
      <c r="A73" s="297"/>
      <c r="B73" s="298"/>
      <c r="C73" s="162" t="s">
        <v>1237</v>
      </c>
      <c r="D73" s="163" t="s">
        <v>1238</v>
      </c>
      <c r="E73" s="163"/>
    </row>
    <row r="74" spans="1:5" ht="24" customHeight="1" x14ac:dyDescent="0.25">
      <c r="A74" s="297"/>
      <c r="B74" s="298"/>
      <c r="C74" s="162" t="s">
        <v>1239</v>
      </c>
      <c r="D74" s="163" t="s">
        <v>1240</v>
      </c>
      <c r="E74" s="163"/>
    </row>
    <row r="75" spans="1:5" ht="30" customHeight="1" x14ac:dyDescent="0.25">
      <c r="A75" s="297"/>
      <c r="B75" s="298"/>
      <c r="C75" s="162" t="s">
        <v>1241</v>
      </c>
      <c r="D75" s="163" t="s">
        <v>1242</v>
      </c>
      <c r="E75" s="163"/>
    </row>
    <row r="76" spans="1:5" ht="25.5" customHeight="1" x14ac:dyDescent="0.25">
      <c r="A76" s="297"/>
      <c r="B76" s="298"/>
      <c r="C76" s="162" t="s">
        <v>1243</v>
      </c>
      <c r="D76" s="163" t="s">
        <v>1244</v>
      </c>
      <c r="E76" s="163"/>
    </row>
    <row r="77" spans="1:5" x14ac:dyDescent="0.25">
      <c r="A77" s="297"/>
      <c r="B77" s="298"/>
      <c r="C77" s="162" t="s">
        <v>1245</v>
      </c>
      <c r="D77" s="163" t="s">
        <v>1246</v>
      </c>
      <c r="E77" s="163"/>
    </row>
    <row r="78" spans="1:5" x14ac:dyDescent="0.25">
      <c r="A78" s="297"/>
      <c r="B78" s="298"/>
      <c r="C78" s="162" t="s">
        <v>1247</v>
      </c>
      <c r="D78" s="163" t="s">
        <v>1248</v>
      </c>
      <c r="E78" s="163"/>
    </row>
    <row r="79" spans="1:5" ht="42" customHeight="1" x14ac:dyDescent="0.25">
      <c r="A79" s="297" t="str">
        <f>'Capabilities Assessment'!B21</f>
        <v>HEALTH DATA DE-IDENTIFICATION (DIDT)</v>
      </c>
      <c r="B79" s="298" t="s">
        <v>1249</v>
      </c>
      <c r="C79" s="162" t="s">
        <v>1250</v>
      </c>
      <c r="D79" s="163" t="s">
        <v>1251</v>
      </c>
      <c r="E79" s="163"/>
    </row>
    <row r="80" spans="1:5" ht="51" customHeight="1" x14ac:dyDescent="0.25">
      <c r="A80" s="297"/>
      <c r="B80" s="298"/>
      <c r="C80" s="162" t="s">
        <v>1252</v>
      </c>
      <c r="D80" s="163" t="s">
        <v>1253</v>
      </c>
      <c r="E80" s="163"/>
    </row>
    <row r="81" spans="1:5" ht="26.25" customHeight="1" x14ac:dyDescent="0.25">
      <c r="A81" s="297" t="str">
        <f>'Capabilities Assessment'!B22</f>
        <v>DATA BACKUP AND DISASTER RECOVERY (DTBK)</v>
      </c>
      <c r="B81" s="298" t="s">
        <v>1254</v>
      </c>
      <c r="C81" s="162" t="s">
        <v>1255</v>
      </c>
      <c r="D81" s="163" t="s">
        <v>1256</v>
      </c>
      <c r="E81" s="163"/>
    </row>
    <row r="82" spans="1:5" ht="26.25" customHeight="1" x14ac:dyDescent="0.25">
      <c r="A82" s="297"/>
      <c r="B82" s="298"/>
      <c r="C82" s="162" t="s">
        <v>1257</v>
      </c>
      <c r="D82" s="163" t="s">
        <v>1258</v>
      </c>
      <c r="E82" s="163" t="s">
        <v>1259</v>
      </c>
    </row>
    <row r="83" spans="1:5" x14ac:dyDescent="0.25">
      <c r="A83" s="297"/>
      <c r="B83" s="298"/>
      <c r="C83" s="162" t="s">
        <v>1260</v>
      </c>
      <c r="D83" s="163" t="s">
        <v>1261</v>
      </c>
      <c r="E83" s="163" t="s">
        <v>1259</v>
      </c>
    </row>
    <row r="84" spans="1:5" ht="18" customHeight="1" x14ac:dyDescent="0.25">
      <c r="A84" s="297"/>
      <c r="B84" s="298"/>
      <c r="C84" s="162" t="s">
        <v>1262</v>
      </c>
      <c r="D84" s="163" t="s">
        <v>1263</v>
      </c>
      <c r="E84" s="163"/>
    </row>
    <row r="85" spans="1:5" ht="30.75" customHeight="1" x14ac:dyDescent="0.25">
      <c r="A85" s="297"/>
      <c r="B85" s="298"/>
      <c r="C85" s="162" t="s">
        <v>1264</v>
      </c>
      <c r="D85" s="163" t="s">
        <v>1265</v>
      </c>
      <c r="E85" s="163"/>
    </row>
    <row r="86" spans="1:5" ht="23.25" customHeight="1" x14ac:dyDescent="0.25">
      <c r="A86" s="297"/>
      <c r="B86" s="298"/>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297" t="str">
        <f>'Capabilities Assessment'!B24</f>
        <v>HEALTH DATA INTEGRITY AND AUTHENTICITY (IGAU)</v>
      </c>
      <c r="B88" s="298" t="s">
        <v>1272</v>
      </c>
      <c r="C88" s="162" t="s">
        <v>1273</v>
      </c>
      <c r="D88" s="163" t="s">
        <v>1274</v>
      </c>
      <c r="E88" s="163" t="s">
        <v>1275</v>
      </c>
    </row>
    <row r="89" spans="1:5" ht="42" x14ac:dyDescent="0.25">
      <c r="A89" s="297"/>
      <c r="B89" s="298"/>
      <c r="C89" s="162" t="s">
        <v>1276</v>
      </c>
      <c r="D89" s="163" t="s">
        <v>1277</v>
      </c>
      <c r="E89" s="163" t="s">
        <v>1275</v>
      </c>
    </row>
    <row r="90" spans="1:5" ht="15" customHeight="1" x14ac:dyDescent="0.25">
      <c r="A90" s="297" t="str">
        <f>'Capabilities Assessment'!B25</f>
        <v>MALWARE DETECTION/PROTECTION (MLDP)</v>
      </c>
      <c r="B90" s="298" t="s">
        <v>1278</v>
      </c>
      <c r="C90" s="162" t="s">
        <v>1279</v>
      </c>
      <c r="D90" s="163" t="s">
        <v>1280</v>
      </c>
      <c r="E90" s="163"/>
    </row>
    <row r="91" spans="1:5" ht="30" customHeight="1" x14ac:dyDescent="0.25">
      <c r="A91" s="297"/>
      <c r="B91" s="298"/>
      <c r="C91" s="162" t="s">
        <v>1281</v>
      </c>
      <c r="D91" s="163" t="s">
        <v>1282</v>
      </c>
      <c r="E91" s="163" t="s">
        <v>1283</v>
      </c>
    </row>
    <row r="92" spans="1:5" x14ac:dyDescent="0.25">
      <c r="A92" s="297"/>
      <c r="B92" s="298"/>
      <c r="C92" s="162" t="s">
        <v>1284</v>
      </c>
      <c r="D92" s="163" t="s">
        <v>1285</v>
      </c>
      <c r="E92" s="163" t="s">
        <v>1286</v>
      </c>
    </row>
    <row r="93" spans="1:5" ht="19.5" customHeight="1" x14ac:dyDescent="0.25">
      <c r="A93" s="297"/>
      <c r="B93" s="298"/>
      <c r="C93" s="162" t="s">
        <v>1287</v>
      </c>
      <c r="D93" s="163" t="s">
        <v>1288</v>
      </c>
      <c r="E93" s="163" t="s">
        <v>1289</v>
      </c>
    </row>
    <row r="94" spans="1:5" ht="31.5" customHeight="1" x14ac:dyDescent="0.25">
      <c r="A94" s="297"/>
      <c r="B94" s="298"/>
      <c r="C94" s="162" t="s">
        <v>1290</v>
      </c>
      <c r="D94" s="163" t="s">
        <v>1291</v>
      </c>
      <c r="E94" s="163" t="s">
        <v>1292</v>
      </c>
    </row>
    <row r="95" spans="1:5" x14ac:dyDescent="0.25">
      <c r="A95" s="297"/>
      <c r="B95" s="298"/>
      <c r="C95" s="162" t="s">
        <v>1293</v>
      </c>
      <c r="D95" s="163" t="s">
        <v>1294</v>
      </c>
      <c r="E95" s="163" t="s">
        <v>1122</v>
      </c>
    </row>
    <row r="96" spans="1:5" ht="21.75" customHeight="1" x14ac:dyDescent="0.25">
      <c r="A96" s="297"/>
      <c r="B96" s="298"/>
      <c r="C96" s="162" t="s">
        <v>1295</v>
      </c>
      <c r="D96" s="163" t="s">
        <v>1296</v>
      </c>
      <c r="E96" s="163"/>
    </row>
    <row r="97" spans="1:5" ht="34.5" customHeight="1" x14ac:dyDescent="0.25">
      <c r="A97" s="297"/>
      <c r="B97" s="298"/>
      <c r="C97" s="162" t="s">
        <v>1297</v>
      </c>
      <c r="D97" s="163" t="s">
        <v>1298</v>
      </c>
      <c r="E97" s="163"/>
    </row>
    <row r="98" spans="1:5" x14ac:dyDescent="0.25">
      <c r="A98" s="297"/>
      <c r="B98" s="298"/>
      <c r="C98" s="162" t="s">
        <v>1299</v>
      </c>
      <c r="D98" s="163" t="s">
        <v>1300</v>
      </c>
      <c r="E98" s="163"/>
    </row>
    <row r="99" spans="1:5" ht="25.5" customHeight="1" x14ac:dyDescent="0.25">
      <c r="A99" s="297"/>
      <c r="B99" s="298"/>
      <c r="C99" s="162" t="s">
        <v>1301</v>
      </c>
      <c r="D99" s="163" t="s">
        <v>1302</v>
      </c>
      <c r="E99" s="163"/>
    </row>
    <row r="100" spans="1:5" ht="30" customHeight="1" x14ac:dyDescent="0.25">
      <c r="A100" s="297"/>
      <c r="B100" s="298"/>
      <c r="C100" s="162" t="s">
        <v>1303</v>
      </c>
      <c r="D100" s="163" t="s">
        <v>1304</v>
      </c>
      <c r="E100" s="163" t="s">
        <v>1305</v>
      </c>
    </row>
    <row r="101" spans="1:5" ht="28.5" customHeight="1" x14ac:dyDescent="0.25">
      <c r="A101" s="297"/>
      <c r="B101" s="298"/>
      <c r="C101" s="162" t="s">
        <v>1306</v>
      </c>
      <c r="D101" s="163" t="s">
        <v>1307</v>
      </c>
      <c r="E101" s="163" t="s">
        <v>1283</v>
      </c>
    </row>
    <row r="102" spans="1:5" ht="18" customHeight="1" x14ac:dyDescent="0.25">
      <c r="A102" s="297"/>
      <c r="B102" s="298"/>
      <c r="C102" s="162" t="s">
        <v>1308</v>
      </c>
      <c r="D102" s="163" t="s">
        <v>1309</v>
      </c>
      <c r="E102" s="163" t="s">
        <v>1310</v>
      </c>
    </row>
    <row r="103" spans="1:5" ht="23.25" customHeight="1" x14ac:dyDescent="0.25">
      <c r="A103" s="297"/>
      <c r="B103" s="298"/>
      <c r="C103" s="162" t="s">
        <v>1311</v>
      </c>
      <c r="D103" s="163" t="s">
        <v>1312</v>
      </c>
      <c r="E103" s="163" t="s">
        <v>1313</v>
      </c>
    </row>
    <row r="104" spans="1:5" ht="21" customHeight="1" x14ac:dyDescent="0.25">
      <c r="A104" s="297"/>
      <c r="B104" s="298"/>
      <c r="C104" s="162" t="s">
        <v>1314</v>
      </c>
      <c r="D104" s="163" t="s">
        <v>1315</v>
      </c>
      <c r="E104" s="163"/>
    </row>
    <row r="105" spans="1:5" ht="39.75" customHeight="1" x14ac:dyDescent="0.25">
      <c r="A105" s="297" t="str">
        <f>'Capabilities Assessment'!B26</f>
        <v>NODE AUTHENTICATION (NAUT)</v>
      </c>
      <c r="B105" s="298" t="s">
        <v>1316</v>
      </c>
      <c r="C105" s="162" t="s">
        <v>1317</v>
      </c>
      <c r="D105" s="163" t="s">
        <v>1318</v>
      </c>
      <c r="E105" s="163" t="s">
        <v>1319</v>
      </c>
    </row>
    <row r="106" spans="1:5" ht="31.5" x14ac:dyDescent="0.25">
      <c r="A106" s="297"/>
      <c r="B106" s="298"/>
      <c r="C106" s="162" t="s">
        <v>1320</v>
      </c>
      <c r="D106" s="163" t="s">
        <v>1321</v>
      </c>
      <c r="E106" s="163" t="s">
        <v>1322</v>
      </c>
    </row>
    <row r="107" spans="1:5" ht="21" x14ac:dyDescent="0.25">
      <c r="A107" s="297"/>
      <c r="B107" s="298"/>
      <c r="C107" s="162" t="s">
        <v>1323</v>
      </c>
      <c r="D107" s="163" t="s">
        <v>1324</v>
      </c>
      <c r="E107" s="163"/>
    </row>
    <row r="108" spans="1:5" ht="21" x14ac:dyDescent="0.25">
      <c r="A108" s="297"/>
      <c r="B108" s="298"/>
      <c r="C108" s="162" t="s">
        <v>1325</v>
      </c>
      <c r="D108" s="163" t="s">
        <v>1326</v>
      </c>
      <c r="E108" s="163"/>
    </row>
    <row r="109" spans="1:5" ht="27" customHeight="1" x14ac:dyDescent="0.25">
      <c r="A109" s="297" t="str">
        <f>'Capabilities Assessment'!B27</f>
        <v>PERSON AUTHENTICATION (PAUT)</v>
      </c>
      <c r="B109" s="298" t="s">
        <v>1327</v>
      </c>
      <c r="C109" s="162" t="s">
        <v>1328</v>
      </c>
      <c r="D109" s="163" t="s">
        <v>1329</v>
      </c>
      <c r="E109" s="163" t="s">
        <v>1180</v>
      </c>
    </row>
    <row r="110" spans="1:5" ht="29.25" customHeight="1" x14ac:dyDescent="0.25">
      <c r="A110" s="297"/>
      <c r="B110" s="298"/>
      <c r="C110" s="162" t="s">
        <v>1330</v>
      </c>
      <c r="D110" s="163" t="s">
        <v>1331</v>
      </c>
      <c r="E110" s="163" t="s">
        <v>1180</v>
      </c>
    </row>
    <row r="111" spans="1:5" ht="27.75" customHeight="1" x14ac:dyDescent="0.25">
      <c r="A111" s="297"/>
      <c r="B111" s="298"/>
      <c r="C111" s="162" t="s">
        <v>1332</v>
      </c>
      <c r="D111" s="163" t="s">
        <v>1333</v>
      </c>
      <c r="E111" s="163" t="s">
        <v>1334</v>
      </c>
    </row>
    <row r="112" spans="1:5" ht="27.75" customHeight="1" x14ac:dyDescent="0.25">
      <c r="A112" s="297"/>
      <c r="B112" s="298"/>
      <c r="C112" s="162" t="s">
        <v>1335</v>
      </c>
      <c r="D112" s="163" t="s">
        <v>1336</v>
      </c>
      <c r="E112" s="163" t="s">
        <v>1180</v>
      </c>
    </row>
    <row r="113" spans="1:5" ht="27" customHeight="1" x14ac:dyDescent="0.25">
      <c r="A113" s="297"/>
      <c r="B113" s="298"/>
      <c r="C113" s="162" t="s">
        <v>1337</v>
      </c>
      <c r="D113" s="163" t="s">
        <v>1338</v>
      </c>
      <c r="E113" s="163" t="s">
        <v>1339</v>
      </c>
    </row>
    <row r="114" spans="1:5" ht="20.25" customHeight="1" x14ac:dyDescent="0.25">
      <c r="A114" s="297"/>
      <c r="B114" s="298"/>
      <c r="C114" s="162" t="s">
        <v>1340</v>
      </c>
      <c r="D114" s="163" t="s">
        <v>1341</v>
      </c>
      <c r="E114" s="163"/>
    </row>
    <row r="115" spans="1:5" ht="27.75" customHeight="1" x14ac:dyDescent="0.25">
      <c r="A115" s="297"/>
      <c r="B115" s="298"/>
      <c r="C115" s="162" t="s">
        <v>1342</v>
      </c>
      <c r="D115" s="163" t="s">
        <v>1343</v>
      </c>
      <c r="E115" s="163" t="s">
        <v>1180</v>
      </c>
    </row>
    <row r="116" spans="1:5" x14ac:dyDescent="0.25">
      <c r="A116" s="297"/>
      <c r="B116" s="298"/>
      <c r="C116" s="162" t="s">
        <v>1344</v>
      </c>
      <c r="D116" s="163" t="s">
        <v>1345</v>
      </c>
      <c r="E116" s="163"/>
    </row>
    <row r="117" spans="1:5" x14ac:dyDescent="0.25">
      <c r="A117" s="297"/>
      <c r="B117" s="298"/>
      <c r="C117" s="162" t="s">
        <v>1346</v>
      </c>
      <c r="D117" s="163" t="s">
        <v>1347</v>
      </c>
      <c r="E117" s="163"/>
    </row>
    <row r="118" spans="1:5" x14ac:dyDescent="0.25">
      <c r="A118" s="297"/>
      <c r="B118" s="298"/>
      <c r="C118" s="162" t="s">
        <v>1348</v>
      </c>
      <c r="D118" s="163" t="s">
        <v>1349</v>
      </c>
      <c r="E118" s="163" t="s">
        <v>1180</v>
      </c>
    </row>
    <row r="119" spans="1:5" x14ac:dyDescent="0.25">
      <c r="A119" s="297"/>
      <c r="B119" s="298"/>
      <c r="C119" s="162" t="s">
        <v>1350</v>
      </c>
      <c r="D119" s="163" t="s">
        <v>1351</v>
      </c>
      <c r="E119" s="163" t="s">
        <v>1180</v>
      </c>
    </row>
    <row r="120" spans="1:5" x14ac:dyDescent="0.25">
      <c r="A120" s="297"/>
      <c r="B120" s="298"/>
      <c r="C120" s="162" t="s">
        <v>1352</v>
      </c>
      <c r="D120" s="163" t="s">
        <v>1353</v>
      </c>
      <c r="E120" s="163" t="s">
        <v>1180</v>
      </c>
    </row>
    <row r="121" spans="1:5" x14ac:dyDescent="0.25">
      <c r="A121" s="297"/>
      <c r="B121" s="298"/>
      <c r="C121" s="162" t="s">
        <v>1354</v>
      </c>
      <c r="D121" s="163" t="s">
        <v>1355</v>
      </c>
      <c r="E121" s="163"/>
    </row>
    <row r="122" spans="1:5" x14ac:dyDescent="0.25">
      <c r="A122" s="297"/>
      <c r="B122" s="298"/>
      <c r="C122" s="162" t="s">
        <v>1356</v>
      </c>
      <c r="D122" s="163" t="s">
        <v>1357</v>
      </c>
      <c r="E122" s="163"/>
    </row>
    <row r="123" spans="1:5" x14ac:dyDescent="0.25">
      <c r="A123" s="297"/>
      <c r="B123" s="298"/>
      <c r="C123" s="162" t="s">
        <v>1358</v>
      </c>
      <c r="D123" s="163" t="s">
        <v>1359</v>
      </c>
      <c r="E123" s="163"/>
    </row>
    <row r="124" spans="1:5" x14ac:dyDescent="0.25">
      <c r="A124" s="297"/>
      <c r="B124" s="298"/>
      <c r="C124" s="162" t="s">
        <v>1360</v>
      </c>
      <c r="D124" s="163" t="s">
        <v>1361</v>
      </c>
      <c r="E124" s="163"/>
    </row>
    <row r="125" spans="1:5" ht="22.5" customHeight="1" x14ac:dyDescent="0.25">
      <c r="A125" s="297" t="str">
        <f>'Capabilities Assessment'!B28</f>
        <v>PHYSICAL LOCKS (PLOK)</v>
      </c>
      <c r="B125" s="298" t="s">
        <v>1362</v>
      </c>
      <c r="C125" s="162" t="s">
        <v>1363</v>
      </c>
      <c r="D125" s="163" t="s">
        <v>1364</v>
      </c>
      <c r="E125" s="163" t="s">
        <v>1365</v>
      </c>
    </row>
    <row r="126" spans="1:5" ht="29.25" customHeight="1" x14ac:dyDescent="0.25">
      <c r="A126" s="297"/>
      <c r="B126" s="298"/>
      <c r="C126" s="162" t="s">
        <v>1366</v>
      </c>
      <c r="D126" s="163" t="s">
        <v>1367</v>
      </c>
      <c r="E126" s="163" t="s">
        <v>1365</v>
      </c>
    </row>
    <row r="127" spans="1:5" ht="30" customHeight="1" x14ac:dyDescent="0.25">
      <c r="A127" s="297"/>
      <c r="B127" s="298"/>
      <c r="C127" s="162" t="s">
        <v>1368</v>
      </c>
      <c r="D127" s="163" t="s">
        <v>1369</v>
      </c>
      <c r="E127" s="163" t="s">
        <v>1365</v>
      </c>
    </row>
    <row r="128" spans="1:5" ht="28.5" customHeight="1" x14ac:dyDescent="0.25">
      <c r="A128" s="297"/>
      <c r="B128" s="298"/>
      <c r="C128" s="162" t="s">
        <v>1370</v>
      </c>
      <c r="D128" s="163" t="s">
        <v>1371</v>
      </c>
      <c r="E128" s="163" t="s">
        <v>1365</v>
      </c>
    </row>
    <row r="129" spans="1:5" ht="42" customHeight="1" x14ac:dyDescent="0.25">
      <c r="A129" s="297" t="str">
        <f>'Capabilities Assessment'!B29</f>
        <v>ROADMAP FOR THIRD PARTY COMPONENTS IN DEVICE LIFE CYCLE (RDMP)</v>
      </c>
      <c r="B129" s="298" t="s">
        <v>1372</v>
      </c>
      <c r="C129" s="162" t="s">
        <v>1373</v>
      </c>
      <c r="D129" s="163" t="s">
        <v>1374</v>
      </c>
      <c r="E129" s="163"/>
    </row>
    <row r="130" spans="1:5" ht="42" x14ac:dyDescent="0.25">
      <c r="A130" s="297"/>
      <c r="B130" s="298"/>
      <c r="C130" s="162" t="s">
        <v>1375</v>
      </c>
      <c r="D130" s="163" t="s">
        <v>1376</v>
      </c>
      <c r="E130" s="163"/>
    </row>
    <row r="131" spans="1:5" ht="42" x14ac:dyDescent="0.25">
      <c r="A131" s="297"/>
      <c r="B131" s="298"/>
      <c r="C131" s="162" t="s">
        <v>1377</v>
      </c>
      <c r="D131" s="163" t="s">
        <v>1378</v>
      </c>
      <c r="E131" s="163"/>
    </row>
    <row r="132" spans="1:5" ht="49.5" customHeight="1" x14ac:dyDescent="0.25">
      <c r="A132" s="297"/>
      <c r="B132" s="298"/>
      <c r="C132" s="162" t="s">
        <v>1379</v>
      </c>
      <c r="D132" s="163" t="s">
        <v>1380</v>
      </c>
      <c r="E132" s="163"/>
    </row>
    <row r="133" spans="1:5" ht="15" customHeight="1" x14ac:dyDescent="0.25">
      <c r="A133" s="297" t="str">
        <f>'Capabilities Assessment'!B30</f>
        <v>SYSTEM AND APPLICATION HARDENING (SAHD)</v>
      </c>
      <c r="B133" s="298" t="s">
        <v>1381</v>
      </c>
      <c r="C133" s="162" t="s">
        <v>1382</v>
      </c>
      <c r="D133" s="163" t="s">
        <v>1383</v>
      </c>
      <c r="E133" s="163" t="s">
        <v>1384</v>
      </c>
    </row>
    <row r="134" spans="1:5" x14ac:dyDescent="0.25">
      <c r="A134" s="297"/>
      <c r="B134" s="298"/>
      <c r="C134" s="162" t="s">
        <v>1385</v>
      </c>
      <c r="D134" s="163" t="s">
        <v>1386</v>
      </c>
      <c r="E134" s="163" t="s">
        <v>1387</v>
      </c>
    </row>
    <row r="135" spans="1:5" x14ac:dyDescent="0.25">
      <c r="A135" s="297"/>
      <c r="B135" s="298"/>
      <c r="C135" s="162" t="s">
        <v>1388</v>
      </c>
      <c r="D135" s="163" t="s">
        <v>1389</v>
      </c>
      <c r="E135" s="163"/>
    </row>
    <row r="136" spans="1:5" ht="29.25" customHeight="1" x14ac:dyDescent="0.25">
      <c r="A136" s="297"/>
      <c r="B136" s="298"/>
      <c r="C136" s="162" t="s">
        <v>1390</v>
      </c>
      <c r="D136" s="163" t="s">
        <v>1391</v>
      </c>
      <c r="E136" s="163"/>
    </row>
    <row r="137" spans="1:5" ht="36.75" customHeight="1" x14ac:dyDescent="0.25">
      <c r="A137" s="297"/>
      <c r="B137" s="298"/>
      <c r="C137" s="162" t="s">
        <v>1392</v>
      </c>
      <c r="D137" s="163" t="s">
        <v>1393</v>
      </c>
      <c r="E137" s="163" t="s">
        <v>1394</v>
      </c>
    </row>
    <row r="138" spans="1:5" ht="33.75" customHeight="1" x14ac:dyDescent="0.25">
      <c r="A138" s="297"/>
      <c r="B138" s="298"/>
      <c r="C138" s="162" t="s">
        <v>1395</v>
      </c>
      <c r="D138" s="163" t="s">
        <v>1396</v>
      </c>
      <c r="E138" s="163" t="s">
        <v>1397</v>
      </c>
    </row>
    <row r="139" spans="1:5" ht="30" customHeight="1" x14ac:dyDescent="0.25">
      <c r="A139" s="297"/>
      <c r="B139" s="298"/>
      <c r="C139" s="162" t="s">
        <v>1398</v>
      </c>
      <c r="D139" s="163" t="s">
        <v>1399</v>
      </c>
      <c r="E139" s="163" t="s">
        <v>1313</v>
      </c>
    </row>
    <row r="140" spans="1:5" ht="25.5" customHeight="1" x14ac:dyDescent="0.25">
      <c r="A140" s="297"/>
      <c r="B140" s="298"/>
      <c r="C140" s="162" t="s">
        <v>1400</v>
      </c>
      <c r="D140" s="163" t="s">
        <v>1401</v>
      </c>
      <c r="E140" s="163" t="s">
        <v>1313</v>
      </c>
    </row>
    <row r="141" spans="1:5" ht="31.5" customHeight="1" x14ac:dyDescent="0.25">
      <c r="A141" s="297"/>
      <c r="B141" s="298"/>
      <c r="C141" s="162" t="s">
        <v>1402</v>
      </c>
      <c r="D141" s="163" t="s">
        <v>1403</v>
      </c>
      <c r="E141" s="163" t="s">
        <v>1394</v>
      </c>
    </row>
    <row r="142" spans="1:5" ht="27" customHeight="1" x14ac:dyDescent="0.25">
      <c r="A142" s="297"/>
      <c r="B142" s="298"/>
      <c r="C142" s="162" t="s">
        <v>1404</v>
      </c>
      <c r="D142" s="163" t="s">
        <v>1405</v>
      </c>
      <c r="E142" s="163" t="s">
        <v>1313</v>
      </c>
    </row>
    <row r="143" spans="1:5" ht="29.25" customHeight="1" x14ac:dyDescent="0.25">
      <c r="A143" s="297"/>
      <c r="B143" s="298"/>
      <c r="C143" s="162" t="s">
        <v>1406</v>
      </c>
      <c r="D143" s="163" t="s">
        <v>1407</v>
      </c>
      <c r="E143" s="163" t="s">
        <v>1313</v>
      </c>
    </row>
    <row r="144" spans="1:5" ht="28.5" customHeight="1" x14ac:dyDescent="0.25">
      <c r="A144" s="297"/>
      <c r="B144" s="298"/>
      <c r="C144" s="162" t="s">
        <v>1408</v>
      </c>
      <c r="D144" s="163" t="s">
        <v>1409</v>
      </c>
      <c r="E144" s="163" t="s">
        <v>1313</v>
      </c>
    </row>
    <row r="145" spans="1:5" ht="28.5" customHeight="1" x14ac:dyDescent="0.25">
      <c r="A145" s="297"/>
      <c r="B145" s="298"/>
      <c r="C145" s="162" t="s">
        <v>1410</v>
      </c>
      <c r="D145" s="163" t="s">
        <v>1411</v>
      </c>
      <c r="E145" s="163" t="s">
        <v>1412</v>
      </c>
    </row>
    <row r="146" spans="1:5" ht="27.75" customHeight="1" x14ac:dyDescent="0.25">
      <c r="A146" s="297"/>
      <c r="B146" s="298"/>
      <c r="C146" s="162" t="s">
        <v>1413</v>
      </c>
      <c r="D146" s="163" t="s">
        <v>1414</v>
      </c>
      <c r="E146" s="163" t="s">
        <v>1415</v>
      </c>
    </row>
    <row r="147" spans="1:5" ht="39" customHeight="1" x14ac:dyDescent="0.25">
      <c r="A147" s="297"/>
      <c r="B147" s="298"/>
      <c r="C147" s="162" t="s">
        <v>1416</v>
      </c>
      <c r="D147" s="163" t="s">
        <v>1417</v>
      </c>
      <c r="E147" s="163" t="s">
        <v>1305</v>
      </c>
    </row>
    <row r="148" spans="1:5" ht="34.5" customHeight="1" x14ac:dyDescent="0.25">
      <c r="A148" s="297"/>
      <c r="B148" s="298"/>
      <c r="C148" s="162" t="s">
        <v>1418</v>
      </c>
      <c r="D148" s="163" t="s">
        <v>1419</v>
      </c>
      <c r="E148" s="163"/>
    </row>
    <row r="149" spans="1:5" ht="30" customHeight="1" x14ac:dyDescent="0.25">
      <c r="A149" s="297"/>
      <c r="B149" s="298"/>
      <c r="C149" s="162" t="s">
        <v>1420</v>
      </c>
      <c r="D149" s="163" t="s">
        <v>1421</v>
      </c>
      <c r="E149" s="163"/>
    </row>
    <row r="150" spans="1:5" ht="30.75" customHeight="1" x14ac:dyDescent="0.25">
      <c r="A150" s="297"/>
      <c r="B150" s="298"/>
      <c r="C150" s="162" t="s">
        <v>1422</v>
      </c>
      <c r="D150" s="163" t="s">
        <v>1423</v>
      </c>
      <c r="E150" s="163"/>
    </row>
    <row r="151" spans="1:5" x14ac:dyDescent="0.25">
      <c r="A151" s="297"/>
      <c r="B151" s="298"/>
      <c r="C151" s="162" t="s">
        <v>1424</v>
      </c>
      <c r="D151" s="163" t="s">
        <v>1425</v>
      </c>
      <c r="E151" s="163"/>
    </row>
    <row r="152" spans="1:5" x14ac:dyDescent="0.25">
      <c r="A152" s="297"/>
      <c r="B152" s="298"/>
      <c r="C152" s="162" t="s">
        <v>1426</v>
      </c>
      <c r="D152" s="163" t="s">
        <v>1427</v>
      </c>
      <c r="E152" s="163"/>
    </row>
    <row r="153" spans="1:5" x14ac:dyDescent="0.25">
      <c r="A153" s="297"/>
      <c r="B153" s="298"/>
      <c r="C153" s="162" t="s">
        <v>1428</v>
      </c>
      <c r="D153" s="163" t="s">
        <v>1429</v>
      </c>
      <c r="E153" s="163"/>
    </row>
    <row r="154" spans="1:5" ht="24.75" customHeight="1" x14ac:dyDescent="0.25">
      <c r="A154" s="297"/>
      <c r="B154" s="298"/>
      <c r="C154" s="162" t="s">
        <v>1430</v>
      </c>
      <c r="D154" s="163" t="s">
        <v>1431</v>
      </c>
      <c r="E154" s="163"/>
    </row>
    <row r="155" spans="1:5" ht="31.5" customHeight="1" x14ac:dyDescent="0.25">
      <c r="A155" s="297" t="str">
        <f>'Capabilities Assessment'!B31</f>
        <v>SECURITY GUIDANCE (SGUD)</v>
      </c>
      <c r="B155" s="298" t="s">
        <v>1432</v>
      </c>
      <c r="C155" s="162" t="s">
        <v>1433</v>
      </c>
      <c r="D155" s="163" t="s">
        <v>1434</v>
      </c>
      <c r="E155" s="163" t="s">
        <v>1435</v>
      </c>
    </row>
    <row r="156" spans="1:5" ht="31.5" x14ac:dyDescent="0.25">
      <c r="A156" s="297"/>
      <c r="B156" s="298"/>
      <c r="C156" s="162" t="s">
        <v>1436</v>
      </c>
      <c r="D156" s="163" t="s">
        <v>1437</v>
      </c>
      <c r="E156" s="163" t="s">
        <v>1438</v>
      </c>
    </row>
    <row r="157" spans="1:5" ht="31.5" x14ac:dyDescent="0.25">
      <c r="A157" s="297"/>
      <c r="B157" s="298"/>
      <c r="C157" s="162" t="s">
        <v>1439</v>
      </c>
      <c r="D157" s="163" t="s">
        <v>1440</v>
      </c>
      <c r="E157" s="163" t="s">
        <v>1441</v>
      </c>
    </row>
    <row r="158" spans="1:5" ht="21" x14ac:dyDescent="0.25">
      <c r="A158" s="297"/>
      <c r="B158" s="298"/>
      <c r="C158" s="162" t="s">
        <v>1442</v>
      </c>
      <c r="D158" s="163" t="s">
        <v>1443</v>
      </c>
      <c r="E158" s="163"/>
    </row>
    <row r="159" spans="1:5" ht="43.5" customHeight="1" x14ac:dyDescent="0.25">
      <c r="A159" s="297"/>
      <c r="B159" s="298"/>
      <c r="C159" s="162" t="s">
        <v>1444</v>
      </c>
      <c r="D159" s="163" t="s">
        <v>1445</v>
      </c>
      <c r="E159" s="163"/>
    </row>
    <row r="160" spans="1:5" ht="21" customHeight="1" x14ac:dyDescent="0.25">
      <c r="A160" s="297" t="str">
        <f>'Capabilities Assessment'!B32</f>
        <v>HEALTH DATA STORAGE CONFIDENTIALITY (STCF)</v>
      </c>
      <c r="B160" s="298" t="s">
        <v>1446</v>
      </c>
      <c r="C160" s="162" t="s">
        <v>1447</v>
      </c>
      <c r="D160" s="163" t="s">
        <v>1448</v>
      </c>
      <c r="E160" s="163" t="s">
        <v>1275</v>
      </c>
    </row>
    <row r="161" spans="1:5" ht="21" x14ac:dyDescent="0.25">
      <c r="A161" s="297"/>
      <c r="B161" s="298"/>
      <c r="C161" s="162" t="s">
        <v>1449</v>
      </c>
      <c r="D161" s="163" t="s">
        <v>1450</v>
      </c>
      <c r="E161" s="163"/>
    </row>
    <row r="162" spans="1:5" ht="21" x14ac:dyDescent="0.25">
      <c r="A162" s="297"/>
      <c r="B162" s="298"/>
      <c r="C162" s="162" t="s">
        <v>1451</v>
      </c>
      <c r="D162" s="163" t="s">
        <v>1452</v>
      </c>
      <c r="E162" s="163"/>
    </row>
    <row r="163" spans="1:5" ht="21" x14ac:dyDescent="0.25">
      <c r="A163" s="297"/>
      <c r="B163" s="298"/>
      <c r="C163" s="162" t="s">
        <v>1453</v>
      </c>
      <c r="D163" s="163" t="s">
        <v>1454</v>
      </c>
      <c r="E163" s="163"/>
    </row>
    <row r="164" spans="1:5" ht="21" x14ac:dyDescent="0.25">
      <c r="A164" s="297"/>
      <c r="B164" s="298"/>
      <c r="C164" s="162" t="s">
        <v>1455</v>
      </c>
      <c r="D164" s="163" t="s">
        <v>1456</v>
      </c>
      <c r="E164" s="163" t="s">
        <v>1275</v>
      </c>
    </row>
    <row r="165" spans="1:5" ht="21" x14ac:dyDescent="0.25">
      <c r="A165" s="297"/>
      <c r="B165" s="298"/>
      <c r="C165" s="162" t="s">
        <v>1457</v>
      </c>
      <c r="D165" s="163" t="s">
        <v>1458</v>
      </c>
      <c r="E165" s="163"/>
    </row>
    <row r="166" spans="1:5" ht="21" x14ac:dyDescent="0.25">
      <c r="A166" s="297"/>
      <c r="B166" s="298"/>
      <c r="C166" s="162" t="s">
        <v>1459</v>
      </c>
      <c r="D166" s="163" t="s">
        <v>1460</v>
      </c>
      <c r="E166" s="163"/>
    </row>
    <row r="167" spans="1:5" ht="30" customHeight="1" x14ac:dyDescent="0.25">
      <c r="A167" s="297" t="str">
        <f>'Capabilities Assessment'!B33</f>
        <v>TRANSMISSION CONFIDENTIALITY (TXCF)</v>
      </c>
      <c r="B167" s="298" t="s">
        <v>1461</v>
      </c>
      <c r="C167" s="162" t="s">
        <v>1462</v>
      </c>
      <c r="D167" s="163" t="s">
        <v>1463</v>
      </c>
      <c r="E167" s="163" t="s">
        <v>1313</v>
      </c>
    </row>
    <row r="168" spans="1:5" ht="28.5" customHeight="1" x14ac:dyDescent="0.25">
      <c r="A168" s="297"/>
      <c r="B168" s="298"/>
      <c r="C168" s="162" t="s">
        <v>1464</v>
      </c>
      <c r="D168" s="163" t="s">
        <v>1465</v>
      </c>
      <c r="E168" s="163" t="s">
        <v>1313</v>
      </c>
    </row>
    <row r="169" spans="1:5" ht="20.25" customHeight="1" x14ac:dyDescent="0.25">
      <c r="A169" s="297"/>
      <c r="B169" s="298"/>
      <c r="C169" s="162" t="s">
        <v>1466</v>
      </c>
      <c r="D169" s="163" t="s">
        <v>1467</v>
      </c>
      <c r="E169" s="163"/>
    </row>
    <row r="170" spans="1:5" ht="28.5" customHeight="1" x14ac:dyDescent="0.25">
      <c r="A170" s="297"/>
      <c r="B170" s="298"/>
      <c r="C170" s="162" t="s">
        <v>1468</v>
      </c>
      <c r="D170" s="163" t="s">
        <v>1469</v>
      </c>
      <c r="E170" s="163" t="s">
        <v>1313</v>
      </c>
    </row>
    <row r="171" spans="1:5" x14ac:dyDescent="0.25">
      <c r="A171" s="297"/>
      <c r="B171" s="298"/>
      <c r="C171" s="162" t="s">
        <v>1470</v>
      </c>
      <c r="D171" s="163" t="s">
        <v>1471</v>
      </c>
      <c r="E171" s="163" t="s">
        <v>1313</v>
      </c>
    </row>
    <row r="172" spans="1:5" x14ac:dyDescent="0.25">
      <c r="A172" s="297"/>
      <c r="B172" s="298"/>
      <c r="C172" s="162" t="s">
        <v>1472</v>
      </c>
      <c r="D172" s="163" t="s">
        <v>1473</v>
      </c>
      <c r="E172" s="163"/>
    </row>
    <row r="173" spans="1:5" ht="52.5" customHeight="1" x14ac:dyDescent="0.25">
      <c r="A173" s="297" t="str">
        <f>'Capabilities Assessment'!B34</f>
        <v>TRANSMISSION INTEGRITY (TXIG)</v>
      </c>
      <c r="B173" s="298" t="s">
        <v>1474</v>
      </c>
      <c r="C173" s="162" t="s">
        <v>1475</v>
      </c>
      <c r="D173" s="163" t="s">
        <v>1476</v>
      </c>
      <c r="E173" s="163" t="s">
        <v>1477</v>
      </c>
    </row>
    <row r="174" spans="1:5" x14ac:dyDescent="0.25">
      <c r="A174" s="297"/>
      <c r="B174" s="298"/>
      <c r="C174" s="162" t="s">
        <v>1478</v>
      </c>
      <c r="D174" s="163" t="s">
        <v>1479</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5"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94" t="s">
        <v>1486</v>
      </c>
      <c r="B4" s="303" t="s">
        <v>1487</v>
      </c>
      <c r="C4" s="181" t="s">
        <v>306</v>
      </c>
      <c r="D4" s="171" t="s">
        <v>1488</v>
      </c>
    </row>
    <row r="5" spans="1:4" ht="24" x14ac:dyDescent="0.25">
      <c r="A5" s="294"/>
      <c r="B5" s="303"/>
      <c r="C5" s="181" t="s">
        <v>307</v>
      </c>
      <c r="D5" s="171" t="s">
        <v>1489</v>
      </c>
    </row>
    <row r="6" spans="1:4" ht="84" x14ac:dyDescent="0.25">
      <c r="A6" s="294"/>
      <c r="B6" s="303"/>
      <c r="C6" s="182" t="s">
        <v>308</v>
      </c>
      <c r="D6" s="172" t="s">
        <v>1490</v>
      </c>
    </row>
    <row r="7" spans="1:4" ht="24" customHeight="1" x14ac:dyDescent="0.25">
      <c r="A7" s="294"/>
      <c r="B7" s="302" t="s">
        <v>1491</v>
      </c>
      <c r="C7" s="182" t="s">
        <v>310</v>
      </c>
      <c r="D7" s="172" t="s">
        <v>1492</v>
      </c>
    </row>
    <row r="8" spans="1:4" ht="48" x14ac:dyDescent="0.25">
      <c r="A8" s="294"/>
      <c r="B8" s="302"/>
      <c r="C8" s="182" t="s">
        <v>311</v>
      </c>
      <c r="D8" s="172" t="s">
        <v>1493</v>
      </c>
    </row>
    <row r="9" spans="1:4" x14ac:dyDescent="0.25">
      <c r="A9" s="294"/>
      <c r="B9" s="302"/>
      <c r="C9" s="182" t="s">
        <v>312</v>
      </c>
      <c r="D9" s="172" t="s">
        <v>1494</v>
      </c>
    </row>
    <row r="10" spans="1:4" ht="36" customHeight="1" x14ac:dyDescent="0.25">
      <c r="A10" s="294" t="s">
        <v>1495</v>
      </c>
      <c r="B10" s="182" t="s">
        <v>1496</v>
      </c>
      <c r="C10" s="301" t="s">
        <v>1497</v>
      </c>
      <c r="D10" s="301"/>
    </row>
    <row r="11" spans="1:4" ht="48" x14ac:dyDescent="0.25">
      <c r="A11" s="294"/>
      <c r="B11" s="182" t="s">
        <v>1498</v>
      </c>
      <c r="C11" s="182" t="s">
        <v>315</v>
      </c>
      <c r="D11" s="172" t="s">
        <v>1499</v>
      </c>
    </row>
    <row r="12" spans="1:4" ht="48" customHeight="1" x14ac:dyDescent="0.25">
      <c r="A12" s="294"/>
      <c r="B12" s="182" t="s">
        <v>1500</v>
      </c>
      <c r="C12" s="301" t="s">
        <v>1497</v>
      </c>
      <c r="D12" s="301"/>
    </row>
    <row r="13" spans="1:4" ht="36" customHeight="1" x14ac:dyDescent="0.25">
      <c r="A13" s="294"/>
      <c r="B13" s="182" t="s">
        <v>1501</v>
      </c>
      <c r="C13" s="301" t="s">
        <v>1497</v>
      </c>
      <c r="D13" s="301"/>
    </row>
    <row r="14" spans="1:4" ht="36" customHeight="1" x14ac:dyDescent="0.25">
      <c r="A14" s="294"/>
      <c r="B14" s="182" t="s">
        <v>1502</v>
      </c>
      <c r="C14" s="301" t="s">
        <v>1497</v>
      </c>
      <c r="D14" s="301"/>
    </row>
    <row r="15" spans="1:4" ht="36" customHeight="1" x14ac:dyDescent="0.25">
      <c r="A15" s="294"/>
      <c r="B15" s="182" t="s">
        <v>1503</v>
      </c>
      <c r="C15" s="301" t="s">
        <v>1497</v>
      </c>
      <c r="D15" s="301"/>
    </row>
    <row r="16" spans="1:4" ht="36" customHeight="1" x14ac:dyDescent="0.25">
      <c r="A16" s="294"/>
      <c r="B16" s="302" t="s">
        <v>1504</v>
      </c>
      <c r="C16" s="182" t="s">
        <v>317</v>
      </c>
      <c r="D16" s="172" t="s">
        <v>1505</v>
      </c>
    </row>
    <row r="17" spans="1:4" ht="24" x14ac:dyDescent="0.25">
      <c r="A17" s="294"/>
      <c r="B17" s="302"/>
      <c r="C17" s="182" t="s">
        <v>318</v>
      </c>
      <c r="D17" s="172" t="s">
        <v>1506</v>
      </c>
    </row>
    <row r="18" spans="1:4" ht="36" x14ac:dyDescent="0.25">
      <c r="A18" s="294"/>
      <c r="B18" s="302"/>
      <c r="C18" s="182" t="s">
        <v>319</v>
      </c>
      <c r="D18" s="172" t="s">
        <v>1507</v>
      </c>
    </row>
    <row r="19" spans="1:4" ht="24" x14ac:dyDescent="0.25">
      <c r="A19" s="294"/>
      <c r="B19" s="302"/>
      <c r="C19" s="182" t="s">
        <v>320</v>
      </c>
      <c r="D19" s="172" t="s">
        <v>1508</v>
      </c>
    </row>
    <row r="20" spans="1:4" ht="36" customHeight="1" x14ac:dyDescent="0.25">
      <c r="A20" s="294"/>
      <c r="B20" s="182" t="s">
        <v>1509</v>
      </c>
      <c r="C20" s="301" t="s">
        <v>1497</v>
      </c>
      <c r="D20" s="301"/>
    </row>
    <row r="21" spans="1:4" ht="36" customHeight="1" x14ac:dyDescent="0.25">
      <c r="A21" s="294" t="s">
        <v>1510</v>
      </c>
      <c r="B21" s="302" t="s">
        <v>1511</v>
      </c>
      <c r="C21" s="182" t="s">
        <v>323</v>
      </c>
      <c r="D21" s="172" t="s">
        <v>1512</v>
      </c>
    </row>
    <row r="22" spans="1:4" ht="36" x14ac:dyDescent="0.25">
      <c r="A22" s="294"/>
      <c r="B22" s="302"/>
      <c r="C22" s="182" t="s">
        <v>324</v>
      </c>
      <c r="D22" s="172" t="s">
        <v>1513</v>
      </c>
    </row>
    <row r="23" spans="1:4" ht="48.75" x14ac:dyDescent="0.25">
      <c r="A23" s="294"/>
      <c r="B23" s="183" t="s">
        <v>1514</v>
      </c>
      <c r="C23" s="182" t="s">
        <v>326</v>
      </c>
      <c r="D23" s="172" t="s">
        <v>1515</v>
      </c>
    </row>
    <row r="24" spans="1:4" ht="36" customHeight="1" x14ac:dyDescent="0.25">
      <c r="A24" s="294" t="s">
        <v>1550</v>
      </c>
      <c r="B24" s="184" t="s">
        <v>1516</v>
      </c>
      <c r="C24" s="301" t="s">
        <v>1517</v>
      </c>
      <c r="D24" s="301"/>
    </row>
    <row r="25" spans="1:4" ht="36" customHeight="1" x14ac:dyDescent="0.25">
      <c r="A25" s="294"/>
      <c r="B25" s="302" t="s">
        <v>1518</v>
      </c>
      <c r="C25" s="182" t="s">
        <v>331</v>
      </c>
      <c r="D25" s="172" t="s">
        <v>1519</v>
      </c>
    </row>
    <row r="26" spans="1:4" ht="36" x14ac:dyDescent="0.25">
      <c r="A26" s="294"/>
      <c r="B26" s="302"/>
      <c r="C26" s="182" t="s">
        <v>332</v>
      </c>
      <c r="D26" s="172" t="s">
        <v>1520</v>
      </c>
    </row>
    <row r="27" spans="1:4" ht="36" x14ac:dyDescent="0.25">
      <c r="A27" s="294"/>
      <c r="B27" s="302"/>
      <c r="C27" s="182" t="s">
        <v>333</v>
      </c>
      <c r="D27" s="172" t="s">
        <v>1521</v>
      </c>
    </row>
    <row r="28" spans="1:4" ht="36" x14ac:dyDescent="0.25">
      <c r="A28" s="294"/>
      <c r="B28" s="182" t="s">
        <v>1522</v>
      </c>
      <c r="C28" s="182" t="s">
        <v>1523</v>
      </c>
      <c r="D28" s="172" t="s">
        <v>1524</v>
      </c>
    </row>
    <row r="29" spans="1:4" ht="24" customHeight="1" x14ac:dyDescent="0.25">
      <c r="A29" s="294" t="s">
        <v>1525</v>
      </c>
      <c r="B29" s="302" t="s">
        <v>1526</v>
      </c>
      <c r="C29" s="182" t="s">
        <v>337</v>
      </c>
      <c r="D29" s="172" t="s">
        <v>1527</v>
      </c>
    </row>
    <row r="30" spans="1:4" ht="36" x14ac:dyDescent="0.25">
      <c r="A30" s="294"/>
      <c r="B30" s="302"/>
      <c r="C30" s="182" t="s">
        <v>338</v>
      </c>
      <c r="D30" s="172" t="s">
        <v>1528</v>
      </c>
    </row>
    <row r="31" spans="1:4" ht="48" x14ac:dyDescent="0.25">
      <c r="A31" s="294"/>
      <c r="B31" s="182" t="s">
        <v>1529</v>
      </c>
      <c r="C31" s="182" t="s">
        <v>340</v>
      </c>
      <c r="D31" s="172" t="s">
        <v>1530</v>
      </c>
    </row>
    <row r="32" spans="1:4" ht="72" x14ac:dyDescent="0.25">
      <c r="A32" s="294"/>
      <c r="B32" s="182" t="s">
        <v>1531</v>
      </c>
      <c r="C32" s="182" t="s">
        <v>342</v>
      </c>
      <c r="D32" s="172" t="s">
        <v>1532</v>
      </c>
    </row>
    <row r="33" spans="1:4" ht="36" customHeight="1" x14ac:dyDescent="0.25">
      <c r="A33" s="294"/>
      <c r="B33" s="182" t="s">
        <v>1533</v>
      </c>
      <c r="C33" s="301" t="s">
        <v>1497</v>
      </c>
      <c r="D33" s="301"/>
    </row>
    <row r="34" spans="1:4" ht="108" customHeight="1" x14ac:dyDescent="0.25">
      <c r="A34" s="294" t="s">
        <v>1534</v>
      </c>
      <c r="B34" s="182" t="s">
        <v>1535</v>
      </c>
      <c r="C34" s="301" t="s">
        <v>1536</v>
      </c>
      <c r="D34" s="301"/>
    </row>
    <row r="35" spans="1:4" ht="120" customHeight="1" x14ac:dyDescent="0.25">
      <c r="A35" s="294"/>
      <c r="B35" s="182" t="s">
        <v>1537</v>
      </c>
      <c r="C35" s="301" t="s">
        <v>1497</v>
      </c>
      <c r="D35" s="301"/>
    </row>
    <row r="36" spans="1:4" ht="60" customHeight="1" x14ac:dyDescent="0.25">
      <c r="A36" s="294" t="s">
        <v>1538</v>
      </c>
      <c r="B36" s="182" t="s">
        <v>1539</v>
      </c>
      <c r="C36" s="182" t="s">
        <v>347</v>
      </c>
      <c r="D36" s="172" t="s">
        <v>1540</v>
      </c>
    </row>
    <row r="37" spans="1:4" ht="48" customHeight="1" x14ac:dyDescent="0.25">
      <c r="A37" s="294"/>
      <c r="B37" s="182" t="s">
        <v>1541</v>
      </c>
      <c r="C37" s="301" t="s">
        <v>1497</v>
      </c>
      <c r="D37" s="301"/>
    </row>
    <row r="38" spans="1:4" ht="60" customHeight="1" x14ac:dyDescent="0.25">
      <c r="A38" s="294"/>
      <c r="B38" s="182" t="s">
        <v>1542</v>
      </c>
      <c r="C38" s="301" t="s">
        <v>1497</v>
      </c>
      <c r="D38" s="301"/>
    </row>
    <row r="39" spans="1:4" ht="84" customHeight="1" x14ac:dyDescent="0.25">
      <c r="A39" s="294" t="s">
        <v>1543</v>
      </c>
      <c r="B39" s="182" t="s">
        <v>1544</v>
      </c>
      <c r="C39" s="182" t="s">
        <v>350</v>
      </c>
      <c r="D39" s="172" t="s">
        <v>1545</v>
      </c>
    </row>
    <row r="40" spans="1:4" ht="48" customHeight="1" x14ac:dyDescent="0.25">
      <c r="A40" s="294"/>
      <c r="B40" s="182" t="s">
        <v>1546</v>
      </c>
      <c r="C40" s="301" t="s">
        <v>1497</v>
      </c>
      <c r="D40" s="301"/>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B13C9D-029E-477B-BF49-370D4AC9C0A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627AE5-5214-4BF5-9DED-4DF92D625F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2022-06-30T08:17:22Z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