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Stryker\Knee intra-op\"/>
    </mc:Choice>
  </mc:AlternateContent>
  <xr:revisionPtr revIDLastSave="0" documentId="13_ncr:1_{7A44C0A2-4DD9-4E5B-9A19-6E46657B91ED}" xr6:coauthVersionLast="47" xr6:coauthVersionMax="47" xr10:uidLastSave="{00000000-0000-0000-0000-000000000000}"/>
  <bookViews>
    <workbookView xWindow="-110" yWindow="-110" windowWidth="19420" windowHeight="10420" tabRatio="500" firstSheet="1" activeTab="2" xr2:uid="{00000000-000D-0000-FFFF-FFFF00000000}"/>
  </bookViews>
  <sheets>
    <sheet name="Header" sheetId="1" r:id="rId1"/>
    <sheet name="Capabilities Assessment" sheetId="2" r:id="rId2"/>
    <sheet name="Security Controls Assessment" sheetId="3" r:id="rId3"/>
    <sheet name="Privacy Controls Assessment" sheetId="4" r:id="rId4"/>
    <sheet name="Logic Table" sheetId="5" r:id="rId5"/>
    <sheet name="Controls and Guidance" sheetId="8" r:id="rId6"/>
    <sheet name="Impact Levels" sheetId="6" r:id="rId7"/>
    <sheet name="Capabilities and MDS2" sheetId="7" r:id="rId8"/>
    <sheet name="Privacy BR" sheetId="9" r:id="rId9"/>
  </sheets>
  <definedNames>
    <definedName name="_xlnm._FilterDatabase" localSheetId="2">'Security Controls Assessment'!$A$14:$D$168</definedName>
    <definedName name="_xlnm.Print_Area" localSheetId="7">'Capabilities and MDS2'!$A$1:$C$173</definedName>
    <definedName name="_xlnm.Print_Area" localSheetId="1">'Capabilities Assessment'!$A$1:$E$41</definedName>
    <definedName name="_xlnm.Print_Area" localSheetId="0">Header!$A$1:$E$33</definedName>
    <definedName name="_xlnm.Print_Area" localSheetId="3">'Privacy Controls Assessment'!$A$1:$E$47</definedName>
    <definedName name="_xlnm.Print_Titles" localSheetId="7">'Capabilities and MDS2'!$1:$3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3" i="2" l="1"/>
  <c r="B3" i="3"/>
  <c r="B3" i="4"/>
  <c r="D26" i="4"/>
  <c r="B36" i="4"/>
  <c r="D36" i="4"/>
  <c r="C2" i="2"/>
  <c r="A173" i="7" l="1"/>
  <c r="A167" i="7"/>
  <c r="A160" i="7"/>
  <c r="A155" i="7"/>
  <c r="A133" i="7"/>
  <c r="A129" i="7"/>
  <c r="A125" i="7"/>
  <c r="A109" i="7"/>
  <c r="A105" i="7"/>
  <c r="A90" i="7"/>
  <c r="A88" i="7"/>
  <c r="A87" i="7"/>
  <c r="A81" i="7"/>
  <c r="A79" i="7"/>
  <c r="A45" i="7"/>
  <c r="A44" i="7"/>
  <c r="A36" i="7"/>
  <c r="A6" i="7"/>
  <c r="A4" i="7"/>
  <c r="AB162" i="5"/>
  <c r="AB161" i="5"/>
  <c r="AB160" i="5"/>
  <c r="AB159" i="5"/>
  <c r="AB158" i="5"/>
  <c r="AB157" i="5"/>
  <c r="AB156" i="5"/>
  <c r="AB155" i="5"/>
  <c r="AB154" i="5"/>
  <c r="AB153" i="5"/>
  <c r="AB152" i="5"/>
  <c r="AB151" i="5"/>
  <c r="AB150" i="5"/>
  <c r="AB149" i="5"/>
  <c r="AB148" i="5"/>
  <c r="AB147" i="5"/>
  <c r="AB146" i="5"/>
  <c r="AB145" i="5"/>
  <c r="AB144" i="5"/>
  <c r="AB143" i="5"/>
  <c r="AB142" i="5"/>
  <c r="AB141" i="5"/>
  <c r="AB140" i="5"/>
  <c r="AB139" i="5"/>
  <c r="AB138" i="5"/>
  <c r="AB137" i="5"/>
  <c r="AB136" i="5"/>
  <c r="AB135" i="5"/>
  <c r="AB134" i="5"/>
  <c r="AB133" i="5"/>
  <c r="AB132" i="5"/>
  <c r="AB131" i="5"/>
  <c r="AB130" i="5"/>
  <c r="AB129" i="5"/>
  <c r="AB128" i="5"/>
  <c r="AB127" i="5"/>
  <c r="AB126" i="5"/>
  <c r="AB125" i="5"/>
  <c r="AB124" i="5"/>
  <c r="AB123" i="5"/>
  <c r="AB122" i="5"/>
  <c r="AB121" i="5"/>
  <c r="AB120" i="5"/>
  <c r="AB119" i="5"/>
  <c r="AB118" i="5"/>
  <c r="AB117" i="5"/>
  <c r="AB116" i="5"/>
  <c r="AB115" i="5"/>
  <c r="AB114" i="5"/>
  <c r="AB113" i="5"/>
  <c r="AB112" i="5"/>
  <c r="AB111" i="5"/>
  <c r="AB110" i="5"/>
  <c r="AB109" i="5"/>
  <c r="AB108" i="5"/>
  <c r="AB107" i="5"/>
  <c r="AB106" i="5"/>
  <c r="AB105" i="5"/>
  <c r="AB104" i="5"/>
  <c r="AB103" i="5"/>
  <c r="AB102" i="5"/>
  <c r="AB101" i="5"/>
  <c r="AB100" i="5"/>
  <c r="AB99" i="5"/>
  <c r="AB98" i="5"/>
  <c r="AB97" i="5"/>
  <c r="AB96" i="5"/>
  <c r="AB95" i="5"/>
  <c r="AB94" i="5"/>
  <c r="AB93" i="5"/>
  <c r="AB92" i="5"/>
  <c r="AB91" i="5"/>
  <c r="AB90" i="5"/>
  <c r="AB89" i="5"/>
  <c r="AB88" i="5"/>
  <c r="AB87" i="5"/>
  <c r="AB86" i="5"/>
  <c r="AB85" i="5"/>
  <c r="AB84" i="5"/>
  <c r="AB83" i="5"/>
  <c r="AB82" i="5"/>
  <c r="AB81" i="5"/>
  <c r="AB80" i="5"/>
  <c r="AB79" i="5"/>
  <c r="AB78" i="5"/>
  <c r="AB77" i="5"/>
  <c r="AB76" i="5"/>
  <c r="AB75" i="5"/>
  <c r="AB74" i="5"/>
  <c r="AB73" i="5"/>
  <c r="AB72" i="5"/>
  <c r="AB71" i="5"/>
  <c r="AB70" i="5"/>
  <c r="AB69" i="5"/>
  <c r="AB68" i="5"/>
  <c r="AB67" i="5"/>
  <c r="AB66" i="5"/>
  <c r="AB65" i="5"/>
  <c r="AB64" i="5"/>
  <c r="AB63" i="5"/>
  <c r="AB62" i="5"/>
  <c r="AB61" i="5"/>
  <c r="AB60" i="5"/>
  <c r="AB59" i="5"/>
  <c r="AB58" i="5"/>
  <c r="AB57" i="5"/>
  <c r="AB56" i="5"/>
  <c r="AB55" i="5"/>
  <c r="AB54" i="5"/>
  <c r="AB53" i="5"/>
  <c r="AB52" i="5"/>
  <c r="AB51" i="5"/>
  <c r="AB50" i="5"/>
  <c r="AB49" i="5"/>
  <c r="AB48" i="5"/>
  <c r="AB47" i="5"/>
  <c r="AB46" i="5"/>
  <c r="AB45" i="5"/>
  <c r="AB44" i="5"/>
  <c r="AB43" i="5"/>
  <c r="AB42" i="5"/>
  <c r="AB41" i="5"/>
  <c r="AB40" i="5"/>
  <c r="AB39" i="5"/>
  <c r="AB38" i="5"/>
  <c r="AB37" i="5"/>
  <c r="AB36" i="5"/>
  <c r="AB35" i="5"/>
  <c r="AB34" i="5"/>
  <c r="AB33" i="5"/>
  <c r="AB32" i="5"/>
  <c r="AB31" i="5"/>
  <c r="AB30" i="5"/>
  <c r="AB29" i="5"/>
  <c r="AB28" i="5"/>
  <c r="AB27" i="5"/>
  <c r="AB26" i="5"/>
  <c r="AB25" i="5"/>
  <c r="AB24" i="5"/>
  <c r="AB23" i="5"/>
  <c r="AB22" i="5"/>
  <c r="AB21" i="5"/>
  <c r="AB20" i="5"/>
  <c r="AB19" i="5"/>
  <c r="AB18" i="5"/>
  <c r="AB17" i="5"/>
  <c r="AB16" i="5"/>
  <c r="AB15" i="5"/>
  <c r="AB14" i="5"/>
  <c r="AB13" i="5"/>
  <c r="AB12" i="5"/>
  <c r="AB11" i="5"/>
  <c r="AB10" i="5"/>
  <c r="AB9" i="5"/>
  <c r="T5" i="5"/>
  <c r="T132" i="5" s="1"/>
  <c r="S5" i="5"/>
  <c r="R5" i="5"/>
  <c r="Q5" i="5"/>
  <c r="Q55" i="5"/>
  <c r="P5" i="5"/>
  <c r="O5" i="5"/>
  <c r="O129" i="5"/>
  <c r="V129" i="5"/>
  <c r="N5" i="5"/>
  <c r="N102" i="5" s="1"/>
  <c r="M5" i="5"/>
  <c r="M14" i="5" s="1"/>
  <c r="L5" i="5"/>
  <c r="L14" i="5" s="1"/>
  <c r="K5" i="5"/>
  <c r="K142" i="5"/>
  <c r="V142" i="5"/>
  <c r="J5" i="5"/>
  <c r="I5" i="5"/>
  <c r="I9" i="5" s="1"/>
  <c r="H5" i="5"/>
  <c r="G5" i="5"/>
  <c r="G23" i="5" s="1"/>
  <c r="F5" i="5"/>
  <c r="E5" i="5"/>
  <c r="E49" i="5"/>
  <c r="D5" i="5"/>
  <c r="D22" i="5" s="1"/>
  <c r="C5" i="5"/>
  <c r="C29" i="5"/>
  <c r="B5" i="5"/>
  <c r="B71" i="5" s="1"/>
  <c r="V71" i="5" s="1"/>
  <c r="A4" i="4"/>
  <c r="B2" i="4"/>
  <c r="E28" i="3"/>
  <c r="E27" i="3"/>
  <c r="E26" i="3"/>
  <c r="B2" i="3"/>
  <c r="D10" i="2"/>
  <c r="X5" i="5"/>
  <c r="AA150" i="5" s="1"/>
  <c r="AF160" i="5"/>
  <c r="AA140" i="5"/>
  <c r="AF132" i="5"/>
  <c r="AA116" i="5"/>
  <c r="AF111" i="5"/>
  <c r="AF81" i="5"/>
  <c r="AF73" i="5"/>
  <c r="AF157" i="5"/>
  <c r="AA155" i="5"/>
  <c r="AA138" i="5"/>
  <c r="AA121" i="5"/>
  <c r="AF95" i="5"/>
  <c r="AF91" i="5"/>
  <c r="AA62" i="5"/>
  <c r="AA58" i="5"/>
  <c r="AA154" i="5"/>
  <c r="AF145" i="5"/>
  <c r="AF124" i="5"/>
  <c r="AF118" i="5"/>
  <c r="AF93" i="5"/>
  <c r="AA84" i="5"/>
  <c r="AA61" i="5"/>
  <c r="AA44" i="5"/>
  <c r="AF21" i="5"/>
  <c r="AF19" i="5"/>
  <c r="AF130" i="5"/>
  <c r="AF121" i="5"/>
  <c r="AA95" i="5"/>
  <c r="AF153" i="5"/>
  <c r="AF115" i="5"/>
  <c r="AA109" i="5"/>
  <c r="AA82" i="5"/>
  <c r="AA75" i="5"/>
  <c r="AF57" i="5"/>
  <c r="AF53" i="5"/>
  <c r="AF128" i="5"/>
  <c r="AA107" i="5"/>
  <c r="AF76" i="5"/>
  <c r="AF48" i="5"/>
  <c r="AF149" i="5"/>
  <c r="AA141" i="5"/>
  <c r="AA112" i="5"/>
  <c r="AF92" i="5"/>
  <c r="AA60" i="5"/>
  <c r="AA53" i="5"/>
  <c r="AF154" i="5"/>
  <c r="AF136" i="5"/>
  <c r="AF103" i="5"/>
  <c r="AF87" i="5"/>
  <c r="AF58" i="5"/>
  <c r="AA54" i="5"/>
  <c r="AA113" i="5"/>
  <c r="AF98" i="5"/>
  <c r="AA65" i="5"/>
  <c r="AA66" i="5"/>
  <c r="AA25" i="5"/>
  <c r="AF13" i="5"/>
  <c r="AA39" i="5"/>
  <c r="AA28" i="5"/>
  <c r="AA12" i="5"/>
  <c r="AA8" i="5"/>
  <c r="AA134" i="5"/>
  <c r="AA22" i="5"/>
  <c r="AF15" i="5"/>
  <c r="AA13" i="5"/>
  <c r="AA43" i="5"/>
  <c r="AA41" i="5"/>
  <c r="AA35" i="5"/>
  <c r="AF75" i="5"/>
  <c r="AF40" i="5"/>
  <c r="AF38" i="5"/>
  <c r="AA15" i="5"/>
  <c r="AF10" i="5"/>
  <c r="AA106" i="5"/>
  <c r="AA33" i="5"/>
  <c r="AF31" i="5"/>
  <c r="AA24" i="5"/>
  <c r="AA36" i="5"/>
  <c r="AF34" i="5"/>
  <c r="AA27" i="5"/>
  <c r="AA151" i="5"/>
  <c r="AF104" i="5"/>
  <c r="AF85" i="5"/>
  <c r="AF14" i="5"/>
  <c r="AF12" i="5"/>
  <c r="F121" i="5"/>
  <c r="F85" i="5"/>
  <c r="V85" i="5"/>
  <c r="F84" i="5"/>
  <c r="F159" i="5"/>
  <c r="F118" i="5"/>
  <c r="F88" i="5"/>
  <c r="F48" i="5"/>
  <c r="F83" i="5"/>
  <c r="F87" i="5"/>
  <c r="F124" i="5"/>
  <c r="F82" i="5"/>
  <c r="F69" i="5"/>
  <c r="V69" i="5"/>
  <c r="F86" i="5"/>
  <c r="V86" i="5"/>
  <c r="F63" i="5"/>
  <c r="F46" i="5"/>
  <c r="F49" i="5"/>
  <c r="F47" i="5"/>
  <c r="F19" i="5"/>
  <c r="N98" i="5"/>
  <c r="V98" i="5"/>
  <c r="AH98" i="5" s="1"/>
  <c r="B104" i="3"/>
  <c r="N93" i="5"/>
  <c r="V93" i="5" s="1"/>
  <c r="N89" i="5"/>
  <c r="N113" i="5"/>
  <c r="N97" i="5"/>
  <c r="V97" i="5" s="1"/>
  <c r="AH97" i="5" s="1"/>
  <c r="B103" i="3" s="1"/>
  <c r="N100" i="5"/>
  <c r="V100" i="5"/>
  <c r="N91" i="5"/>
  <c r="V91" i="5"/>
  <c r="N99" i="5"/>
  <c r="V99" i="5"/>
  <c r="N96" i="5"/>
  <c r="N94" i="5"/>
  <c r="V94" i="5"/>
  <c r="AH94" i="5" s="1"/>
  <c r="B100" i="3"/>
  <c r="N44" i="5"/>
  <c r="V44" i="5" s="1"/>
  <c r="AH44" i="5" s="1"/>
  <c r="B50" i="3" s="1"/>
  <c r="N29" i="5"/>
  <c r="N95" i="5"/>
  <c r="V95" i="5" s="1"/>
  <c r="AH95" i="5"/>
  <c r="B101" i="3" s="1"/>
  <c r="N9" i="5"/>
  <c r="N90" i="5"/>
  <c r="V90" i="5" s="1"/>
  <c r="AH90" i="5" s="1"/>
  <c r="B96" i="3"/>
  <c r="H76" i="5"/>
  <c r="H150" i="5"/>
  <c r="H107" i="5"/>
  <c r="H61" i="5"/>
  <c r="V61" i="5"/>
  <c r="AH61" i="5" s="1"/>
  <c r="B67" i="3" s="1"/>
  <c r="C67" i="3" s="1"/>
  <c r="E67" i="3" s="1"/>
  <c r="H49" i="5"/>
  <c r="H73" i="5"/>
  <c r="H53" i="5"/>
  <c r="H55" i="5"/>
  <c r="V55" i="5"/>
  <c r="H45" i="5"/>
  <c r="H78" i="5"/>
  <c r="H62" i="5"/>
  <c r="V62" i="5" s="1"/>
  <c r="AH62" i="5" s="1"/>
  <c r="B68" i="3" s="1"/>
  <c r="C68" i="3" s="1"/>
  <c r="E68" i="3" s="1"/>
  <c r="H59" i="5"/>
  <c r="V59" i="5" s="1"/>
  <c r="AH59" i="5" s="1"/>
  <c r="B65" i="3"/>
  <c r="C65" i="3" s="1"/>
  <c r="H79" i="5"/>
  <c r="H75" i="5"/>
  <c r="V75" i="5" s="1"/>
  <c r="AH75" i="5" s="1"/>
  <c r="B81" i="3" s="1"/>
  <c r="D81" i="3" s="1"/>
  <c r="H56" i="5"/>
  <c r="V56" i="5"/>
  <c r="AH56" i="5" s="1"/>
  <c r="B62" i="3" s="1"/>
  <c r="C62" i="3" s="1"/>
  <c r="H36" i="5"/>
  <c r="H80" i="5"/>
  <c r="V80" i="5"/>
  <c r="AH80" i="5" s="1"/>
  <c r="B86" i="3"/>
  <c r="C86" i="3"/>
  <c r="D86" i="3" s="1"/>
  <c r="H72" i="5"/>
  <c r="H60" i="5"/>
  <c r="V60" i="5" s="1"/>
  <c r="AH60" i="5" s="1"/>
  <c r="B66" i="3"/>
  <c r="C66" i="3" s="1"/>
  <c r="H57" i="5"/>
  <c r="P138" i="5"/>
  <c r="P128" i="5"/>
  <c r="V128" i="5"/>
  <c r="P146" i="5"/>
  <c r="V146" i="5"/>
  <c r="P51" i="5"/>
  <c r="P139" i="5"/>
  <c r="V139" i="5"/>
  <c r="P136" i="5"/>
  <c r="V136" i="5"/>
  <c r="P159" i="5"/>
  <c r="P140" i="5"/>
  <c r="P124" i="5"/>
  <c r="P145" i="5"/>
  <c r="V145" i="5"/>
  <c r="P127" i="5"/>
  <c r="P21" i="5"/>
  <c r="P148" i="5"/>
  <c r="V148" i="5"/>
  <c r="P143" i="5"/>
  <c r="P141" i="5"/>
  <c r="V141" i="5"/>
  <c r="D9" i="5"/>
  <c r="Q27" i="5"/>
  <c r="V27" i="5"/>
  <c r="C38" i="5"/>
  <c r="C40" i="5"/>
  <c r="V40" i="5" s="1"/>
  <c r="H50" i="5"/>
  <c r="E120" i="5"/>
  <c r="I113" i="5"/>
  <c r="I63" i="5"/>
  <c r="Q162" i="5"/>
  <c r="V162" i="5"/>
  <c r="Q109" i="5"/>
  <c r="V109" i="5"/>
  <c r="Q79" i="5"/>
  <c r="Q78" i="5"/>
  <c r="Q160" i="5"/>
  <c r="V160" i="5"/>
  <c r="Q154" i="5"/>
  <c r="V154" i="5" s="1"/>
  <c r="AH154" i="5" s="1"/>
  <c r="B160" i="3" s="1"/>
  <c r="Q126" i="5"/>
  <c r="Q103" i="5"/>
  <c r="Q116" i="5"/>
  <c r="Q105" i="5"/>
  <c r="V105" i="5" s="1"/>
  <c r="Q54" i="5"/>
  <c r="Q108" i="5"/>
  <c r="V108" i="5"/>
  <c r="Q159" i="5"/>
  <c r="Q157" i="5"/>
  <c r="V157" i="5"/>
  <c r="Q117" i="5"/>
  <c r="Q111" i="5"/>
  <c r="V111" i="5"/>
  <c r="Q151" i="5"/>
  <c r="Q106" i="5"/>
  <c r="V106" i="5" s="1"/>
  <c r="Q155" i="5"/>
  <c r="V155" i="5" s="1"/>
  <c r="Q152" i="5"/>
  <c r="Q104" i="5"/>
  <c r="V104" i="5" s="1"/>
  <c r="Q101" i="5"/>
  <c r="V101" i="5" s="1"/>
  <c r="Q72" i="5"/>
  <c r="Q158" i="5"/>
  <c r="Q130" i="5"/>
  <c r="Q112" i="5"/>
  <c r="V112" i="5"/>
  <c r="Q107" i="5"/>
  <c r="Q156" i="5"/>
  <c r="Q153" i="5"/>
  <c r="Q110" i="5"/>
  <c r="V110" i="5"/>
  <c r="Q102" i="5"/>
  <c r="Q73" i="5"/>
  <c r="L19" i="5"/>
  <c r="C23" i="5"/>
  <c r="C33" i="5"/>
  <c r="V33" i="5"/>
  <c r="P50" i="5"/>
  <c r="K116" i="5"/>
  <c r="O126" i="5"/>
  <c r="V126" i="5" s="1"/>
  <c r="P147" i="5"/>
  <c r="V147" i="5" s="1"/>
  <c r="J152" i="5"/>
  <c r="J135" i="5"/>
  <c r="J134" i="5"/>
  <c r="J156" i="5"/>
  <c r="J123" i="5"/>
  <c r="V123" i="5" s="1"/>
  <c r="J150" i="5"/>
  <c r="V150" i="5" s="1"/>
  <c r="J133" i="5"/>
  <c r="J158" i="5"/>
  <c r="J138" i="5"/>
  <c r="R133" i="5"/>
  <c r="R138" i="5"/>
  <c r="R134" i="5"/>
  <c r="R135" i="5"/>
  <c r="D10" i="5"/>
  <c r="D13" i="5"/>
  <c r="D14" i="5"/>
  <c r="L18" i="5"/>
  <c r="C22" i="5"/>
  <c r="Q26" i="5"/>
  <c r="V26" i="5"/>
  <c r="M68" i="5"/>
  <c r="V68" i="5"/>
  <c r="O87" i="5"/>
  <c r="C43" i="5"/>
  <c r="V43" i="5"/>
  <c r="C39" i="5"/>
  <c r="V39" i="5"/>
  <c r="C41" i="5"/>
  <c r="V41" i="5" s="1"/>
  <c r="C30" i="5"/>
  <c r="K156" i="5"/>
  <c r="K143" i="5"/>
  <c r="V143" i="5"/>
  <c r="K137" i="5"/>
  <c r="V137" i="5"/>
  <c r="K77" i="5"/>
  <c r="K74" i="5"/>
  <c r="K73" i="5"/>
  <c r="K72" i="5"/>
  <c r="K161" i="5"/>
  <c r="V161" i="5"/>
  <c r="K153" i="5"/>
  <c r="V153" i="5"/>
  <c r="K144" i="5"/>
  <c r="V144" i="5" s="1"/>
  <c r="K131" i="5"/>
  <c r="V131" i="5"/>
  <c r="K123" i="5"/>
  <c r="K47" i="5"/>
  <c r="K149" i="5"/>
  <c r="V149" i="5" s="1"/>
  <c r="K113" i="5"/>
  <c r="K78" i="5"/>
  <c r="K140" i="5"/>
  <c r="V140" i="5" s="1"/>
  <c r="K79" i="5"/>
  <c r="K75" i="5"/>
  <c r="K151" i="5"/>
  <c r="K118" i="5"/>
  <c r="V118" i="5" s="1"/>
  <c r="K152" i="5"/>
  <c r="K138" i="5"/>
  <c r="K122" i="5"/>
  <c r="V122" i="5"/>
  <c r="K89" i="5"/>
  <c r="V89" i="5"/>
  <c r="K76" i="5"/>
  <c r="V76" i="5" s="1"/>
  <c r="S132" i="5"/>
  <c r="S133" i="5"/>
  <c r="S134" i="5"/>
  <c r="S130" i="5"/>
  <c r="S96" i="5"/>
  <c r="Q9" i="5"/>
  <c r="E10" i="5"/>
  <c r="D12" i="5"/>
  <c r="E13" i="5"/>
  <c r="M18" i="5"/>
  <c r="M29" i="5"/>
  <c r="C32" i="5"/>
  <c r="V32" i="5" s="1"/>
  <c r="C35" i="5"/>
  <c r="V35" i="5" s="1"/>
  <c r="M45" i="5"/>
  <c r="H47" i="5"/>
  <c r="Q53" i="5"/>
  <c r="D24" i="5"/>
  <c r="D23" i="5"/>
  <c r="L63" i="5"/>
  <c r="T150" i="5"/>
  <c r="T152" i="5"/>
  <c r="V152" i="5" s="1"/>
  <c r="T130" i="5"/>
  <c r="T96" i="5"/>
  <c r="E12" i="5"/>
  <c r="D21" i="5"/>
  <c r="C28" i="5"/>
  <c r="V28" i="5"/>
  <c r="C37" i="5"/>
  <c r="L47" i="5"/>
  <c r="K84" i="5"/>
  <c r="E48" i="5"/>
  <c r="E51" i="5"/>
  <c r="E50" i="5"/>
  <c r="E47" i="5"/>
  <c r="E46" i="5"/>
  <c r="V46" i="5" s="1"/>
  <c r="E45" i="5"/>
  <c r="E52" i="5"/>
  <c r="V52" i="5" s="1"/>
  <c r="AH52" i="5" s="1"/>
  <c r="B58" i="3" s="1"/>
  <c r="C58" i="3" s="1"/>
  <c r="E58" i="3" s="1"/>
  <c r="M133" i="5"/>
  <c r="V133" i="5" s="1"/>
  <c r="M67" i="5"/>
  <c r="V67" i="5" s="1"/>
  <c r="M65" i="5"/>
  <c r="M71" i="5"/>
  <c r="M66" i="5"/>
  <c r="V66" i="5" s="1"/>
  <c r="M63" i="5"/>
  <c r="M20" i="5"/>
  <c r="M19" i="5"/>
  <c r="M37" i="5"/>
  <c r="M64" i="5"/>
  <c r="V64" i="5" s="1"/>
  <c r="L10" i="5"/>
  <c r="D11" i="5"/>
  <c r="V11" i="5"/>
  <c r="AH11" i="5"/>
  <c r="B17" i="3" s="1"/>
  <c r="C17" i="3" s="1"/>
  <c r="E17" i="3" s="1"/>
  <c r="C34" i="5"/>
  <c r="V34" i="5"/>
  <c r="L37" i="5"/>
  <c r="H77" i="5"/>
  <c r="V77" i="5" s="1"/>
  <c r="O84" i="5"/>
  <c r="O92" i="5"/>
  <c r="V92" i="5" s="1"/>
  <c r="D103" i="5"/>
  <c r="V103" i="5" s="1"/>
  <c r="M10" i="5"/>
  <c r="D20" i="5"/>
  <c r="V20" i="5" s="1"/>
  <c r="Q25" i="5"/>
  <c r="H54" i="5"/>
  <c r="V54" i="5" s="1"/>
  <c r="H81" i="5"/>
  <c r="V81" i="5"/>
  <c r="AH81" i="5" s="1"/>
  <c r="B87" i="3" s="1"/>
  <c r="C87" i="3" s="1"/>
  <c r="D87" i="3" s="1"/>
  <c r="Q150" i="5"/>
  <c r="O122" i="5"/>
  <c r="O114" i="5"/>
  <c r="V114" i="5" s="1"/>
  <c r="O119" i="5"/>
  <c r="V119" i="5" s="1"/>
  <c r="O82" i="5"/>
  <c r="O120" i="5"/>
  <c r="O116" i="5"/>
  <c r="O121" i="5"/>
  <c r="O118" i="5"/>
  <c r="O117" i="5"/>
  <c r="V117" i="5" s="1"/>
  <c r="O88" i="5"/>
  <c r="V88" i="5" s="1"/>
  <c r="O127" i="5"/>
  <c r="V127" i="5" s="1"/>
  <c r="O115" i="5"/>
  <c r="V115" i="5"/>
  <c r="O125" i="5"/>
  <c r="V125" i="5"/>
  <c r="O83" i="5"/>
  <c r="Q10" i="5"/>
  <c r="D19" i="5"/>
  <c r="L20" i="5"/>
  <c r="C31" i="5"/>
  <c r="V31" i="5"/>
  <c r="C36" i="5"/>
  <c r="C42" i="5"/>
  <c r="V42" i="5"/>
  <c r="H46" i="5"/>
  <c r="H58" i="5"/>
  <c r="V58" i="5"/>
  <c r="AH58" i="5" s="1"/>
  <c r="B64" i="3" s="1"/>
  <c r="C64" i="3" s="1"/>
  <c r="E64" i="3" s="1"/>
  <c r="M70" i="5"/>
  <c r="V70" i="5"/>
  <c r="H74" i="5"/>
  <c r="V74" i="5"/>
  <c r="E44" i="3"/>
  <c r="V19" i="5"/>
  <c r="E137" i="3"/>
  <c r="V12" i="5"/>
  <c r="AH12" i="5" s="1"/>
  <c r="B18" i="3" s="1"/>
  <c r="C18" i="3" s="1"/>
  <c r="E18" i="3" s="1"/>
  <c r="V116" i="5"/>
  <c r="V72" i="5"/>
  <c r="V78" i="5"/>
  <c r="E100" i="3"/>
  <c r="E125" i="3"/>
  <c r="E95" i="3"/>
  <c r="E102" i="3"/>
  <c r="AH93" i="5"/>
  <c r="B99" i="3"/>
  <c r="E34" i="3"/>
  <c r="V134" i="5"/>
  <c r="V53" i="5"/>
  <c r="AH53" i="5" s="1"/>
  <c r="B59" i="3" s="1"/>
  <c r="E96" i="3"/>
  <c r="AH91" i="5"/>
  <c r="B97" i="3" s="1"/>
  <c r="E104" i="3"/>
  <c r="V159" i="5"/>
  <c r="V47" i="5"/>
  <c r="V135" i="5"/>
  <c r="V113" i="5"/>
  <c r="V73" i="5"/>
  <c r="V102" i="5"/>
  <c r="V82" i="5"/>
  <c r="V84" i="5"/>
  <c r="V120" i="5"/>
  <c r="V79" i="5"/>
  <c r="E101" i="3"/>
  <c r="AH100" i="5"/>
  <c r="B106" i="3"/>
  <c r="C106" i="3" s="1"/>
  <c r="E106" i="3" s="1"/>
  <c r="V124" i="5"/>
  <c r="E37" i="3"/>
  <c r="E136" i="3"/>
  <c r="V138" i="5"/>
  <c r="V51" i="5"/>
  <c r="V151" i="5"/>
  <c r="V158" i="5"/>
  <c r="E63" i="3"/>
  <c r="E65" i="3"/>
  <c r="E103" i="3"/>
  <c r="V87" i="5"/>
  <c r="V121" i="5"/>
  <c r="AH121" i="5" s="1"/>
  <c r="B127" i="3" s="1"/>
  <c r="V156" i="5"/>
  <c r="AH99" i="5"/>
  <c r="B105" i="3"/>
  <c r="V13" i="5"/>
  <c r="AH13" i="5"/>
  <c r="B19" i="3"/>
  <c r="C19" i="3" s="1"/>
  <c r="E19" i="3" s="1"/>
  <c r="E66" i="3"/>
  <c r="V107" i="5"/>
  <c r="E50" i="3"/>
  <c r="V83" i="5"/>
  <c r="E138" i="3"/>
  <c r="E39" i="3"/>
  <c r="E99" i="3"/>
  <c r="E57" i="3"/>
  <c r="E141" i="3"/>
  <c r="E105" i="3"/>
  <c r="E97" i="3"/>
  <c r="B16" i="5" l="1"/>
  <c r="V16" i="5" s="1"/>
  <c r="V9" i="5"/>
  <c r="B10" i="5"/>
  <c r="B65" i="5"/>
  <c r="V65" i="5" s="1"/>
  <c r="B24" i="5"/>
  <c r="V24" i="5" s="1"/>
  <c r="B23" i="5"/>
  <c r="V23" i="5" s="1"/>
  <c r="B9" i="5"/>
  <c r="B17" i="5"/>
  <c r="V17" i="5" s="1"/>
  <c r="B48" i="5"/>
  <c r="V48" i="5" s="1"/>
  <c r="B14" i="5"/>
  <c r="V14" i="5"/>
  <c r="V18" i="5"/>
  <c r="I18" i="5"/>
  <c r="V10" i="5"/>
  <c r="I10" i="5"/>
  <c r="L29" i="5"/>
  <c r="V29" i="5" s="1"/>
  <c r="L50" i="5"/>
  <c r="V50" i="5" s="1"/>
  <c r="L21" i="5"/>
  <c r="V21" i="5" s="1"/>
  <c r="AH21" i="5" s="1"/>
  <c r="B27" i="3" s="1"/>
  <c r="V37" i="5"/>
  <c r="L45" i="5"/>
  <c r="V45" i="5" s="1"/>
  <c r="G38" i="5"/>
  <c r="V38" i="5" s="1"/>
  <c r="AH38" i="5" s="1"/>
  <c r="B44" i="3" s="1"/>
  <c r="G36" i="5"/>
  <c r="V36" i="5" s="1"/>
  <c r="G15" i="5"/>
  <c r="V15" i="5" s="1"/>
  <c r="AH15" i="5" s="1"/>
  <c r="B21" i="3" s="1"/>
  <c r="G30" i="5"/>
  <c r="V30" i="5" s="1"/>
  <c r="G22" i="5"/>
  <c r="V22" i="5" s="1"/>
  <c r="G25" i="5"/>
  <c r="V25" i="5" s="1"/>
  <c r="AH152" i="5"/>
  <c r="B158" i="3" s="1"/>
  <c r="AH28" i="5"/>
  <c r="B34" i="3" s="1"/>
  <c r="AH140" i="5"/>
  <c r="B146" i="3" s="1"/>
  <c r="C146" i="3" s="1"/>
  <c r="E146" i="3" s="1"/>
  <c r="AH144" i="5"/>
  <c r="B150" i="3" s="1"/>
  <c r="C150" i="3" s="1"/>
  <c r="E150" i="3" s="1"/>
  <c r="AH117" i="5"/>
  <c r="B123" i="3" s="1"/>
  <c r="V49" i="5"/>
  <c r="V130" i="5"/>
  <c r="AH130" i="5" s="1"/>
  <c r="B136" i="3" s="1"/>
  <c r="V63" i="5"/>
  <c r="AH136" i="5"/>
  <c r="B142" i="3" s="1"/>
  <c r="C142" i="3" s="1"/>
  <c r="E142" i="3" s="1"/>
  <c r="V96" i="5"/>
  <c r="AH96" i="5" s="1"/>
  <c r="B102" i="3" s="1"/>
  <c r="N132" i="5"/>
  <c r="V132" i="5" s="1"/>
  <c r="AH132" i="5" s="1"/>
  <c r="B138" i="3" s="1"/>
  <c r="N57" i="5"/>
  <c r="V57" i="5" s="1"/>
  <c r="AH57" i="5" s="1"/>
  <c r="B63" i="3" s="1"/>
  <c r="AA31" i="5"/>
  <c r="AH31" i="5" s="1"/>
  <c r="B37" i="3" s="1"/>
  <c r="AA16" i="5"/>
  <c r="AF52" i="5"/>
  <c r="AF63" i="5"/>
  <c r="AF27" i="5"/>
  <c r="AH27" i="5" s="1"/>
  <c r="B33" i="3" s="1"/>
  <c r="AA23" i="5"/>
  <c r="AF138" i="5"/>
  <c r="AH138" i="5" s="1"/>
  <c r="B144" i="3" s="1"/>
  <c r="AA51" i="5"/>
  <c r="AF18" i="5"/>
  <c r="AA145" i="5"/>
  <c r="AH145" i="5" s="1"/>
  <c r="B151" i="3" s="1"/>
  <c r="C151" i="3" s="1"/>
  <c r="E151" i="3" s="1"/>
  <c r="AA34" i="5"/>
  <c r="AH34" i="5" s="1"/>
  <c r="B40" i="3" s="1"/>
  <c r="AF78" i="5"/>
  <c r="AH78" i="5" s="1"/>
  <c r="B84" i="3" s="1"/>
  <c r="D84" i="3" s="1"/>
  <c r="AF129" i="5"/>
  <c r="AF147" i="5"/>
  <c r="AH147" i="5" s="1"/>
  <c r="B153" i="3" s="1"/>
  <c r="C153" i="3" s="1"/>
  <c r="E153" i="3" s="1"/>
  <c r="AF77" i="5"/>
  <c r="AH77" i="5" s="1"/>
  <c r="B83" i="3" s="1"/>
  <c r="D83" i="3" s="1"/>
  <c r="AF126" i="5"/>
  <c r="AH126" i="5" s="1"/>
  <c r="B132" i="3" s="1"/>
  <c r="C132" i="3" s="1"/>
  <c r="E132" i="3" s="1"/>
  <c r="AA47" i="5"/>
  <c r="AF70" i="5"/>
  <c r="AH70" i="5" s="1"/>
  <c r="B76" i="3" s="1"/>
  <c r="C76" i="3" s="1"/>
  <c r="AA119" i="5"/>
  <c r="AF39" i="5"/>
  <c r="AH39" i="5" s="1"/>
  <c r="B45" i="3" s="1"/>
  <c r="AA91" i="5"/>
  <c r="AF156" i="5"/>
  <c r="AF64" i="5"/>
  <c r="AH64" i="5" s="1"/>
  <c r="B70" i="3" s="1"/>
  <c r="AA96" i="5"/>
  <c r="AA127" i="5"/>
  <c r="AF109" i="5"/>
  <c r="AH109" i="5" s="1"/>
  <c r="B115" i="3" s="1"/>
  <c r="D115" i="3" s="1"/>
  <c r="AA142" i="5"/>
  <c r="AA29" i="5"/>
  <c r="AA77" i="5"/>
  <c r="AF106" i="5"/>
  <c r="AH106" i="5" s="1"/>
  <c r="B112" i="3" s="1"/>
  <c r="D112" i="3" s="1"/>
  <c r="AF134" i="5"/>
  <c r="AH134" i="5" s="1"/>
  <c r="B140" i="3" s="1"/>
  <c r="AA162" i="5"/>
  <c r="AF69" i="5"/>
  <c r="AF100" i="5"/>
  <c r="AF144" i="5"/>
  <c r="AF161" i="5"/>
  <c r="AH161" i="5" s="1"/>
  <c r="B167" i="3" s="1"/>
  <c r="C167" i="3" s="1"/>
  <c r="AF102" i="5"/>
  <c r="AA129" i="5"/>
  <c r="AH129" i="5" s="1"/>
  <c r="B135" i="3" s="1"/>
  <c r="C135" i="3" s="1"/>
  <c r="E135" i="3" s="1"/>
  <c r="AA152" i="5"/>
  <c r="AA46" i="5"/>
  <c r="AA20" i="5"/>
  <c r="AA59" i="5"/>
  <c r="AA71" i="5"/>
  <c r="AA30" i="5"/>
  <c r="AA26" i="5"/>
  <c r="AF143" i="5"/>
  <c r="AH143" i="5" s="1"/>
  <c r="B149" i="3" s="1"/>
  <c r="C149" i="3" s="1"/>
  <c r="E149" i="3" s="1"/>
  <c r="AA88" i="5"/>
  <c r="AF23" i="5"/>
  <c r="AF9" i="5"/>
  <c r="AF37" i="5"/>
  <c r="AH37" i="5" s="1"/>
  <c r="B43" i="3" s="1"/>
  <c r="C43" i="3" s="1"/>
  <c r="E43" i="3" s="1"/>
  <c r="AF90" i="5"/>
  <c r="AF133" i="5"/>
  <c r="AH133" i="5" s="1"/>
  <c r="B139" i="3" s="1"/>
  <c r="AA149" i="5"/>
  <c r="AH149" i="5" s="1"/>
  <c r="B155" i="3" s="1"/>
  <c r="C155" i="3" s="1"/>
  <c r="E155" i="3" s="1"/>
  <c r="AA83" i="5"/>
  <c r="AA128" i="5"/>
  <c r="AH128" i="5" s="1"/>
  <c r="B134" i="3" s="1"/>
  <c r="C134" i="3" s="1"/>
  <c r="E134" i="3" s="1"/>
  <c r="AF49" i="5"/>
  <c r="AA73" i="5"/>
  <c r="AH73" i="5" s="1"/>
  <c r="B79" i="3" s="1"/>
  <c r="D79" i="3" s="1"/>
  <c r="AA122" i="5"/>
  <c r="AA42" i="5"/>
  <c r="AF94" i="5"/>
  <c r="AA37" i="5"/>
  <c r="AF67" i="5"/>
  <c r="AH67" i="5" s="1"/>
  <c r="B73" i="3" s="1"/>
  <c r="AF99" i="5"/>
  <c r="AA137" i="5"/>
  <c r="AA111" i="5"/>
  <c r="AH111" i="5" s="1"/>
  <c r="B117" i="3" s="1"/>
  <c r="D117" i="3" s="1"/>
  <c r="AF152" i="5"/>
  <c r="AA40" i="5"/>
  <c r="AH40" i="5" s="1"/>
  <c r="B46" i="3" s="1"/>
  <c r="C46" i="3" s="1"/>
  <c r="E46" i="3" s="1"/>
  <c r="AF79" i="5"/>
  <c r="AH79" i="5" s="1"/>
  <c r="B85" i="3" s="1"/>
  <c r="D85" i="3" s="1"/>
  <c r="AA108" i="5"/>
  <c r="AA136" i="5"/>
  <c r="AA52" i="5"/>
  <c r="AA76" i="5"/>
  <c r="AH76" i="5" s="1"/>
  <c r="B82" i="3" s="1"/>
  <c r="D82" i="3" s="1"/>
  <c r="AA104" i="5"/>
  <c r="AH104" i="5" s="1"/>
  <c r="B110" i="3" s="1"/>
  <c r="C110" i="3" s="1"/>
  <c r="D110" i="3" s="1"/>
  <c r="AA147" i="5"/>
  <c r="AF71" i="5"/>
  <c r="AH71" i="5" s="1"/>
  <c r="B77" i="3" s="1"/>
  <c r="C77" i="3" s="1"/>
  <c r="AF107" i="5"/>
  <c r="AH107" i="5" s="1"/>
  <c r="B113" i="3" s="1"/>
  <c r="D113" i="3" s="1"/>
  <c r="AA130" i="5"/>
  <c r="AA158" i="5"/>
  <c r="AF62" i="5"/>
  <c r="AF25" i="5"/>
  <c r="AA78" i="5"/>
  <c r="AF82" i="5"/>
  <c r="AH82" i="5" s="1"/>
  <c r="B88" i="3" s="1"/>
  <c r="AF36" i="5"/>
  <c r="AF33" i="5"/>
  <c r="AH33" i="5" s="1"/>
  <c r="B39" i="3" s="1"/>
  <c r="AA9" i="5"/>
  <c r="AA118" i="5"/>
  <c r="AH118" i="5" s="1"/>
  <c r="B124" i="3" s="1"/>
  <c r="AF26" i="5"/>
  <c r="AH26" i="5" s="1"/>
  <c r="B32" i="3" s="1"/>
  <c r="AA11" i="5"/>
  <c r="AF51" i="5"/>
  <c r="AH51" i="5" s="1"/>
  <c r="B57" i="3" s="1"/>
  <c r="AA92" i="5"/>
  <c r="AH92" i="5" s="1"/>
  <c r="B98" i="3" s="1"/>
  <c r="C98" i="3" s="1"/>
  <c r="E98" i="3" s="1"/>
  <c r="AA139" i="5"/>
  <c r="AA160" i="5"/>
  <c r="AH160" i="5" s="1"/>
  <c r="B166" i="3" s="1"/>
  <c r="AF84" i="5"/>
  <c r="AH84" i="5" s="1"/>
  <c r="B90" i="3" s="1"/>
  <c r="AA131" i="5"/>
  <c r="AF50" i="5"/>
  <c r="AH50" i="5" s="1"/>
  <c r="B56" i="3" s="1"/>
  <c r="AA89" i="5"/>
  <c r="AA125" i="5"/>
  <c r="AF43" i="5"/>
  <c r="AH43" i="5" s="1"/>
  <c r="B49" i="3" s="1"/>
  <c r="C49" i="3" s="1"/>
  <c r="E49" i="3" s="1"/>
  <c r="AF97" i="5"/>
  <c r="AF47" i="5"/>
  <c r="AH47" i="5" s="1"/>
  <c r="B53" i="3" s="1"/>
  <c r="AA72" i="5"/>
  <c r="AA101" i="5"/>
  <c r="AF146" i="5"/>
  <c r="AH146" i="5" s="1"/>
  <c r="B152" i="3" s="1"/>
  <c r="C152" i="3" s="1"/>
  <c r="E152" i="3" s="1"/>
  <c r="AA117" i="5"/>
  <c r="AA157" i="5"/>
  <c r="AH157" i="5" s="1"/>
  <c r="B163" i="3" s="1"/>
  <c r="AF41" i="5"/>
  <c r="AH41" i="5" s="1"/>
  <c r="B47" i="3" s="1"/>
  <c r="C47" i="3" s="1"/>
  <c r="E47" i="3" s="1"/>
  <c r="AA81" i="5"/>
  <c r="AF114" i="5"/>
  <c r="AH114" i="5" s="1"/>
  <c r="B120" i="3" s="1"/>
  <c r="AF140" i="5"/>
  <c r="AF54" i="5"/>
  <c r="AH54" i="5" s="1"/>
  <c r="B60" i="3" s="1"/>
  <c r="AA90" i="5"/>
  <c r="AF105" i="5"/>
  <c r="AH105" i="5" s="1"/>
  <c r="B111" i="3" s="1"/>
  <c r="D111" i="3" s="1"/>
  <c r="AF148" i="5"/>
  <c r="AF72" i="5"/>
  <c r="AH72" i="5" s="1"/>
  <c r="B78" i="3" s="1"/>
  <c r="D78" i="3" s="1"/>
  <c r="AA110" i="5"/>
  <c r="AF131" i="5"/>
  <c r="AH131" i="5" s="1"/>
  <c r="B137" i="3" s="1"/>
  <c r="AA159" i="5"/>
  <c r="AF35" i="5"/>
  <c r="AH35" i="5" s="1"/>
  <c r="B41" i="3" s="1"/>
  <c r="AA21" i="5"/>
  <c r="AA93" i="5"/>
  <c r="AA105" i="5"/>
  <c r="AF55" i="5"/>
  <c r="AH55" i="5" s="1"/>
  <c r="B61" i="3" s="1"/>
  <c r="AA97" i="5"/>
  <c r="AF150" i="5"/>
  <c r="AH150" i="5" s="1"/>
  <c r="B156" i="3" s="1"/>
  <c r="AA57" i="5"/>
  <c r="AA102" i="5"/>
  <c r="AA146" i="5"/>
  <c r="AA69" i="5"/>
  <c r="AF110" i="5"/>
  <c r="AH110" i="5" s="1"/>
  <c r="B116" i="3" s="1"/>
  <c r="AA56" i="5"/>
  <c r="AF80" i="5"/>
  <c r="AF112" i="5"/>
  <c r="AH112" i="5" s="1"/>
  <c r="B118" i="3" s="1"/>
  <c r="D118" i="3" s="1"/>
  <c r="AF155" i="5"/>
  <c r="AH155" i="5" s="1"/>
  <c r="B161" i="3" s="1"/>
  <c r="C161" i="3" s="1"/>
  <c r="AF127" i="5"/>
  <c r="AH127" i="5" s="1"/>
  <c r="B133" i="3" s="1"/>
  <c r="C133" i="3" s="1"/>
  <c r="E133" i="3" s="1"/>
  <c r="AF20" i="5"/>
  <c r="AH20" i="5" s="1"/>
  <c r="B26" i="3" s="1"/>
  <c r="AA55" i="5"/>
  <c r="AA87" i="5"/>
  <c r="AH87" i="5" s="1"/>
  <c r="B93" i="3" s="1"/>
  <c r="AA120" i="5"/>
  <c r="AF151" i="5"/>
  <c r="AH151" i="5" s="1"/>
  <c r="B157" i="3" s="1"/>
  <c r="AF59" i="5"/>
  <c r="AA94" i="5"/>
  <c r="AF123" i="5"/>
  <c r="AH123" i="5" s="1"/>
  <c r="B129" i="3" s="1"/>
  <c r="C129" i="3" s="1"/>
  <c r="AA156" i="5"/>
  <c r="AA80" i="5"/>
  <c r="AA115" i="5"/>
  <c r="AH115" i="5" s="1"/>
  <c r="B121" i="3" s="1"/>
  <c r="AF135" i="5"/>
  <c r="AH135" i="5" s="1"/>
  <c r="B141" i="3" s="1"/>
  <c r="AF17" i="5"/>
  <c r="AA10" i="5"/>
  <c r="AF42" i="5"/>
  <c r="AA48" i="5"/>
  <c r="AH48" i="5" s="1"/>
  <c r="B54" i="3" s="1"/>
  <c r="AF16" i="5"/>
  <c r="AH16" i="5" s="1"/>
  <c r="B22" i="3" s="1"/>
  <c r="AA79" i="5"/>
  <c r="AA45" i="5"/>
  <c r="AF30" i="5"/>
  <c r="AA14" i="5"/>
  <c r="AA49" i="5"/>
  <c r="AF29" i="5"/>
  <c r="AH29" i="5" s="1"/>
  <c r="B35" i="3" s="1"/>
  <c r="AF68" i="5"/>
  <c r="AH68" i="5" s="1"/>
  <c r="B74" i="3" s="1"/>
  <c r="AF117" i="5"/>
  <c r="AF142" i="5"/>
  <c r="AH142" i="5" s="1"/>
  <c r="B148" i="3" s="1"/>
  <c r="C148" i="3" s="1"/>
  <c r="E148" i="3" s="1"/>
  <c r="AF61" i="5"/>
  <c r="AF108" i="5"/>
  <c r="AH108" i="5" s="1"/>
  <c r="B114" i="3" s="1"/>
  <c r="D114" i="3" s="1"/>
  <c r="AF45" i="5"/>
  <c r="AA64" i="5"/>
  <c r="AF113" i="5"/>
  <c r="AH113" i="5" s="1"/>
  <c r="B119" i="3" s="1"/>
  <c r="D119" i="3" s="1"/>
  <c r="AA153" i="5"/>
  <c r="AH153" i="5" s="1"/>
  <c r="B159" i="3" s="1"/>
  <c r="AF83" i="5"/>
  <c r="AH83" i="5" s="1"/>
  <c r="B89" i="3" s="1"/>
  <c r="AA135" i="5"/>
  <c r="AF60" i="5"/>
  <c r="AA85" i="5"/>
  <c r="AH85" i="5" s="1"/>
  <c r="B91" i="3" s="1"/>
  <c r="AF119" i="5"/>
  <c r="AH119" i="5" s="1"/>
  <c r="B125" i="3" s="1"/>
  <c r="AA98" i="5"/>
  <c r="AA133" i="5"/>
  <c r="AF22" i="5"/>
  <c r="AF66" i="5"/>
  <c r="AH66" i="5" s="1"/>
  <c r="B72" i="3" s="1"/>
  <c r="AA100" i="5"/>
  <c r="AA126" i="5"/>
  <c r="AF158" i="5"/>
  <c r="AH158" i="5" s="1"/>
  <c r="B164" i="3" s="1"/>
  <c r="AF65" i="5"/>
  <c r="AF96" i="5"/>
  <c r="AF139" i="5"/>
  <c r="AH139" i="5" s="1"/>
  <c r="B145" i="3" s="1"/>
  <c r="C145" i="3" s="1"/>
  <c r="E145" i="3" s="1"/>
  <c r="AA161" i="5"/>
  <c r="AA86" i="5"/>
  <c r="AA124" i="5"/>
  <c r="AH124" i="5" s="1"/>
  <c r="B130" i="3" s="1"/>
  <c r="C130" i="3" s="1"/>
  <c r="E130" i="3" s="1"/>
  <c r="AF141" i="5"/>
  <c r="AH141" i="5" s="1"/>
  <c r="B147" i="3" s="1"/>
  <c r="C147" i="3" s="1"/>
  <c r="E147" i="3" s="1"/>
  <c r="AF28" i="5"/>
  <c r="AF11" i="5"/>
  <c r="AF44" i="5"/>
  <c r="AA50" i="5"/>
  <c r="AA19" i="5"/>
  <c r="AH19" i="5" s="1"/>
  <c r="B25" i="3" s="1"/>
  <c r="AA18" i="5"/>
  <c r="AF56" i="5"/>
  <c r="AA32" i="5"/>
  <c r="AA17" i="5"/>
  <c r="AA114" i="5"/>
  <c r="AF32" i="5"/>
  <c r="AH32" i="5" s="1"/>
  <c r="B38" i="3" s="1"/>
  <c r="AA70" i="5"/>
  <c r="AA123" i="5"/>
  <c r="AA144" i="5"/>
  <c r="AF74" i="5"/>
  <c r="AH74" i="5" s="1"/>
  <c r="B80" i="3" s="1"/>
  <c r="D80" i="3" s="1"/>
  <c r="AF120" i="5"/>
  <c r="AH120" i="5" s="1"/>
  <c r="B126" i="3" s="1"/>
  <c r="AF46" i="5"/>
  <c r="AH46" i="5" s="1"/>
  <c r="B52" i="3" s="1"/>
  <c r="AA67" i="5"/>
  <c r="AF116" i="5"/>
  <c r="AH116" i="5" s="1"/>
  <c r="B122" i="3" s="1"/>
  <c r="AA38" i="5"/>
  <c r="AF86" i="5"/>
  <c r="AA148" i="5"/>
  <c r="AA63" i="5"/>
  <c r="AF89" i="5"/>
  <c r="AH89" i="5" s="1"/>
  <c r="B95" i="3" s="1"/>
  <c r="AF122" i="5"/>
  <c r="AH122" i="5" s="1"/>
  <c r="B128" i="3" s="1"/>
  <c r="C128" i="3" s="1"/>
  <c r="E128" i="3" s="1"/>
  <c r="AF101" i="5"/>
  <c r="AH101" i="5" s="1"/>
  <c r="B107" i="3" s="1"/>
  <c r="D107" i="3" s="1"/>
  <c r="AF137" i="5"/>
  <c r="AH137" i="5" s="1"/>
  <c r="B143" i="3" s="1"/>
  <c r="C143" i="3" s="1"/>
  <c r="E143" i="3" s="1"/>
  <c r="AF24" i="5"/>
  <c r="AA74" i="5"/>
  <c r="AA103" i="5"/>
  <c r="AH103" i="5" s="1"/>
  <c r="B109" i="3" s="1"/>
  <c r="D109" i="3" s="1"/>
  <c r="AA132" i="5"/>
  <c r="AF159" i="5"/>
  <c r="AH159" i="5" s="1"/>
  <c r="B165" i="3" s="1"/>
  <c r="AA68" i="5"/>
  <c r="AA99" i="5"/>
  <c r="AA143" i="5"/>
  <c r="AF162" i="5"/>
  <c r="AH162" i="5" s="1"/>
  <c r="B168" i="3" s="1"/>
  <c r="C168" i="3" s="1"/>
  <c r="AF88" i="5"/>
  <c r="AH88" i="5" s="1"/>
  <c r="B94" i="3" s="1"/>
  <c r="AF125" i="5"/>
  <c r="AH125" i="5" s="1"/>
  <c r="B131" i="3" s="1"/>
  <c r="C131" i="3" s="1"/>
  <c r="E131" i="3" s="1"/>
  <c r="AH24" i="5" l="1"/>
  <c r="B30" i="3" s="1"/>
  <c r="C30" i="3" s="1"/>
  <c r="AH9" i="5"/>
  <c r="B15" i="3" s="1"/>
  <c r="AH23" i="5"/>
  <c r="B29" i="3" s="1"/>
  <c r="C29" i="3" s="1"/>
  <c r="E29" i="3" s="1"/>
  <c r="AH65" i="5"/>
  <c r="B71" i="3" s="1"/>
  <c r="AH14" i="5"/>
  <c r="B20" i="3" s="1"/>
  <c r="AH17" i="5"/>
  <c r="B23" i="3" s="1"/>
  <c r="AH10" i="5"/>
  <c r="B16" i="3" s="1"/>
  <c r="AH18" i="5"/>
  <c r="B24" i="3" s="1"/>
  <c r="AH45" i="5"/>
  <c r="B51" i="3" s="1"/>
  <c r="AH30" i="5"/>
  <c r="B36" i="3" s="1"/>
  <c r="AH36" i="5"/>
  <c r="B42" i="3" s="1"/>
  <c r="AH25" i="5"/>
  <c r="B31" i="3" s="1"/>
  <c r="AH22" i="5"/>
  <c r="B28" i="3" s="1"/>
  <c r="AH148" i="5"/>
  <c r="B154" i="3" s="1"/>
  <c r="C154" i="3" s="1"/>
  <c r="E154" i="3" s="1"/>
  <c r="AH69" i="5"/>
  <c r="B75" i="3" s="1"/>
  <c r="C75" i="3" s="1"/>
  <c r="AH49" i="5"/>
  <c r="B55" i="3" s="1"/>
  <c r="AH63" i="5"/>
  <c r="B69" i="3" s="1"/>
  <c r="AH86" i="5"/>
  <c r="B92" i="3" s="1"/>
  <c r="AH156" i="5"/>
  <c r="B162" i="3" s="1"/>
  <c r="AH42" i="5"/>
  <c r="B48" i="3" s="1"/>
  <c r="C48" i="3" s="1"/>
  <c r="E48" i="3" s="1"/>
  <c r="AH102" i="5"/>
  <c r="B108" i="3" s="1"/>
  <c r="D108" i="3" s="1"/>
</calcChain>
</file>

<file path=xl/sharedStrings.xml><?xml version="1.0" encoding="utf-8"?>
<sst xmlns="http://schemas.openxmlformats.org/spreadsheetml/2006/main" count="2931" uniqueCount="1624">
  <si>
    <t>PRODUCT SECURITY STANDARD ASSESSMENT - Header</t>
  </si>
  <si>
    <t>Section 1. Identifying Information (enter N/A for any items that do not apply)</t>
  </si>
  <si>
    <t>Document Number</t>
  </si>
  <si>
    <t>Author</t>
  </si>
  <si>
    <t>Document Revision</t>
  </si>
  <si>
    <t>Project Name</t>
  </si>
  <si>
    <t>Division/Function</t>
  </si>
  <si>
    <t>Project (DHF) Number</t>
  </si>
  <si>
    <t>Business Unit</t>
  </si>
  <si>
    <t>Description of Medical Device/System in scope</t>
  </si>
  <si>
    <t>Comments</t>
  </si>
  <si>
    <t>Change History (Rows may be added)</t>
  </si>
  <si>
    <t>Revision</t>
  </si>
  <si>
    <t>Comment</t>
  </si>
  <si>
    <t>Date</t>
  </si>
  <si>
    <t>Form Instructions</t>
  </si>
  <si>
    <t>1. Complete Identifying Information (Section 1). Keep information up to date if document in revised. Use of Change History section is optional unless required by local procedure.</t>
  </si>
  <si>
    <t xml:space="preserve">     Note: The Table of Contents below explains the purpose of each worksheet in this file. Only the first three worksheets must be completed. The others are for reference.</t>
  </si>
  <si>
    <t>2. Complete the Capabilities Assessment worksheet, following instructions on that page.</t>
  </si>
  <si>
    <t>3. Complete the Security Controls Assessment worksheet, following instructions on that page.</t>
  </si>
  <si>
    <t>4. Complete the Privacy Controls Assessment worksheet, if required.</t>
  </si>
  <si>
    <t>5. Refer to D0000061606 for requirements concerning when and how this PSSA is to be used in the overall software design process.</t>
  </si>
  <si>
    <t>Table of Contents</t>
  </si>
  <si>
    <t>Worksheet</t>
  </si>
  <si>
    <t>Explanation</t>
  </si>
  <si>
    <t>Form/Reference</t>
  </si>
  <si>
    <t>Header</t>
  </si>
  <si>
    <t>Document information, product identification, revision history</t>
  </si>
  <si>
    <t>Form</t>
  </si>
  <si>
    <t>Capabilities Assessment</t>
  </si>
  <si>
    <t>Form on which to select security level, relevant capabilities, and whether privacy by design elements are relevant</t>
  </si>
  <si>
    <t>Security Controls Assessment</t>
  </si>
  <si>
    <t>Form on which to select applicable security controls, or to justify not implementing them in the design</t>
  </si>
  <si>
    <t>Privacy Controls Assessment</t>
  </si>
  <si>
    <t>Form on which to select applicable privacy controls, or to justify not implementing them in the design</t>
  </si>
  <si>
    <t>Logic Tables</t>
  </si>
  <si>
    <t>Formula tables used to determine which controls and control enhancements must be assessed based on selected standard, selected capabilities, and security level</t>
  </si>
  <si>
    <t>Reference</t>
  </si>
  <si>
    <t>Impact Levels</t>
  </si>
  <si>
    <t>Guidance for selecting Potential Impact</t>
  </si>
  <si>
    <t>Capabilities and MDS2</t>
  </si>
  <si>
    <t>Chart listing the explanations of each security capability, and the MDS2 questions that correspond to each</t>
  </si>
  <si>
    <t>Controls and Guidance</t>
  </si>
  <si>
    <t>Details concerning the NIST security controls, including additional guidance, control enhancements, and Stryker-specific guidelines</t>
  </si>
  <si>
    <t>Privacy BR</t>
  </si>
  <si>
    <t>Full text of the Privacy by Design baseline requirements associated with each family and sub-element of the Privacy by Design framework</t>
  </si>
  <si>
    <t>PRODUCT SECURITY STANDARD ASSESSMENT - Capabilities Assessment</t>
  </si>
  <si>
    <t>DHF Reference:</t>
  </si>
  <si>
    <t>Product/Entity:</t>
  </si>
  <si>
    <t>Instructions for this worksheet</t>
  </si>
  <si>
    <t>1. Refer to D0000061606 for requirements related to the PSSA.</t>
  </si>
  <si>
    <t>Section 2. Potential Impact Selection (See Impact Levels tab)</t>
  </si>
  <si>
    <t>2. Complete Section 2, selecting potential impact and entering rationale.</t>
  </si>
  <si>
    <t>DATA VALIDATION</t>
  </si>
  <si>
    <t>Category</t>
  </si>
  <si>
    <t>Rationale for Selection</t>
  </si>
  <si>
    <t>Selection</t>
  </si>
  <si>
    <t>3. Select Yes/No for to indicate applicability of each capability listed in Section 3.</t>
  </si>
  <si>
    <t>Confidentiality</t>
  </si>
  <si>
    <t>(select)</t>
  </si>
  <si>
    <t>4. Enter rationale for any capability determined not to apply.</t>
  </si>
  <si>
    <t>High</t>
  </si>
  <si>
    <t>Yes</t>
  </si>
  <si>
    <t>Integrity</t>
  </si>
  <si>
    <t>Moderate</t>
  </si>
  <si>
    <t>5. Complete Section 4 to determine if Privacy by Design requirements apply.</t>
  </si>
  <si>
    <t>No</t>
  </si>
  <si>
    <t>Availability</t>
  </si>
  <si>
    <t>6. Proceed to complete the Security Controls Assessment worksheet.</t>
  </si>
  <si>
    <t>Low</t>
  </si>
  <si>
    <t>OVERALL Potential Impact Level</t>
  </si>
  <si>
    <t>7. For each applicable capability, once the capability has been added to the design inputs for the product, enter traceability reference number (e.g. the design inputs document number).</t>
  </si>
  <si>
    <t>Section 3. Applicable Security Capabilities</t>
  </si>
  <si>
    <t>See AAMI/IEC TIR80001-2-8:2016 for relationship of each capability to NIST security controls. Click the Capability name to see additional explanation and a list of related MDS2 questions.</t>
  </si>
  <si>
    <t>ID</t>
  </si>
  <si>
    <t>Capability</t>
  </si>
  <si>
    <t>Requirement Overview</t>
  </si>
  <si>
    <t>Applicable?</t>
  </si>
  <si>
    <t>Rationale for not using / Traceability reference if using</t>
  </si>
  <si>
    <t>AUTOMATIC LOGOFF (ALOF)</t>
  </si>
  <si>
    <t>System shall provide automatic logoff after a period of inactivity</t>
  </si>
  <si>
    <t>AUDIT CONTROLS (AUDT)</t>
  </si>
  <si>
    <t>System shall provide audit controls documenting who is doing what with health data</t>
  </si>
  <si>
    <t>AUTHORIZATION (AUTH)</t>
  </si>
  <si>
    <t>The system shall provide role based controlled access to health data and functions - access to be provided only as necessary to perform the tasks required consistent with intended use</t>
  </si>
  <si>
    <t>CONFIGURATION OF SECURITY FEATURES (CNFS)</t>
  </si>
  <si>
    <t xml:space="preserve">System shall provide the Hospital system administrator the ability  to configure the products security capabilities </t>
  </si>
  <si>
    <t>CYBER SECURITY PRODUCT UPGRADES (CSUP)</t>
  </si>
  <si>
    <t>The system shall provide the ability of on-site service staff, remote service staff, or authorized customer staff to install/upgrade device's security patches</t>
  </si>
  <si>
    <t>HEALTH DATA DE-IDENTIFICATION (DIDT)</t>
  </si>
  <si>
    <t>The system shall provide the ability to directly remove information that allows identification of a person</t>
  </si>
  <si>
    <t>DATA BACKUP AND DISASTER RECOVERY (DTBK)</t>
  </si>
  <si>
    <t>The system shall have an integral data backup capability to recover after damage or destruction of device data, hardware or software</t>
  </si>
  <si>
    <t>EMERGENCY ACCESS (EMRG)</t>
  </si>
  <si>
    <t>The system shall provide users the ability to access private data in case of an emergency that requires immediate access to private data</t>
  </si>
  <si>
    <t>HEALTH DATA INTEGRITY AND AUTHENTICITY (IGAU)</t>
  </si>
  <si>
    <t>The device shall ensure the integrity of stored data with implicit/explicit error detection/correction technology</t>
  </si>
  <si>
    <t>MALWARE DETECTION/PROTECTION (MLDP)</t>
  </si>
  <si>
    <t>The system shall support the use of anti-malware mechanism</t>
  </si>
  <si>
    <t>NODE AUTHENTICATION (NAUT)</t>
  </si>
  <si>
    <t xml:space="preserve">The system shall provide node authentication to ensure that only known devices can connect with each other and share data  </t>
  </si>
  <si>
    <t>PERSON AUTHENTICATION (PAUT)</t>
  </si>
  <si>
    <t xml:space="preserve">The system shall provide the ability to authenticate users </t>
  </si>
  <si>
    <t>PHYSICAL LOCKS (PLOK)</t>
  </si>
  <si>
    <t>The system components that maintain private data shall be physically secure</t>
  </si>
  <si>
    <t>ROADMAP FOR THIRD PARTY COMPONENTS IN DEVICE LIFE CYCLE (RDMP)</t>
  </si>
  <si>
    <t>The system software development plan shall address security support of 3rd party components throughout system life cycle</t>
  </si>
  <si>
    <t>SYSTEM AND APPLICATION HARDENING (SAHD)</t>
  </si>
  <si>
    <t>System shall provide hardening features to guard against cyber attacks and malware</t>
  </si>
  <si>
    <t>SECURITY GUIDANCE (SGUD)</t>
  </si>
  <si>
    <t>The system service/user manuals shall provide security guidance for operators and administrators</t>
  </si>
  <si>
    <t>HEALTH DATA STORAGE CONFIDENTIALITY (STCF)</t>
  </si>
  <si>
    <t>The system shall establish technical controls to mitigate the potential for compromise to the integrity and confidentiality of health data stored on product or removable media</t>
  </si>
  <si>
    <t>TRANSMISSION CONFIDENTIALITY (TXCF)</t>
  </si>
  <si>
    <t>The system shall ensure confidentiality of transmitted health data</t>
  </si>
  <si>
    <t>TRANSMISSION INTEGRITY (TXIG)</t>
  </si>
  <si>
    <t>The system shall ensure integrity of transmitted health data</t>
  </si>
  <si>
    <t>Section 4. Privacy by Design filtering questions</t>
  </si>
  <si>
    <t>Question</t>
  </si>
  <si>
    <t>Note</t>
  </si>
  <si>
    <t>Answer</t>
  </si>
  <si>
    <t>Does the device systematically process any Protected Health Information (PHI) or Personal Information (PI)?</t>
  </si>
  <si>
    <t>Answer yes if the device has software with the capability to collect and process personal information; e.g. a defibrillator that collects and stores a patient name and vital signals (e.g. ECG) and is connected to a cloud system.</t>
  </si>
  <si>
    <t>Is there any processing of PHI or PI as part of the product life cycle?</t>
  </si>
  <si>
    <t>The product life cycle could comprise the creation of the product (e.g. planning for patient specific implants), its distribution, sale and/or maintenance.</t>
  </si>
  <si>
    <t>Note: After this Capabilities Assessment page is completed, the remaining Controls Assessment worksheets will indicate the security and privacy controls that must be assessed.</t>
  </si>
  <si>
    <t>PRODUCT SECURITY STANDARD ASSESSMENT - Security Controls Assessment</t>
  </si>
  <si>
    <t>1. Refer to D0000061606 for requirements related to the PSSA. If privacy is in scope based on answers to questions in the Capabilities Assessment worksheet, the Privacy Controls Assessment worksheet must also be completed.</t>
  </si>
  <si>
    <t>2. Review Section 5, noting which security controls indicate that assessment is required. Links in the sections may be used to determine the meaning of each control and control enhancement.</t>
  </si>
  <si>
    <t xml:space="preserve">   Note: When the "Y" in the Assessment Required column is followed by one or more numbers, it means that the Control Enhancement(s) of the same number(s) must be assessed in connection with the Security Control.</t>
  </si>
  <si>
    <t xml:space="preserve">   Note: The Logic Table worksheet demonstrates how the selected capabilities and the potential impact level determine which controls and control enhancements must be assessed.</t>
  </si>
  <si>
    <r>
      <rPr>
        <sz val="9"/>
        <color rgb="FF2E75B6"/>
        <rFont val="Cambria"/>
        <family val="1"/>
        <charset val="1"/>
      </rPr>
      <t xml:space="preserve">3. In Section 5 indicate which controls will be included in the product design ("Yes" means that the control </t>
    </r>
    <r>
      <rPr>
        <u/>
        <sz val="9"/>
        <color rgb="FF2E75B6"/>
        <rFont val="Cambria"/>
        <family val="1"/>
        <charset val="1"/>
      </rPr>
      <t>and</t>
    </r>
    <r>
      <rPr>
        <sz val="9"/>
        <color rgb="FF2E75B6"/>
        <rFont val="Cambria"/>
        <family val="1"/>
        <charset val="1"/>
      </rPr>
      <t xml:space="preserve"> any listed control enhancements will be incorporated). Enter justification for any assessment-required control that will not be included.</t>
    </r>
  </si>
  <si>
    <t>4. Clarification notes may be added to explain the method or extent to which the item will be incorporated.</t>
  </si>
  <si>
    <t>5. Once a selected control is added to the software requirements, update the Traceability Reference field with traceability information (such as the number of the SRS document).</t>
  </si>
  <si>
    <t>Section 5. NIST Security Controls (from NIST SP 800-53 rev4)</t>
  </si>
  <si>
    <r>
      <rPr>
        <b/>
        <sz val="11"/>
        <rFont val="Cambria"/>
        <family val="1"/>
        <charset val="1"/>
      </rPr>
      <t xml:space="preserve">Controls </t>
    </r>
    <r>
      <rPr>
        <sz val="11"/>
        <rFont val="Cambria"/>
        <family val="1"/>
        <charset val="1"/>
      </rPr>
      <t>(</t>
    </r>
    <r>
      <rPr>
        <sz val="11"/>
        <color rgb="FF0070C0"/>
        <rFont val="Cambria"/>
        <family val="1"/>
        <charset val="1"/>
      </rPr>
      <t>click control name for details</t>
    </r>
    <r>
      <rPr>
        <sz val="11"/>
        <rFont val="Cambria"/>
        <family val="1"/>
        <charset val="1"/>
      </rPr>
      <t>)</t>
    </r>
  </si>
  <si>
    <r>
      <rPr>
        <b/>
        <sz val="11"/>
        <rFont val="Cambria"/>
        <family val="1"/>
        <charset val="1"/>
      </rPr>
      <t xml:space="preserve">Assessment Required?
</t>
    </r>
    <r>
      <rPr>
        <sz val="8.5"/>
        <rFont val="Cambria"/>
        <family val="1"/>
        <charset val="1"/>
      </rPr>
      <t>Y = Control must be assessed; Number(s) refers to control enhancement(s) that must be assessed</t>
    </r>
  </si>
  <si>
    <t>Include?</t>
  </si>
  <si>
    <t>Justification if not using NIST control and applicable control enhancement(s)/ Clarification notes</t>
  </si>
  <si>
    <t>Traceability Reference</t>
  </si>
  <si>
    <t>AC-1 Access control policy and management</t>
  </si>
  <si>
    <t>AC-2 Account management</t>
  </si>
  <si>
    <t>AC-3 Access enforcement</t>
  </si>
  <si>
    <t>NA</t>
  </si>
  <si>
    <t>AC-5 Separation of duties</t>
  </si>
  <si>
    <t>AC-6 Least Privilege</t>
  </si>
  <si>
    <t>AC-7 Unsuccessful logon attempts</t>
  </si>
  <si>
    <t>AC-8 System use notification</t>
  </si>
  <si>
    <t>AC-11 Session lock</t>
  </si>
  <si>
    <t>AC-12 Session Termination</t>
  </si>
  <si>
    <t>AC-14 Permitted actions without identification or authentication</t>
  </si>
  <si>
    <t>AC-17 Remote access</t>
  </si>
  <si>
    <t>AC-18 Wireless access</t>
  </si>
  <si>
    <t>AC-19 Access control for mobile devices</t>
  </si>
  <si>
    <t>AC-21 Information sharing</t>
  </si>
  <si>
    <t>AC-23 Data mining protection</t>
  </si>
  <si>
    <t>AC-24 Access control decisions</t>
  </si>
  <si>
    <t>AT-1 Security awareness and training policy and procedures</t>
  </si>
  <si>
    <t>AT-2 Security awareness training</t>
  </si>
  <si>
    <t>AT-3 Security training</t>
  </si>
  <si>
    <t>AU-1 Audit and accountability policy and procedures</t>
  </si>
  <si>
    <t>AU-2 Audit events</t>
  </si>
  <si>
    <t>AU-3 Content of audit records</t>
  </si>
  <si>
    <t>AU-4 Audit storage capacity</t>
  </si>
  <si>
    <t>AU-5 Response to audit processing failures</t>
  </si>
  <si>
    <t>AU-6 Audit review, analysis and reporting</t>
  </si>
  <si>
    <t>AU-7 Audit reduction and report generation</t>
  </si>
  <si>
    <t>AU-8 Time stamps</t>
  </si>
  <si>
    <t>AU-9 Protection of audit information</t>
  </si>
  <si>
    <t>AU-10 Non-repudiation</t>
  </si>
  <si>
    <t>AU-11 Audit record retention</t>
  </si>
  <si>
    <t>AU-12 Audit generation</t>
  </si>
  <si>
    <t>AU-13 Monitoring for information disclosure</t>
  </si>
  <si>
    <t>AU-14 Session audit</t>
  </si>
  <si>
    <t>AU-15 Alternate audit capacity</t>
  </si>
  <si>
    <t>AU-16 Cross-organizational auditing</t>
  </si>
  <si>
    <t>CA-7 Continuous monitoring</t>
  </si>
  <si>
    <t>N/A</t>
  </si>
  <si>
    <t>CM-1 Configuration management policy and procedures</t>
  </si>
  <si>
    <t>CM-2 Baseline configuration</t>
  </si>
  <si>
    <t>CM-3 Configuration change control</t>
  </si>
  <si>
    <t>CM-4 Security impact analysis</t>
  </si>
  <si>
    <t>CM-5 Access restrictions for change</t>
  </si>
  <si>
    <t>CM-6 Configuration settings</t>
  </si>
  <si>
    <t>CM-7 Least functionality</t>
  </si>
  <si>
    <t>CM-9 Configuration management plan</t>
  </si>
  <si>
    <t>CP-1 Contingency planning policy and procedures</t>
  </si>
  <si>
    <t>CP-2 Contingency plan</t>
  </si>
  <si>
    <t>CP-3 Contingency training</t>
  </si>
  <si>
    <t>CP-4 Contingency plan testing</t>
  </si>
  <si>
    <t>CP-6 Alternate storage site</t>
  </si>
  <si>
    <t>CP-7 Alternate processing site</t>
  </si>
  <si>
    <t>CP-8 Telecommunications services</t>
  </si>
  <si>
    <t>CP-9 Information system backup</t>
  </si>
  <si>
    <t>CP-10 Information system recovery and reconstitution</t>
  </si>
  <si>
    <t>CP-13 Alternative security mechanisms</t>
  </si>
  <si>
    <t>IA-1 Identification and authentication policy and procedures</t>
  </si>
  <si>
    <t>IA-2 Identification and authentication (organizational users)</t>
  </si>
  <si>
    <t>IA-4 Identifier management</t>
  </si>
  <si>
    <t>IA-5 Authenticator management</t>
  </si>
  <si>
    <t>IA-7 Cryptographic module authentication</t>
  </si>
  <si>
    <t>IA-8 Identification and authentication (non-organizational users)</t>
  </si>
  <si>
    <t>IA-9 Service identification and authentication</t>
  </si>
  <si>
    <t>IA-10 Adaptive identification and authentication</t>
  </si>
  <si>
    <t>IA-11 Re-authentication</t>
  </si>
  <si>
    <t>IR-1 Incident response policy and procedures</t>
  </si>
  <si>
    <t>IR-2 Incident response training</t>
  </si>
  <si>
    <t>IR-3 Incident response testing</t>
  </si>
  <si>
    <t>IR-4 Incident handling</t>
  </si>
  <si>
    <t>IR-5 Incident monitoring</t>
  </si>
  <si>
    <t>IR-6 Incident reporting</t>
  </si>
  <si>
    <t>IR-7 Incident response assistance</t>
  </si>
  <si>
    <t>IR-8 Incident response plan</t>
  </si>
  <si>
    <t>IR-9 Information spillage response</t>
  </si>
  <si>
    <t>IR-10 Integrated information security analysis team</t>
  </si>
  <si>
    <t>MA-1 System maintenance policy and procedures</t>
  </si>
  <si>
    <t>MA-2 Controlled maintenance</t>
  </si>
  <si>
    <t>MA-3 Maintenance tools</t>
  </si>
  <si>
    <t>MA-4 Nonlocal maintenance</t>
  </si>
  <si>
    <t>MA-5 Maintenance personnel</t>
  </si>
  <si>
    <t>MA-6 Timely maintenance</t>
  </si>
  <si>
    <t>MP-1 Media protection policy and procedures</t>
  </si>
  <si>
    <t>MP-2 Media access</t>
  </si>
  <si>
    <t>MP-4 Media</t>
  </si>
  <si>
    <t>MP-7 Media use</t>
  </si>
  <si>
    <t>MP-8 Media downgrading</t>
  </si>
  <si>
    <t>PE-1 Physical and environmental protection policy and procedures</t>
  </si>
  <si>
    <t>PE-2 Physical access authorizations</t>
  </si>
  <si>
    <t>PE-3 Physical access control</t>
  </si>
  <si>
    <t>PE-4 Access control for transmission medium</t>
  </si>
  <si>
    <t>PE-5 Access control for output devices</t>
  </si>
  <si>
    <t>PE-6 Monitoring physical access</t>
  </si>
  <si>
    <t>PE-9 Power equipment and power cabling</t>
  </si>
  <si>
    <t>PE-18 Location of information system components</t>
  </si>
  <si>
    <t>PL-1 Security planning policy and procedures</t>
  </si>
  <si>
    <t>PL-2 System security plan</t>
  </si>
  <si>
    <t>PL-4 Rules of behavior</t>
  </si>
  <si>
    <t>PL-7 Security concept of operations</t>
  </si>
  <si>
    <t>PL-8 Information security architecture</t>
  </si>
  <si>
    <t>PM-1 Information security program plan</t>
  </si>
  <si>
    <t>PM-9 Risk management strategy</t>
  </si>
  <si>
    <t>PM-12 Insider threat program</t>
  </si>
  <si>
    <t>PM-14 Testing, training and monitoring</t>
  </si>
  <si>
    <t>PM-15 Contacts with security groups and associations</t>
  </si>
  <si>
    <t>PM-16 Threat awareness program</t>
  </si>
  <si>
    <t>PS-1 Personnel security policy and procedures</t>
  </si>
  <si>
    <t>RA-5 Vulnerability scanning</t>
  </si>
  <si>
    <t>SA-1 System and services acquisition policy and procedures</t>
  </si>
  <si>
    <t>SA-3 System development life cycle</t>
  </si>
  <si>
    <t>SA-4 Acquisition process</t>
  </si>
  <si>
    <t>SA-5 Information system documentation</t>
  </si>
  <si>
    <t>SA-8 Security engineering principles</t>
  </si>
  <si>
    <t>SA-9 External information system services</t>
  </si>
  <si>
    <t>SA-10 Developer configuration management</t>
  </si>
  <si>
    <t>SA-11 Developer security testing and evaluation</t>
  </si>
  <si>
    <t>SA-12 Supply chain protection</t>
  </si>
  <si>
    <t>SA-13 Trustworthiness</t>
  </si>
  <si>
    <t>SA-14 Criticality analysis</t>
  </si>
  <si>
    <t>SA-15 Development process, standards and tools</t>
  </si>
  <si>
    <t>SA-16 Developer-provided training</t>
  </si>
  <si>
    <t>SA-17 Developer security architecture and design</t>
  </si>
  <si>
    <t>SA-18 Tamper resistance and detection</t>
  </si>
  <si>
    <t>SA-21 Developer screening</t>
  </si>
  <si>
    <t>SC-1 System and communications protection policy and procedures</t>
  </si>
  <si>
    <t>SC-7 Boundary protection</t>
  </si>
  <si>
    <t>SC-8 Transmission confidentiality and integrity</t>
  </si>
  <si>
    <t>SC-12 Cryptographic key establishment and management</t>
  </si>
  <si>
    <t>SC-13 Cryptographic protection</t>
  </si>
  <si>
    <t>SC-17 Public key infrastructure certificates</t>
  </si>
  <si>
    <t>SC-25 Thin nodes</t>
  </si>
  <si>
    <t>SC-26 Honeypots</t>
  </si>
  <si>
    <t>SC-28 Protection of information at rest</t>
  </si>
  <si>
    <t>SC-29 Heterogeneity</t>
  </si>
  <si>
    <t>SC-30 Concealment and misdirection</t>
  </si>
  <si>
    <t>SC-31 Covert channel analysis</t>
  </si>
  <si>
    <t>SC-34 Non-modifiable executable programs</t>
  </si>
  <si>
    <t>SC-35 Honey clients</t>
  </si>
  <si>
    <t>SC-37 Out-of-band channels</t>
  </si>
  <si>
    <t>SC-40 Wireless link protection</t>
  </si>
  <si>
    <t>SC-41 Port and I/O device access</t>
  </si>
  <si>
    <t>SC-42 Sensor capability and data</t>
  </si>
  <si>
    <t>SC-43 Usage restrictions</t>
  </si>
  <si>
    <t>SC-44 Detonation chambers</t>
  </si>
  <si>
    <t>SI-1 System and information integrity policy and procedures</t>
  </si>
  <si>
    <t>SI-2 Flaw remediation</t>
  </si>
  <si>
    <t>SI-3 Malicious code protection</t>
  </si>
  <si>
    <t>SI-4 Information system monitoring</t>
  </si>
  <si>
    <t>SI-5 Security alerts, advisories, and directives</t>
  </si>
  <si>
    <t>SI-6 Security functionality verification</t>
  </si>
  <si>
    <t>SI-7 Software and information integrity</t>
  </si>
  <si>
    <t>SI-8 Spam protection</t>
  </si>
  <si>
    <t>SI-10 Information input validation</t>
  </si>
  <si>
    <t>SI-11 Error handling</t>
  </si>
  <si>
    <t>SI-12 Information handling and retention</t>
  </si>
  <si>
    <t>SI-15 Information output filtering</t>
  </si>
  <si>
    <t>SI-17 Fail-safe procedures</t>
  </si>
  <si>
    <t>PRODUCT SECURITY STANDARD ASSESSMENT - Privacy Controls Assessment</t>
  </si>
  <si>
    <t>1. This page is only required if privacy is in scope, based on answers given in the Capabilities Assessment worksheet. See note above. Refer to D0000061607 for requirements related to Privacy by Design.</t>
  </si>
  <si>
    <t>2. In section 6, indicate which Privacy by Design controls (and thus also their associated baseline requirements) will be incorporated into the product design. Enter justification for any item that will not be included.</t>
  </si>
  <si>
    <t>3. Clarification notes may be added to explain the method or extent to which the item will be incorporated.</t>
  </si>
  <si>
    <t>4. Once a selected control is added to the software requirements or project requirements, update the Traceability Reference field with traceability information (such as the number of the SRS or other document).</t>
  </si>
  <si>
    <t>Section 6. Privacy Controls (fom Privacy by Design framework described in D0000061607)</t>
  </si>
  <si>
    <t>Privacy by Design Families and Sub-Elements</t>
  </si>
  <si>
    <r>
      <rPr>
        <b/>
        <sz val="11"/>
        <rFont val="Cambria"/>
        <family val="1"/>
        <charset val="1"/>
      </rPr>
      <t xml:space="preserve">PbD Controls </t>
    </r>
    <r>
      <rPr>
        <sz val="10"/>
        <rFont val="Cambria"/>
        <family val="1"/>
        <charset val="1"/>
      </rPr>
      <t>(</t>
    </r>
    <r>
      <rPr>
        <sz val="10"/>
        <color rgb="FF0070C0"/>
        <rFont val="Cambria"/>
        <family val="1"/>
        <charset val="1"/>
      </rPr>
      <t>click to read full text of related baseline requirement</t>
    </r>
    <r>
      <rPr>
        <sz val="10"/>
        <rFont val="Cambria"/>
        <family val="1"/>
        <charset val="1"/>
      </rPr>
      <t>)</t>
    </r>
  </si>
  <si>
    <t>Justification if not using PbD Control Baseline Requirements / Clarification notes</t>
  </si>
  <si>
    <t>1. Authority &amp; Purpose</t>
  </si>
  <si>
    <t>1.1 Authority to collect</t>
  </si>
  <si>
    <t>1.1.1 Authority to collect in GDPR</t>
  </si>
  <si>
    <t>1.1.2 Authority to collect in HIPAA</t>
  </si>
  <si>
    <t>1.1.3 Authority to collect in architectural diagrams</t>
  </si>
  <si>
    <t>1.2 Purpose Specification</t>
  </si>
  <si>
    <t>1.2.1 Purpose specification in architectural diagrams</t>
  </si>
  <si>
    <t>1.2.2 Purpose limitation</t>
  </si>
  <si>
    <t>1.2.3 Purpose definition in SOM</t>
  </si>
  <si>
    <t>2. Accountability, Audit, Risk Management</t>
  </si>
  <si>
    <t>2.2 Privacy Impact &amp; Risk Assessment</t>
  </si>
  <si>
    <t>2.2.1 Data Privacy Impact Assessment</t>
  </si>
  <si>
    <t xml:space="preserve">2.7 Privacy Enhanced System design &amp; Development </t>
  </si>
  <si>
    <t>2.7.1 Data minimization</t>
  </si>
  <si>
    <t>2.7.2 Pseudonymization</t>
  </si>
  <si>
    <t>2.7.3 Anonymization</t>
  </si>
  <si>
    <t>2.7.4 Encryption</t>
  </si>
  <si>
    <t>3. Data Quality &amp; Integrity</t>
  </si>
  <si>
    <t>3.1 Data Quality</t>
  </si>
  <si>
    <t>3.1.1 Data Quality Mechanism</t>
  </si>
  <si>
    <t>3.1.2 Data integrity in the SOM</t>
  </si>
  <si>
    <t>3.2 Data Integrity &amp; Data Integrity Board</t>
  </si>
  <si>
    <t>3.2.1 Additional Data Processing Functions for Integrity</t>
  </si>
  <si>
    <t>4. Data Minimization &amp; Retention</t>
  </si>
  <si>
    <t>4.1 Minimization of personally identifiable information</t>
  </si>
  <si>
    <t>This sub-element is product-related, but is covered by overlapping requirements in sub-element 1.2.</t>
  </si>
  <si>
    <t>4.2 Data retention and disposal</t>
  </si>
  <si>
    <t>4.2.1 Enabling deletion of data</t>
  </si>
  <si>
    <t>4.2.2 Time Stamp Identification</t>
  </si>
  <si>
    <t>4.2.3 Data Disposal in SOM</t>
  </si>
  <si>
    <t>4.3 Minimization of PII used in Testing, Training and IP</t>
  </si>
  <si>
    <t>5. Individual Participation &amp; Redress</t>
  </si>
  <si>
    <t>5.1 Consent</t>
  </si>
  <si>
    <t>5.1.1 Consent if Controller</t>
  </si>
  <si>
    <t>5.1.2 Consent if Processor</t>
  </si>
  <si>
    <t>5.2 Individual Access</t>
  </si>
  <si>
    <t>5.2.1 Functionality for Individual Data Access Requests</t>
  </si>
  <si>
    <t>5.3 Redress</t>
  </si>
  <si>
    <t>5.3.1 Functionality for Individual Data Activity Requests</t>
  </si>
  <si>
    <t>6. Security</t>
  </si>
  <si>
    <t>6.1 Inventory of Personally Identifiable Information</t>
  </si>
  <si>
    <t>7. Transparency</t>
  </si>
  <si>
    <t>7.1 Privacy Notice</t>
  </si>
  <si>
    <t>7.1.1 Transparency if Controller</t>
  </si>
  <si>
    <t>8. Use Limitation</t>
  </si>
  <si>
    <t>8.1 Internal Use</t>
  </si>
  <si>
    <t>8.1.1 Internal Use Policies</t>
  </si>
  <si>
    <t>PRODUCT SECURITY STANDARD ASSESSMENT - Logic Tables</t>
  </si>
  <si>
    <t>Note: The table below defines the logic for the security portion of the Controls Assessment, but not the logic for privacy controls. For privacy, ALL items in the Controls Assessment are required to be assessed if either of the privacy-related questions on the Capabilities Assessment is answered Yes.</t>
  </si>
  <si>
    <t>CAPABILITY SELECTIONS FROM THE CAPABILITITES ASSESSMENT PAGE</t>
  </si>
  <si>
    <t>ALOF</t>
  </si>
  <si>
    <t>AUDT</t>
  </si>
  <si>
    <t>AUTH</t>
  </si>
  <si>
    <t>CNFS</t>
  </si>
  <si>
    <t>CSUP</t>
  </si>
  <si>
    <t>DIDT</t>
  </si>
  <si>
    <t>DTBK</t>
  </si>
  <si>
    <t>EMRG</t>
  </si>
  <si>
    <t>IGAU</t>
  </si>
  <si>
    <t>MLDP</t>
  </si>
  <si>
    <t>NAUT</t>
  </si>
  <si>
    <t>PAUT</t>
  </si>
  <si>
    <t>PLOK</t>
  </si>
  <si>
    <t>RDMP</t>
  </si>
  <si>
    <t>SAHD</t>
  </si>
  <si>
    <t>SGUD</t>
  </si>
  <si>
    <t>STCF</t>
  </si>
  <si>
    <t>TXCF</t>
  </si>
  <si>
    <t>TXIG</t>
  </si>
  <si>
    <t>SELECTED POTENTIAL IMPACT LEVEL</t>
  </si>
  <si>
    <t>LOGIC CHART:</t>
  </si>
  <si>
    <t>Potentially</t>
  </si>
  <si>
    <t>COMBINED</t>
  </si>
  <si>
    <t>CONTROL CODE AND DESCRIPTION</t>
  </si>
  <si>
    <t>CAPABILITY FILTER TABLE</t>
  </si>
  <si>
    <t>x = control applies for capability; S = capability SELECTED and thus control is in scope</t>
  </si>
  <si>
    <t>In Scope</t>
  </si>
  <si>
    <t>POTENTIAL-IMPACT-BASED CONTROL DETERMINATION</t>
  </si>
  <si>
    <t>IMPACT-BASED CONTROL ENHANCEMENTS</t>
  </si>
  <si>
    <t>FINAL</t>
  </si>
  <si>
    <t>(impact-level agnostic)</t>
  </si>
  <si>
    <t>NIST L</t>
  </si>
  <si>
    <t>NIST M</t>
  </si>
  <si>
    <t>NIST H</t>
  </si>
  <si>
    <t>LOW</t>
  </si>
  <si>
    <t>MODERATE</t>
  </si>
  <si>
    <t>HIGH</t>
  </si>
  <si>
    <t>ACTUAL BASED ON LEVEL</t>
  </si>
  <si>
    <t>Y</t>
  </si>
  <si>
    <t>(1) (2) (3) (4)</t>
  </si>
  <si>
    <t>(1) (2) (3) (4) (5) (11) (12) (13)</t>
  </si>
  <si>
    <t>N</t>
  </si>
  <si>
    <t>(1) (2) (5) (9) (10)</t>
  </si>
  <si>
    <t>(1) (2) (3) (5) (9) (10)</t>
  </si>
  <si>
    <t>(1)</t>
  </si>
  <si>
    <t>AC-12 Session termination</t>
  </si>
  <si>
    <t>(1) (4) (5)</t>
  </si>
  <si>
    <t>(5)</t>
  </si>
  <si>
    <t>(2)</t>
  </si>
  <si>
    <t>(3)</t>
  </si>
  <si>
    <t>(1) (2)</t>
  </si>
  <si>
    <t>(1) (3)</t>
  </si>
  <si>
    <t>(1) (3) (5) (6)</t>
  </si>
  <si>
    <t>(4)</t>
  </si>
  <si>
    <t>(2) (3) (4)</t>
  </si>
  <si>
    <t>(1) (3) (7)</t>
  </si>
  <si>
    <t>(1) (2) (3) (7)</t>
  </si>
  <si>
    <t>(1) (2) (3)</t>
  </si>
  <si>
    <t>(1) (2) (4)</t>
  </si>
  <si>
    <t>(1) (2) (5)</t>
  </si>
  <si>
    <t>(1) (3) (8)</t>
  </si>
  <si>
    <t>(1) (2) (3) (4) (5) (8)</t>
  </si>
  <si>
    <t>(1) (2) (3) (5)</t>
  </si>
  <si>
    <t>(2) (4)</t>
  </si>
  <si>
    <t>(1) (12)</t>
  </si>
  <si>
    <t>(1) (2) (3) (8) (11) (12)</t>
  </si>
  <si>
    <t>(1) (2) (3) (4) (8) (9) (11) (12)</t>
  </si>
  <si>
    <t>(1) (11)</t>
  </si>
  <si>
    <t>(1) (2) (3) (11)</t>
  </si>
  <si>
    <t>(1) (4)</t>
  </si>
  <si>
    <t>(2) (3)</t>
  </si>
  <si>
    <t>PM-9 RISK MANAGEMENT strategy</t>
  </si>
  <si>
    <t>(1) (2) (4) (5)</t>
  </si>
  <si>
    <t>SA-4 Acquisition PROCESS</t>
  </si>
  <si>
    <t>(1) (2) (9) (10)</t>
  </si>
  <si>
    <t>SA-15 Development PROCESS, standards and tools</t>
  </si>
  <si>
    <t>(3) (4) (5) (7)</t>
  </si>
  <si>
    <t>(3) (4) (5) (7) (8) (18 (21)</t>
  </si>
  <si>
    <t>(2) (4) (5)</t>
  </si>
  <si>
    <t>SI-6 Security functionality VERIFICATION</t>
  </si>
  <si>
    <t>(1) (7)</t>
  </si>
  <si>
    <t>(1) (2) (5) (7) (14)</t>
  </si>
  <si>
    <t>PRODUCT SECURITY STANDARD ASSESSMENT - Security Controls and Guidance</t>
  </si>
  <si>
    <r>
      <rPr>
        <b/>
        <sz val="10"/>
        <rFont val="Cambria"/>
        <family val="1"/>
        <charset val="1"/>
      </rPr>
      <t>Control</t>
    </r>
    <r>
      <rPr>
        <sz val="10"/>
        <rFont val="Cambria"/>
        <family val="1"/>
        <charset val="1"/>
      </rPr>
      <t xml:space="preserve"> (NIST SP 800-53, r4)</t>
    </r>
  </si>
  <si>
    <r>
      <rPr>
        <b/>
        <sz val="10"/>
        <rFont val="Cambria"/>
        <family val="1"/>
        <charset val="1"/>
      </rPr>
      <t>Control Specifics</t>
    </r>
    <r>
      <rPr>
        <sz val="10"/>
        <rFont val="Cambria"/>
        <family val="1"/>
        <charset val="1"/>
      </rPr>
      <t xml:space="preserve"> (SP 800-53, r4)</t>
    </r>
  </si>
  <si>
    <r>
      <rPr>
        <b/>
        <sz val="10"/>
        <rFont val="Cambria"/>
        <family val="1"/>
        <charset val="1"/>
      </rPr>
      <t xml:space="preserve">ISO/IEC 27001 Controls that fulfill the NIST Control
</t>
    </r>
    <r>
      <rPr>
        <sz val="10"/>
        <rFont val="Cambria"/>
        <family val="1"/>
        <charset val="1"/>
      </rPr>
      <t>(SP 800-53, r4, Appendix H)</t>
    </r>
  </si>
  <si>
    <r>
      <rPr>
        <b/>
        <sz val="10"/>
        <rFont val="Cambria"/>
        <family val="1"/>
        <charset val="1"/>
      </rPr>
      <t xml:space="preserve">Supplemental Guidance </t>
    </r>
    <r>
      <rPr>
        <sz val="10"/>
        <rFont val="Cambria"/>
        <family val="1"/>
        <charset val="1"/>
      </rPr>
      <t>(SP 800-53, r4)</t>
    </r>
  </si>
  <si>
    <r>
      <rPr>
        <b/>
        <sz val="10"/>
        <rFont val="Cambria"/>
        <family val="1"/>
        <charset val="1"/>
      </rPr>
      <t xml:space="preserve">Control Enhancements </t>
    </r>
    <r>
      <rPr>
        <sz val="10"/>
        <rFont val="Cambria"/>
        <family val="1"/>
        <charset val="1"/>
      </rPr>
      <t>(SP 800-53, r4)</t>
    </r>
  </si>
  <si>
    <t>Additional Stryker Guidance for Control</t>
  </si>
  <si>
    <t>AC-1
ACCESS CONTROL POLICY AND PROCEDURES</t>
  </si>
  <si>
    <t>The organization:
a. Develops, documents, and disseminates to [Assignment: organization-defined personnel or roles]:
1. An access control policy that addresses purpose, scope, roles, responsibilities, management commitment, coordination among organizational entities, and compliance; and
2. Procedures to facilitate the implementation of the access control policy and associated access controls; and
b. Reviews and updates the current:
1. Access control policy [Assignment: organization-defined frequency]; and
2. Access control procedures [Assignment: organization-defined frequency].</t>
  </si>
  <si>
    <t>A.5.1.1, A.5.1.2, A.6.1.1, A.9.1.1, A.12.1.1, A.18.1.1, A.18.2.2</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</si>
  <si>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</si>
  <si>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None</t>
  </si>
  <si>
    <t>AC-2
ACCOUNT MANAGEMENT</t>
  </si>
  <si>
    <t>a. Identifies and selects the following types of information system accounts to support organizational missions/business functions: [Assignment: organization-defined information system account types];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[Assignment: organization-defined personnel or roles] for requests to create information system accounts; 
f. Creates, enables, modifies, disables, and removes information system accounts in accordance with [Assignment: organization-defined procedures or conditions];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 [Assignment: organization-defined frequency]; and 
k. Establishes a process for reissuing shared/group account credentials (if deployed) when individuals are removed from the group.</t>
  </si>
  <si>
    <t>A.9.2.1, A.9.2.2, A.9.2.3, A.9.2.5, A.9.2.6</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</si>
  <si>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t>
  </si>
  <si>
    <t>(1) ACCOUNT MANAGEMENT | AUTOMATED SYSTEM ACCOUNT MANAGEMENT
The organization employs automated mechanisms to support the management of information system accounts.
Supplemental Guidance: 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
(2) ACCOUNT MANAGEMENT | REMOVAL OF TEMPORARY / EMERGENCY ACCOUNTS
The information system automatically [Selection: removes; disables] temporary and emergency accounts after [Assignment: organization-defined time period for each type of account].
Supplemental Guidance: This control enhancement requires the removal of both temporary and emergency accounts automatically after a predefined period of time has elapsed, rather than at the convenience of the systems administrator.
(3) ACCOUNT MANAGEMENT | DISABLE INACTIVE ACCOUNTS
The information system automatically disables inactive accounts after [Assignment: organization-defined time period].
(4) ACCOUNT MANAGEMENT | AUTOMATED AUDIT ACTIONS
The information system automatically audits account creation, modification, enabling, disabling, and removal actions, and notifies [Assignment: organization-defined personnel or roles].
Supplemental Guidance: Related controls: AU-2, AU-12.
(5) ACCOUNT MANAGEMENT | INACTIVITY LOGOUT
The organization requires that users log out when [Assignment: organization-defined time-period of expected inactivity or description of when to log out].
Supplemental Guidance: Related control: SC-23.
(6) ACCOUNT MANAGEMENT | DYNAMIC PRIVILEGE MANAGEMENT
The information system implements the following dynamic privilege management capabilities: [Assignment: organization-defined list of dynamic privilege management capabilities].
Supplemental Guidance: 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 Related control: AC-16.
(7) ACCOUNT MANAGEMENT | ROLE-BASED SCHEMES
The organization:
(a) Establishes and administers privileged user accounts in accordance with a role-based access scheme that organizes allowed information system access and privileges into roles;
(b) Monitors privileged role assignments; and
(c) Takes [Assignment: organization-defined actions] when privileged role assignments are no longer appropriate.
Supplemental Guidance: 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
(8) ACCOUNT MANAGEMENT | DYNAMIC ACCOUNT CREATION
The information system creates [Assignment: organization-defined information system accounts] dynamically.
Supplemental Guidance: 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 Related control: AC-16.
(9) ACCOUNT MANAGEMENT | RESTRICTIONS ON USE OF SHARED / GROUP ACCOUNTS
The organization only permits the use of shared/group accounts that meet [Assignment: organization-defined conditions for establishing shared/group accounts].
(10) ACCOUNT MANAGEMENT | SHARED / GROUP ACCOUNT CREDENTIAL TERMINATION
The information system terminates shared/group account credentials when members leave the group.
(11) ACCOUNT MANAGEMENT | USAGE CONDITIONS
The information system enforces [Assignment: organization-defined circumstances and/or usage conditions] for [Assignment: organization-defined information system accounts].
Supplemental Guidance: Organizations can describe the specific conditions or circumstances under which information system accounts can be used, for example, by restricting usage to certain days of the week, time of day, or specific durations of time.
(12) ACCOUNT MANAGEMENT | ACCOUNT MONITORING / ATYPICAL USAGE
The organization:
(a) Monitors information system accounts for [Assignment: organization-defined atypical usage]; and
(b) Reports atypical usage of information system accounts to [Assignment: organization-defined personnel or roles].
Supplemental Guidance: Atypical usage includes, for example, accessing information systems at certain times of the day and from locations that are not consistent with the normal usage patterns of individuals working in organizations. Related control: CA-7.
(13) ACCOUNT MANAGEMENT | DISABLE ACCOUNTS FOR HIGH-RISK INDIVIDUALS
The organization disables accounts of users posing a significant risk within [Assignment: organization-defined time period] of discovery of the risk.
Supplemental Guidance: 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 Related control: PS-4.</t>
  </si>
  <si>
    <t>AC-3
ACCESS ENFORCEMENT</t>
  </si>
  <si>
    <t>The information system enforces approved authorizations for logical access to information and system resources in accordance with applicable access control policies.</t>
  </si>
  <si>
    <t>A.6.2.2, A.9.1.2, A.9.4.1, A.9.4.4, A.9.4.5, A.13.1.1, A.14.1.2, A.14.1.3, A.18.1.3</t>
  </si>
  <si>
    <t>Access control policies (e.g., identity-based policies, role-based policies,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t>
  </si>
  <si>
    <t>(1) ACCESS ENFORCEMENT | RESTRICTED ACCESS TO PRIVILEGED FUNCTIONS
[Withdrawn: Incorporated into AC-6].
(2) ACCESS ENFORCEMENT | DUAL AUTHORIZATION
The information system enforces dual authorization for [Assignment: organization-defined privileged commands and/or other organization-defined actions].
Supplemental Guidance: Dual authorization mechanisms require the approval of two authorized individuals in order to execute. Organizations do not require dual authorization mechanisms when immediate responses are necessary to ensure public and environmental safety. Dual authorization may also be known as two-person control. Related controls: CP-9, MP-6.
(3) ACCESS ENFORCEMENT | MANDATORY ACCESS CONTROL
The information system enforces [Assignment: organization-defined mandatory access control policy] over all subjects and objects where the policy:
(a) Is uniformly enforced across all subjects and objects within the boundary of the information system;
(b) Specifies that a subject that has been granted access to information is constrained from doing any of the following;
(1) Passing the information to unauthorized subjects or objects;
(2) Granting its privileges to other subjects;
(3) Changing one or more security attributes on subjects, objects, the information system, or information system components;
(4) Choosing the security attributes and attribute values to be associated with newly created or modified objects; or
(5) Changing the rules governing access control; and
(c) Specifies that [Assignment: organization-defined subjects] may explicitly be granted [Assignment: organization-defined privileges (i.e., they are trusted subjects)] such that they are not limited by some or all of the above constraints.
Supplemental Guidance: 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 Related controls: AC-25, SC-11.
(4) ACCESS ENFORCEMENT | DISCRETIONARY ACCESS CONTROL
The information system enforces [Assignment: organization-defined discretionary access control policy] over defined subjects and objects where the policy specifies that a subject that has been granted access to information can do one or more of the following:
(a) Pass the information to any other subjects or objects;
(b) Grant its privileges to other subjects;
(c) Change security attributes on subjects, objects, the information system, or the information system’s components;
(d) Choose the security attributes to be associated with newly created or revised objects; or
(e) Change the rules governing access control.
Supplemental Guidance: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
(5) ACCESS ENFORCEMENT | SECURITY-RELEVANT INFORMATION
The information system prevents access to [Assignment: organization-defined security-relevant information] except during secure, non-operable system states.
Supplemental Guidance: 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 Related control: CM-3.
(6) ACCESS ENFORCEMENT | PROTECTION OF USER AND SYSTEM INFORMATION
[Withdrawn: Incorporated into MP-4 and SC-28].
(7) ACCESS ENFORCEMENT | ROLE-BASED ACCESS CONTROL
The information system enforces a role-based access control policy over defined subjects and objects and controls access based upon [Assignment: organization-defined roles and users authorized to assume such roles].
Supplemental Guidance: 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assignments. RBAC can be implemented either as a mandatory or discretionary form of access control. For organizations implementing RBAC with mandatory access controls, the requirements in AC-3 (3) define the scope of the subjects and objects covered by the policy.
(8) ACCESS ENFORCEMENT | REVOCATION OF ACCESS AUTHORIZATIONS
The information system enforces the revocation of access authorizations resulting from changes to the security attributes of subjects and objects based on [Assignment: organization-defined rules governing the timing of revocations of access authorizations].
Supplemental Guidance: 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
(9) ACCESS ENFORCEMENT | CONTROLLED RELEASE
The information system does not release information outside of the established system boundary unless:
(a) The receiving [Assignment: organization-defined information system or system component] provides [Assignment: organization-defined security safeguards]; and
(b) [Assignment: organization-defined security safeguards] are used to validate the appropriateness of the information designated for release.
Supplemental Guidance: 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
(10) ACCESS ENFORCEMENT | AUDITED OVERRIDE OF ACCESS CONTROL MECHANISMS
The organization employs an audited override of automated access control mechanisms under [Assignment: organization-defined conditions].
Supplemental Guidance: Related controls: AU-2, AU-6.</t>
  </si>
  <si>
    <t>AC-5
SEPARATION OF DUTIES</t>
  </si>
  <si>
    <t>The organization:
a. Separates [Assignment: organization-defined duties of individuals];
b. Documents separation of duties of individuals; and
c. Defines information system access authorizations to support separation of duties.</t>
  </si>
  <si>
    <t>A.6.1.2</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</si>
  <si>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t>
  </si>
  <si>
    <t>AC-6
LEAST PRIVILEGE</t>
  </si>
  <si>
    <t>The organization employs the principle of least privilege, allowing only authorized accesses for users (or processes acting on behalf of users) which are necessary to accomplish assigned tasks in accordance with organizational missions and business functions.</t>
  </si>
  <si>
    <t>A.9.1.2, A.9.2.3, A.9.4.4, A.9.4.5</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</si>
  <si>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t>
  </si>
  <si>
    <t>(1) LEAST PRIVILEGE | AUTHORIZE ACCESS TO SECURITY FUNCTIONS
The organization explicitly authorizes access to [Assignment: organization-defined security functions (deployed in hardware, software, and firmware) and security-relevant information].
Supplemental Guidance: 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
(2) LEAST PRIVILEGE | NON-PRIVILEGED ACCESS FOR NONSECURITY FUNCTIONS
The organization requires that users of information system accounts, or roles, with access to [Assignment: organization-defined security functions or security-relevant information], use non-privileged accounts or roles, when accessing nonsecurity functions.
Supplemental Guidance: 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
(3) LEAST PRIVILEGE | NETWORK ACCESS TO PRIVILEGED COMMANDS
The organization authorizes network access to [Assignment: organization-defined privileged commands] only for [Assignment: organization-defined compelling operational needs] and documents the rationale for such access in the security plan for the information system.
Supplemental Guidance: Network access is any access across a network connection in lieu of local access (i.e., user being physically present at the device). Related control: AC-17.
(4) LEAST PRIVILEGE | SEPARATE PROCESSING DOMAINS
The information system provides separate processing domains to enable finer-grained allocation of user privileges.
Supplemental Guidance: 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 Related controls: AC-4, SC-3, SC-30, SC-32.
(5) LEAST PRIVILEGE | PRIVILEGED ACCOUNTS
The organization restricts privileged accounts on the information system to [Assignment: organization-defined personnel or roles].
Supplemental Guidance: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mitigate risk. Related control: CM-6.
(6) LEAST PRIVILEGE | PRIVILEGED ACCESS BY NON-ORGANIZATIONAL USERS
The organization prohibits privileged access to the information system by non-organizational users.
Supplemental Guidance: Related control: IA-8.
(7) LEAST PRIVILEGE | REVIEW OF USER PRIVILEGES
The organization:
(a) Reviews [Assignment: organization-defined frequency] the privileges assigned to [Assignment: organization-defined roles or classes of users] to validate the need for such privileges; and
(b) Reassigns or removes privileges, if necessary, to correctly reflect organizational mission/business needs.
Supplemental Guidance: 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 Related control: CA-7.
(8) LEAST PRIVILEGE | PRIVILEGE LEVELS FOR CODE EXECUTION
The information system prevents [Assignment: organization-defined software] from executing at higher privilege levels than users executing the software.
Supplemental Guidance: 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
(9) LEAST PRIVILEGE | AUDITING USE OF PRIVILEGED FUNCTIONS
The information system audits the execution of privileged functions.
Supplemental Guidance: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
(10) LEAST PRIVILEGE | PROHIBIT NON-PRIVILEGED USERS FROM EXECUTING PRIVILEGED FUNCTIONS
The information system prevents non-privileged users from executing privileged functions to include disabling, circumventing, or altering implemented security safeguards/countermeasures.
Supplemental Guidance: 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</si>
  <si>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AC-7
UNSUCCESSFUL LOGON ATTEMPTS</t>
  </si>
  <si>
    <t>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</si>
  <si>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A.9.4.2</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</si>
  <si>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t>
  </si>
  <si>
    <t>(1) UNSUCCESSFUL LOGON ATTEMPTS | AUTOMATIC ACCOUNT LOCK
[Withdrawn: Incorporated into AC-7].
(2) UNSUCCESSFUL LOGON ATTEMPTS | PURGE / WIPE MOBILE DEVICE
The information system purges/wipes information from [Assignment: organization-defined mobile devices] based on [Assignment: organization-defined purging/wiping requirements/techniques] after [Assignment: organization-defined number] consecutive, unsuccessful device logon attempts.
Supplemental Guidance: 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 Related controls: AC-19, MP-5, MP-6, SC-13.</t>
  </si>
  <si>
    <t>AC-8
SYSTEM USE NOTIFICATION</t>
  </si>
  <si>
    <t>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
2. Information system usage may be monitored, recorded, and subject to audit;
3. Unauthorized use of the information system is prohibited and subject to criminal and civil penalties; and
4. Use of the information system indicates consent to monitoring and recording;
b. Retains the notification message or banner on the screen until users acknowledge the usage conditions and take explicit actions to log on to or further access the information system; and
c. For publicly accessible systems:
1. Displays system use information [Assignment: organization-defined conditions], before granting further access;
2. Displays references, if any, to monitoring, recording, or auditing that are consistent with privacy accommodations for such systems that generally prohibit those activities; and
3. Includes a description of the authorized uses of the system.</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</si>
  <si>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</si>
  <si>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AC-11
SESSION LOCK</t>
  </si>
  <si>
    <t>The information system:
a. Prevents further access to the system by initiating a session lock after [Assignment: organization-defined time period] of inactivity or upon receiving a request from a user; and
b. Retains the session lock until the user reestablishes access using established identification and authentication procedures.</t>
  </si>
  <si>
    <t>A.11.2.8, A.11.2.9</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</si>
  <si>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t>
  </si>
  <si>
    <t>(1) SESSION LOCK | PATTERN-HIDING DISPLAYS
The information system conceals, via the session lock, information previously visible on the display with a publicly viewable image.
Supplemental Guidance: Publicly viewable images can include static or dynamic images, for example, patterns used with screen savers, photographic images, solid colors, clock, battery life indicator, or a blank screen, with the additional caveat that none of the images convey sensitive information.</t>
  </si>
  <si>
    <t>AC-12
SESSION TERMINATION</t>
  </si>
  <si>
    <t>The information system automatically terminates a user session after [Assignment: organization-defined conditions or trigger events requiring session disconnect].</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</si>
  <si>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t>
  </si>
  <si>
    <t>(1) SESSION TERMINATION | USER-INITIATED LOGOUTS / MESSAGE DISPLAYS
The information system:
(a) Provides a logout capability for user-initiated communications sessions whenever authentication is used to gain access to [Assignment: organization-defined information resources]; and
(b) Displays an explicit logout message to users indicating the reliable termination of authenticated communications sessions.
Supplemental Guidance: 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</si>
  <si>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AC-14
PERMITTED ACTIONS WITHOUT IDENTIFICATION OR AUTHENTICATION</t>
  </si>
  <si>
    <t>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</si>
  <si>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t>
  </si>
  <si>
    <t>AC-17
REMOTE ACCESS</t>
  </si>
  <si>
    <t>The organization:
a. Establishes and documents usage restrictions, configuration/connection requirements, and implementation guidance for each type of remote access allowed; and
b. Authorizes remote access to the information system prior to allowing such connections.</t>
  </si>
  <si>
    <t>A.6.2.1, A.6.2.2, A.13.1.1, A.13.2.1, A.14.1.2</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</si>
  <si>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t>
  </si>
  <si>
    <t>(1) REMOTE ACCESS | AUTOMATED MONITORING / CONTROL
The information system monitors and controls remote access methods.
Supplemental Guidance: 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
(2) REMOTE ACCESS | PROTECTION OF CONFIDENTIALITY / INTEGRITY USING ENCRYPTION
The information system implements cryptographic mechanisms to protect the confidentiality and integrity of remote access sessions.
Supplemental Guidance: The encryption strength of mechanism is selected based on the security categorization of the information. Related controls: SC-8, SC-12, SC-13.
(3) REMOTE ACCESS | MANAGED ACCESS CONTROL POINTS
The information system routes all remote accesses through [Assignment: organization-defined number] managed network access control points.
Supplemental Guidance: Limiting the number of access control points for remote accesses reduces the attack surface for organizations. Organizations consider the Trusted Internet Connections (TIC) initiative requirements for external network connections. Related control: SC-7.
(4) REMOTE ACCESS | PRIVILEGED COMMANDS / ACCESS
The organization:
(a) Authorizes the execution of privileged commands and access to security-relevant information via remote access only for [Assignment: organization-defined needs]; and
(b) Documents the rationale for such access in the security plan for the information system.
Supplemental Guidance: Related control: AC-6.
(5) REMOTE ACCESS | MONITORING FOR UNAUTHORIZED CONNECTIONS
[Withdrawn: Incorporated into SI-4].
(6) REMOTE ACCESS | PROTECTION OF INFORMATION
The organization ensures that users protect information about remote access mechanisms from unauthorized use and disclosure.
Supplemental Guidance: Related controls: AT-2, AT-3, PS-6.
(7) REMOTE ACCESS | ADDITIONAL PROTECTION FOR SECURITY FUNCTION ACCESS
[Withdrawn: Incorporated into AC-3 (10)].
(8) REMOTE ACCESS | DISABLE NONSECURE NETWORK PROTOCOLS
[Withdrawn: Incorporated into CM-7].
(9) REMOTE ACCESS | DISCONNECT / DISABLE ACCESS
The organization provides the capability to expeditiously disconnect or disable remote access to the information system within [Assignment: organization-defined time period].
Supplemental Guidance: 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</si>
  <si>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
WIRELESS ACCESS</t>
  </si>
  <si>
    <t>The organization:
a. Establishes usage restrictions, configuration/connection requirements, and implementation guidance for wireless access; and
b. Authorizes wireless access to the information system prior to allowing such connections.</t>
  </si>
  <si>
    <t>A.6.2.1, A.13.1.1, A.13.2.1</t>
  </si>
  <si>
    <t>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t>
  </si>
  <si>
    <t>(1) WIRELESS ACCESS | AUTHENTICATION AND ENCRYPTION
The information system protects wireless access to the system using authentication of [Selection (one or more): users; devices] and encryption.
Supplemental Guidance: Related controls: SC-8, SC-13.
(2) WIRELESS ACCESS | MONITORING UNAUTHORIZED CONNECTIONS
[Withdrawn: Incorporated into SI-4].
(3) WIRELESS ACCESS | DISABLE WIRELESS NETWORKING
The organization disables, when not intended for use, wireless networking capabilities internally embedded within information system components prior to issuance and deployment.
Supplemental Guidance: Related control: AC-19.
(4) WIRELESS ACCESS | RESTRICT CONFIGURATIONS BY USERS
The organization identifies and explicitly authorizes users allowed to independently configure wireless networking capabilities.
Supplemental Guidance: Organizational authorizations to allow selected users to configure wireless networking capability are enforced in part, by the access enforcement mechanisms employed within organizational information systems. Related controls: AC-3, SC-15.
(5) WIRELESS ACCESS | ANTENNAS / TRANSMISSION POWER LEVELS
The organization selects radio antennas and calibrates transmission power levels to reduce the probability that usable signals can be received outside of organization-controlled boundaries.
Supplemental Guidance: 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 Related control: PE-19.</t>
  </si>
  <si>
    <t>AC-19
ACCESS CONTROL FOR MOBILE DEVICES</t>
  </si>
  <si>
    <t>The organization:
a. Establishes usage restrictions, configuration requirements, connection requirements, and implementation guidance for organization-controlled mobile devices; and
b. Authorizes the connection of mobile devices to organizational information systems.</t>
  </si>
  <si>
    <t>A.6.2.1, A.11.2.6, A.13.2.1</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</si>
  <si>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t>
  </si>
  <si>
    <t>(1) ACCESS CONTROL FOR MOBILE DEVICES | USE OF WRITABLE / PORTABLE STORAGE DEVICES
[Withdrawn: Incorporated into MP-7].
(2) ACCESS CONTROL FOR MOBILE DEVICES | USE OF PERSONALLY OWNED PORTABLE STORAGE DEVICES
[Withdrawn: Incorporated into MP-7].
(3) ACCESS CONTROL FOR MOBILE DEVICES | USE OF PORTABLE STORAGE DEVICES WITH NO IDENTIFIABLE OWNER
[Withdrawn: Incorporated into MP-7].
(4) ACCESS CONTROL FOR MOBILE DEVICES | RESTRICTIONS FOR CLASSIFIED INFORMATION
The organization:
(a) Prohibits the use of unclassified mobile devices in facilities containing information systems processing, storing, or transmitting classified information unless specifically permitted by the authorizing official; and
(b) Enforces the following restrictions on individuals permitted by the authorizing official to use unclassified mobile devices in facilities containing information systems processing, storing, or transmitting classified information:
(1) Connection of unclassified mobile devices to classified information systems is prohibited;
(2) Connection of unclassified mobile devices to unclassified information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Restricts the connection of classified mobile devices to classified information systems in accordance with [Assignment: organization-defined security policies].
Supplemental Guidance: Related controls: CA-6, IR-4.
(5) ACCESS CONTROL FOR MOBILE DEVICES | FULL DEVICE / CONTAINER-BASED ENCRYPTION
The organization employs [Selection: full-device encryption; container encryption] to protect the confidentiality and integrity of information on [Assignment: organization-defined mobile devices].
Supplemental Guidance: Container-based encryption provides a more fine-grained approach to the encryption of data/information on mobile devices, including for example, encrypting selected data structures such as files, records, or fields. Related controls: MP-5, SC-13, SC-28.</t>
  </si>
  <si>
    <t>AC-21
INFORMATION SHARING</t>
  </si>
  <si>
    <t>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
b. Employs [Assignment: organization-defined automated mechanisms or manual processes] to assist users in making information sharing/collaboration decisions.</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</si>
  <si>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t>
  </si>
  <si>
    <t>(1) INFORMATION SHARING | AUTOMATED DECISION SUPPORT
The information system enforces information-sharing decisions by authorized users based on access authorizations of sharing partners and access restrictions on information to be shared.
(2) INFORMATION SHARING | INFORMATION SEARCH AND RETRIEVAL
The information system implements information search and retrieval services that enforce [Assignment: organization-defined information sharing restrictions].</t>
  </si>
  <si>
    <t>AC-23
DATA MINING PROTECTION</t>
  </si>
  <si>
    <t>The organization employs [Assignment: organization-defined data mining prevention and detection techniques] for [Assignment: organization-defined data storage objects] to adequately detect and protect against data mining.</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</si>
  <si>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</si>
  <si>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AC-24
ACCESS CONTROL DECISIONS</t>
  </si>
  <si>
    <t>The organization establishes procedures to ensure [Assignment: organization-defined access control decisions] are applied to each access request prior to access enforcement.</t>
  </si>
  <si>
    <t>A.9.4.1 (only partially satisfies NIST control)</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</si>
  <si>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</si>
  <si>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(1) ACCESS CONTROL DECISIONS | TRANSMIT ACCESS AUTHORIZATION INFORMATION
The information system transmits [Assignment: organization-defined access authorization information] using [Assignment: organization-defined security safeguards] to [Assignment: organization-defined information systems] that enforce access control decisions.
Supplemental Guidance: 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
(2) ACCESS CONTROL DECISIONS | NO USER OR PROCESS IDENTITY
The information system enforces access control decisions based on [Assignment: organization-defined security attributes] that do not include the identity of the user or process acting on behalf of the user.
Supplemental Guidance: 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</si>
  <si>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AT-1
SECURITY AWARENESS AND TRAINING POLICY AND PROCEDURES</t>
  </si>
  <si>
    <t>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
2. Procedures to facilitate the implementation of the security awareness and training policy and associated security awareness and training controls; and
b. Reviews and updates the current:
1. Security awareness and training policy [Assignment: organization-defined frequency]; and
2. Security awareness and training procedures [Assignment: organization-defined frequency].</t>
  </si>
  <si>
    <t>A.5.1.1, A.5.1.2, A.6.1.1, A.12.1.1, A.18.1.1, A.18.2.2</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</si>
  <si>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</si>
  <si>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AT-2
SECURITY AWARENESS TRAINING</t>
  </si>
  <si>
    <t>The organization provides basic security awareness training to information system users (including managers, senior executives, and contractors):
a. As part of initial training for new users;
b. When required by information system changes; and
c. [Assignment: organization-defined frequency] thereafter.</t>
  </si>
  <si>
    <t>A.7.2.2, A.12.2.1</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</si>
  <si>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t>
  </si>
  <si>
    <t>(1) SECURITY AWARENESS | PRACTICAL EXERCISES
The organization includes practical exercises in security awareness training that simulate actual cyber attacks.
Supplemental Guidance: Practical exercises may include, for example, no-notice social engineering attempts to collect information, gain unauthorized access, or simulate the adverse impact of opening malicious email attachments or invoking, via spear phishing attacks, malicious web links. Related controls: CA-2, CA-7, CP-4, IR-3.
(2) SECURITY AWARENESS | INSIDER THREAT
The organization includes security awareness training on recognizing and reporting potential indicators of insider threat.
Supplemental Guidance: 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t>
  </si>
  <si>
    <t>AT-3
ROLE-BASED SECURITY TRAINING</t>
  </si>
  <si>
    <t>The organization provides role-based security training to personnel with assigned security roles and responsibilities:
a. Before authorizing access to the information system or performing assigned duties;
b. When required by information system changes; and
c. [Assignment: organization-defined frequency] thereafter.</t>
  </si>
  <si>
    <t>A.7.2.2 (only partially satisfies NIST control)</t>
  </si>
  <si>
    <t xml:space="preserve"> 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t>
  </si>
  <si>
    <t>(1) ROLE-BASED SECURITY TRAINING | ENVIRONMENTAL CONTROLS
The organization provides [Assignment: organization-defined personnel or roles] with initial and [Assignment: organization-defined frequency] training in the employment and operation of environmental controls.
Supplemental Guidance: 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 Related controls: PE-1, PE-13, PE-14, PE-15.
(2) ROLE-BASED SECURITY TRAINING | PHYSICAL SECURITY CONTROLS
The organization provides [Assignment: organization-defined personnel or roles] with initial and [Assignment: organization-defined frequency] training in the employment and operation of physical security controls.
Supplemental Guidance: 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 Related controls: PE-2, PE-3, PE-4, PE-5.
(3) ROLE-BASED SECURITY TRAINING | PRACTICAL EXERCISES
The organization includes practical exercises in security training that reinforce training objectives.
Supplemental Guidance: 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
(4) ROLE-BASED SECURITY TRAINING | SUSPICIOUS COMMUNICATIONS AND ANOMALOUS SYSTEM BEHAVIOR
The organization provides training to its personnel on [Assignment: organization-defined indicators of malicious code] to recognize suspicious communications and anomalous behavior in organizational information systems.
Supplemental Guidance: 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</si>
  <si>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AU-1
AUDIT AND ACCOUNTABILITY POLICY AND PROCEDURES</t>
  </si>
  <si>
    <t>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
2. Procedures to facilitate the implementation of the audit and accountability policy and associated audit and accountability controls; and
b. Reviews and updates the current:
1. Audit and accountability policy [Assignment: organization-defined frequency]; and
2. Audit and accountability procedures [Assignment: organization-defined frequency].</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</si>
  <si>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</si>
  <si>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AU-2
AUDIT EVENTS</t>
  </si>
  <si>
    <t>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</si>
  <si>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t>
  </si>
  <si>
    <t>(1) AUDIT EVENTS | COMPILATION OF AUDIT RECORDS FROM MULTIPLE SOURCES
[Withdrawn: Incorporated into AU-12].
(2) AUDIT EVENTS | SELECTION OF AUDIT EVENTS BY COMPONENT
[Withdrawn: Incorporated into AU-12].
(3) AUDIT EVENTS | REVIEWS AND UPDATES
The organization reviews and updates the audited events [Assignment: organization-defined frequency].
Supplemental Guidance: Over time, the events that organizations believe should be audited may change. Reviewing and updating the set of audited events periodically is necessary to ensure that the current set is still necessary and sufficient.
(4) AUDIT EVENTS | PRIVILEGED FUNCTIONS
[Withdrawn: Incorporated into AC-6 (9)].</t>
  </si>
  <si>
    <t>AU-3
CONTENT OF AUDIT RECORDS</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</si>
  <si>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</si>
  <si>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A.12.4.1 (only partially satisfies NIST control)</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</si>
  <si>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t>
  </si>
  <si>
    <t>(1) CONTENT OF AUDIT RECORDS | ADDITIONAL AUDIT INFORMATION
The information system generates audit records containing the following additional information: [Assignment: organization-defined additional, more detailed information].
Supplemental Guidance: 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
(2) CONTENT OF AUDIT RECORDS | CENTRALIZED MANAGEMENT OF PLANNED AUDIT RECORD CONTENT
The information system provides centralized management and configuration of the content to be captured in audit records generated by [Assignment: organization-defined information system components].
Supplemental Guidance: 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 Related controls: AU-6, AU-7.</t>
  </si>
  <si>
    <t>AU-4
AUDIT STORAGE CAPACITY</t>
  </si>
  <si>
    <t>The organization allocates audit record storage capacity in accordance with [Assignment: organization-defined audit record storage requirements].</t>
  </si>
  <si>
    <t>A.12.1.3</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</si>
  <si>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t>
  </si>
  <si>
    <t>(1) AUDIT STORAGE CAPACITY | TRANSFER TO ALTERNATE STORAGE
The information system off-loads audit records [Assignment: organization-defined frequency] onto a different system or media than the system being audited.
Supplemental Guidance: 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</si>
  <si>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AU-5
RESPONSE TO AUDIT PROCESSING FAILURES</t>
  </si>
  <si>
    <t>The information system:
a. Alerts [Assignment: organization-defined personnel or roles] in the event of an audit processing failure; and
b. Takes the following additional actions: [Assignment: organization-defined actions to be taken (e.g., shut down information system, overwrite oldest audit records, stop generating audit records)].</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</si>
  <si>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t>
  </si>
  <si>
    <t>(1) RESPONSE TO AUDIT PROCESSING FAILURES | AUDIT STORAGE CAPACITY
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
Supplemental Guidance: Organizations may have multiple audit data storage repositories distributed across multiple information system components, with each repository having different storage volume capacities.
(2) RESPONSE TO AUDIT PROCESSING FAILURES | REAL-TIME ALERTS
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
Supplemental Guidance: Alerts provide organizations with urgent messages. Real-time alerts provide these messages at information technology speed (i.e., the time from event detection to alert occurs in seconds or less).
(3) RESPONSE TO AUDIT PROCESSING FAILURES | CONFIGURABLE TRAFFIC VOLUME THRESHOLDS
The information system enforces configurable network communications traffic volume thresholds reflecting limits on auditing capacity and [Selection: rejects; delays] network traffic above those thresholds.
Supplemental Guidance: 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
(4) RESPONSE TO AUDIT PROCESSING FAILURES | SHUTDOWN ON FAILURE
The information system invokes a [Selection: full system shutdown; partial system shutdown; degraded operational mode with limited mission/business functionality available] in the event of [Assignment: organization-defined audit failures], unless an alternate audit capability exists.
Supplemental Guidance: 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 Related control: AU-15.</t>
  </si>
  <si>
    <t>AU-6
AUDIT REVIEW, ANALYSIS, AND REPORTING</t>
  </si>
  <si>
    <t>The organization:
a. Reviews and analyzes information system audit records [Assignment: organization-defined frequency] for indications of [Assignment: organization-defined inappropriate or unusual activity]; and
b. Reports findings to [Assignment: organization-defined personnel or roles].</t>
  </si>
  <si>
    <t>A.12.4.1, A.16.1.2, A.16.1.4</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</si>
  <si>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t>
  </si>
  <si>
    <t>(1) AUDIT REVIEW, ANALYSIS, AND REPORTING | PROCESS INTEGRATION
The organization employs automated mechanisms to integrate audit review, analysis, and reporting processes to support organizational processes for investigation and response to suspicious activities.
Supplemental Guidance: Organizational processes benefiting from integrated audit review, analysis, and reporting include, for example, incident response, continuous monitoring, contingency planning, and Inspector General audits. Related controls: AU-12, PM-7.
(2) AUDIT REVIEW, ANALYSIS, AND REPORTING | AUTOMATED SECURITY ALERTS
[Withdrawn: Incorporated into SI-4].
(3) AUDIT REVIEW, ANALYSIS, AND REPORTING | CORRELATE AUDIT REPOSITORIES
The organization analyzes and correlates audit records across different repositories to gain organization-wide situational awareness.
Supplemental Guidance: Organization-wide situational awareness includes awareness across all three tiers of risk management (i.e., organizational, mission/business process, and information system) and supports cross-organization awareness. Related controls: AU-12, IR-4.
(4) AUDIT REVIEW, ANALYSIS, AND REPORTING | CENTRAL REVIEW AND ANALYSIS
The information system provides the capability to centrally review and analyze audit records from multiple components within the system.
Supplemental Guidance: Automated mechanisms for centralized reviews and analyses include, for example, Security Information Management products. Related controls: AU-2, AU-12.
(5) AUDIT REVIEW, ANALYSIS, AND REPORTING | INTEGRATION / SCANNING AND MONITORING CAPABILITIES
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
Supplemental Guidance: 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 Related controls: AU-12, IR-4, RA-5.
(6) AUDIT REVIEW, ANALYSIS, AND REPORTING | CORRELATION WITH PHYSICAL MONITORING
The organization correlates information from audit records with information obtained from monitoring physical access to further enhance the ability to identify suspicious, inappropriate, unusual, or malevolent activity.
Supplemental Guidance: The correlation of physical audit information and audit logs from information systems may assist organizations in identifying examples of suspicious behavior or supporting evidence of such behavior. For example, the correlation of an individual’s identity for logical access to certain information systems with the additional physical security information that the individual was actually present at the facility when the logical access occurred, may prove to be useful in investigations.
(7) AUDIT REVIEW, ANALYSIS, AND REPORTING | PERMITTED ACTIONS
The organization specifies the permitted actions for each [Selection (one or more): information system process; role; user] associated with the review, analysis, and reporting of audit information.
Supplemental Guidance: 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
(8) AUDIT REVIEW, ANALYSIS, AND REPORTING | FULL TEXT ANALYSIS OF PRIVILEGED COMMANDS
The organization performs a full text analysis of audited privileged commands in a physically distinct component or subsystem of the information system, or other information system that is dedicated to that analysis.
Supplemental Guidance: 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 Related controls: AU-3, AU-9, AU-11, AU-12.
(9) AUDIT REVIEW, ANALYSIS, AND REPORTING | CORRELATION WITH INFORMATION FROM NONTECHNICAL SOURCES
The organization correlates information from nontechnical sources with audit information to enhance organization-wide situational awareness.
Supplemental Guidance: 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 Related control: AT-2.
(10) AUDIT REVIEW, ANALYSIS, AND REPORTING | AUDIT LEVEL ADJUSTMENT
The organization adjusts the level of audit review, analysis, and reporting within the information system when there is a change in risk based on law enforcement information, intelligence information, or other credible sources of information.
Supplemental Guidance: The frequency, scope, and/or depth of the audit review, analysis, and reporting may be adjusted to meet organizational needs based on new information received.</t>
  </si>
  <si>
    <t>AU-7
AUDIT REDUCTION AND REPORT GENERATION</t>
  </si>
  <si>
    <t>The information system provides an audit reduction and report generation capability that:
a. Supports on-demand audit review, analysis, and reporting requirements and after-the-fact investigations of security incidents; and
b. Does not alter the original content or time ordering of audit records.</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</si>
  <si>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t>
  </si>
  <si>
    <t>(1) AUDIT REDUCTION AND REPORT GENERATION | AUTOMATIC PROCESSING
The information system provides the capability to process audit records for events of interest based on [Assignment: organization-defined audit fields within audit records].
Supplemental Guidance: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
(2) AUDIT REDUCTION AND REPORT GENERATION | AUTOMATIC SORT AND SEARCH
The information system provides the capability to sort and search audit records for events of interest based on the content of [Assignment: organization-defined audit fields within audit records].
Supplemental Guidance: Sorting and searching of audit records may be based upon the contents of audit record fields, for example: (i) date/time of events; (ii) user identifiers; (iii) Internet Protocol (IP) addresses involved in the event; (iv) type of event; or (v) event success/failure.</t>
  </si>
  <si>
    <t>AU-8
TIME STAMPS</t>
  </si>
  <si>
    <t>The information system:
a. Uses internal system clocks to generate time stamps for audit records; and
b. Records time stamps for audit records that can be mapped to Coordinated Universal Time (UTC) or Greenwich Mean Time (GMT) and meets [Assignment: organization-defined granularity of time measurement].</t>
  </si>
  <si>
    <t>A.12.4.4</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</si>
  <si>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t>
  </si>
  <si>
    <t>(1) TIME STAMPS | SYNCHRONIZATION WITH AUTHORITATIVE TIME SOURCE
The information system:
(a) Compares the internal information system clocks [Assignment: organization-defined frequency] with [Assignment: organization-defined authoritative time source]; and
(b) Synchronizes the internal system clocks to the authoritative time source when the time difference is greater than [Assignment: organization-defined time period].
Supplemental Guidance: This control enhancement provides uniformity of time stamps for information systems with multiple system clocks and systems connected over a network.
(2) TIME STAMPS | SECONDARY AUTHORITATIVE TIME SOURCE
The information system identifies a secondary authoritative time source that is located in a different geographic region than the primary authoritative time source.</t>
  </si>
  <si>
    <t>AU-9
PROTECTION OF AUDIT INFORMATION</t>
  </si>
  <si>
    <t>The information system protects audit information and audit tools from unauthorized access, modification, and deletion.</t>
  </si>
  <si>
    <t>A.12.4.2, A.12.4.3, A.18.1.3</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</si>
  <si>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t>
  </si>
  <si>
    <t>(1) PROTECTION OF AUDIT INFORMATION | HARDWARE WRITE-ONCE MEDIA
The information system writes audit trails to hardware-enforced, write-once media.
Supplemental Guidance: 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 Related controls: AU-4, AU-5.
(2) PROTECTION OF AUDIT INFORMATION | AUDIT BACKUP ON SEPARATE PHYSICAL SYSTEMS / COMPONENTS
The information system backs up audit records [Assignment: organization-defined frequency] onto a physically different system or system component than the system or component being audited.
Supplemental Guidance: This control enhancement helps to ensure that a compromise of the information system being audited does not also result in a compromise of the audit records. Related controls: AU-4, AU-5, AU-11.
(3) PROTECTION OF AUDIT INFORMATION | CRYPTOGRAPHIC PROTECTION
The information system implements cryptographic mechanisms to protect the integrity of audit information and audit tools.
Supplemental Guidance: 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 Related controls: AU-10, SC-12, SC-13.
(4) PROTECTION OF AUDIT INFORMATION | ACCESS BY SUBSET OF PRIVILEGED USERS
The organization authorizes access to management of audit functionality to only [Assignment: organization-defined subset of privileged users].
Supplemental Guidance: 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
(5) PROTECTION OF AUDIT INFORMATION | DUAL AUTHORIZATION
The organization enforces dual authorization for [Selection (one or more): movement; deletion] of [Assignment: organization-defined audit information].
Supplemental Guidance: Organizations may choose different selection options for different types of audit information. Dual authorization mechanisms require the approval of two authorized individuals in order to execute. Dual authorization may also be known as two-person control. Related controls: AC-3, MP-2.
(6) PROTECTION OF AUDIT INFORMATION | READ ONLY ACCESS
The organization authorizes read-only access to audit information to [Assignment: organization-defined subset of privileged users].
Supplemental Guidance: Restricting privileged user authorizations to read-only helps to limit the potential damage to organizations that could be initiated by such users (e.g., deleting audit records to cover up malicious activity).</t>
  </si>
  <si>
    <t>AU-10
NON-REPUDIATION</t>
  </si>
  <si>
    <t>The information system protects against an individual (or process acting on behalf of an individual) falsely denying having performed [Assignment: organization-defined actions to be covered by non-repudiation].</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</si>
  <si>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Related controls: SC-12, SC-8, SC-13, SC-16, SC-17, SC-23.</t>
  </si>
  <si>
    <t>(1) NON-REPUDIATION | ASSOCIATION OF IDENTITIES
The information system:
(a) Binds the identity of the information producer with the information to [Assignment: organization-defined strength of binding]; and
(b) Provides the means for authorized individuals to determine the identity of the producer of the information.
Supplemental Guidance: 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 Related controls: AC-4, AC-16.
(2) NON-REPUDIATION | VALIDATE BINDING OF INFORMATION PRODUCER IDENTITY
The information system:
(a) Validates the binding of the information producer identity to the information at [Assignment: organization-defined frequency]; and
(b) Performs [Assignment: organization-defined actions] in the event of a validation error.
Supplemental Guidance: 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 Related controls: AC-3, AC-4, AC-16.
(3) NON-REPUDIATION | CHAIN OF CUSTODY
The information system maintains reviewer/releaser identity and credentials within the established chain of custody for all information reviewed or released.
Supplemental Guidance: 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 Related controls: AC-4, AC-16.
(4) NON-REPUDIATION | VALIDATE BINDING OF INFORMATION REVIEWER IDENTITY
The information system:
(a) Validates the binding of the information reviewer identity to the information at the transfer or release points prior to release/transfer between [Assignment: organization-defined security domains]; and
(b) Performs [Assignment: organization-defined actions] in the event of a validation error.
Supplemental Guidance: 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 Related controls: AC-4, AC-16.
(5) NON-REPUDIATION | DIGITAL SIGNATURES
[Withdrawn: Incorporated into SI-7].</t>
  </si>
  <si>
    <t>AU-11
AUDIT RECORD RETENTION</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</si>
  <si>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</si>
  <si>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A.12.4.1, A.16.1.7</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</si>
  <si>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t>
  </si>
  <si>
    <t>(1) AUDIT RECORD RETENTION | LONG-TERM RETRIEVAL CAPABILITY
The organization employs [Assignment: organization-defined measures] to ensure that long-term audit records generated by the information system can be retrieved.
Supplemental Guidance: 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</si>
  <si>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AU-12
AUDIT GENERATION</t>
  </si>
  <si>
    <t>The information system:
a. Provides audit record generation capability for the auditable events defined in AU-2 a. at [Assignment: organization-defined information system components];
b. Allows [Assignment: organization-defined personnel or roles] to select which auditable events are to be audited by specific components of the information system; and
c. Generates audit records for the events defined in AU-2 d. with the content defined in AU-3.</t>
  </si>
  <si>
    <t>A.12.4.1, A.12.4.3</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</si>
  <si>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t>
  </si>
  <si>
    <t>(1) AUDIT GENERATION | SYSTEM-WIDE / TIME-CORRELATED AUDIT TRAIL
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
Supplemental Guidance: Audit trails are time-correlated if the time stamps in the individual audit records can be reliably related to the time stamps in other audit records to achieve a time ordering of the records within organizational tolerances. Related controls: AU-8, AU-12.
(2) AUDIT GENERATION | STANDARDIZED FORMATS
The information system produces a system-wide (logical or physical) audit trail composed of audit records in a standardized format.
Supplemental Guidance: 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
(3) AUDIT GENERATION | CHANGES BY AUTHORIZED INDIVIDUALS
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
Supplemental Guidance: 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Related control: AU-7.</t>
  </si>
  <si>
    <t>AU-13
MONITORING FOR INFORMATION DISCLOSURE</t>
  </si>
  <si>
    <t>The organization monitors [Assignment: organization-defined open source information and/or information sites] [Assignment: organization-defined frequency] for evidence of unauthorized disclosure of organizational information.</t>
  </si>
  <si>
    <t>Open source information includes, for example, social networking sites. Related controls: PE-3, SC-7.</t>
  </si>
  <si>
    <t>(1) MONITORING FOR INFORMATION DISCLOSURE | USE OF AUTOMATED TOOLS
The organization employs automated mechanisms to determine if organizational information has been disclosed in an unauthorized manner.
Supplemental Guidance: Automated mechanisms can include, for example, automated scripts to monitor new posts on selected websites, and commercial services providing notifications and alerts to organizations.
(2) MONITORING FOR INFORMATION DISCLOSURE | REVIEW OF MONITORED SITES
The organization reviews the open source information sites being monitored [Assignment: organization-defined frequency].</t>
  </si>
  <si>
    <t>AU-14
SESSION AUDIT</t>
  </si>
  <si>
    <t>The information system provides the capability for authorized users to select a user session to capture/record or view/hear.</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</si>
  <si>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 Related controls: AC-3, AU-4, AU-5, AU-9, AU-11.</t>
  </si>
  <si>
    <t>(1) SESSION AUDIT | SYSTEM START-UP
The information system initiates session audits at system start-up.
(2) SESSION AUDIT | CAPTURE/RECORD AND LOG CONTENT
The information system provides the capability for authorized users to capture/record and log content related to a user session.
(3) SESSION AUDIT | REMOTE VIEWING / LISTENING
The information system provides the capability for authorized users to remotely view/hear all content related to an established user session in real time.</t>
  </si>
  <si>
    <t>AU-15
ALTERNATE AUDIT CAPABILITY</t>
  </si>
  <si>
    <t>The organization provides an alternate audit capability in the event of a failure in primary audit capability that provides [Assignment: organization-defined alternate audit functionality].</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</si>
  <si>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 Related control: AU-5.</t>
  </si>
  <si>
    <t>AU-16
CROSS-ORGANIZATIONAL AUDITING</t>
  </si>
  <si>
    <t>The organization employs [Assignment: organization-defined methods] for coordinating [Assignment: organization-defined audit information] among external organizations when audit information is transmitted across organizational boundaries.</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</si>
  <si>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 Related control: AU-6.</t>
  </si>
  <si>
    <t>(1) CROSS-ORGANIZATIONAL AUDITING | IDENTITY PRESERVATION
The organization requires that the identity of individuals be preserved in cross-organizational audit trails.
Supplemental Guidance: This control enhancement applies when there is a need to be able to trace actions that are performed across organizational boundaries to a specific individual.
(2) CROSS-ORGANIZATIONAL AUDITING | SHARING OF AUDIT INFORMATION
The organization provides cross-organizational audit information to [Assignment: organization-defined organizations] based on [Assignment: organization-defined cross-organizational sharing agreements].
Supplemental Guidance: 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</si>
  <si>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CA-7
CONTINUOUS MONITORING</t>
  </si>
  <si>
    <t>The organization develops a continuous monitoring strategy and implements a continuous monitoring program that includes:
a. Establishment of [Assignment: organization-defined metrics] to be monitored;
b. Establishment of [Assignment: organization-defined frequencies] for monitoring and [Assignment: organization-defined frequencies] for assessments supporting such monitoring;
c. Ongoing security control assessments in accordance with the organizational continuous monitoring strategy;
d. Ongoing security status monitoring of organization-defined metrics in accordance with the organizational continuous monitoring strategy;
e. Correlation and analysis of security-related information generated by assessments and monitoring;
f. Response actions to address results of the analysis of security-related information; and
g. Reporting the security status of organization and the information system to [Assignment: organization-defined personnel or roles] [Assignment: organization-defined frequency].</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</si>
  <si>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t>
  </si>
  <si>
    <t>(1) CONTINUOUS MONITORING | INDEPENDENT ASSESSMENT
The organization employs assessors or assessment teams with [Assignment: organization-defined level of independence] to monitor the security controls in the information system on an ongoing basis.
Supplemental Guidance: 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
(2) CONTINUOUS MONITORING | TYPES OF ASSESSMENTS
[Withdrawn: Incorporated into CA-2].
(3) CONTINUOUS MONITORING | TREND ANALYSES
The organization employs trend analyses to determine if security control implementations, the frequency of continuous monitoring activities, and/or the types of activities used in the continuous monitoring process need to be modified based on empirical data.
Supplemental Guidance: 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</si>
  <si>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CM-1
CONFIGURATION MANAGEMENT POLICY AND PROCEDURES</t>
  </si>
  <si>
    <t>The organization:
a. Develops, documents, and disseminates to [Assignment: organization-defined personnel or roles]:
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and
b. Reviews and updates the current:
1. Configuration management policy [Assignment: organization-defined frequency]; and
2. Configuration management procedures [Assignment: organization-defined frequency].</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</si>
  <si>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</si>
  <si>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CM-2
BASELINE CONFIGURATION</t>
  </si>
  <si>
    <t>The organization develops, documents, and maintains under configuration control, a current baseline configuration of the information system.</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</si>
  <si>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t>
  </si>
  <si>
    <t>(1) BASELINE CONFIGURATION | REVIEWS AND UPDATES
The organization reviews and updates the baseline configuration of the information system:
(a) [Assignment: organization-defined frequency];
(b) When required due to [Assignment organization-defined circumstances]; and
(c) As an integral part of information system component installations and upgrades.
Supplemental Guidance: Related control: CM-5.
(2) BASELINE CONFIGURATION | AUTOMATION SUPPORT FOR ACCURACY / CURRENCY
The organization employs automated mechanisms to maintain an up-to-date, complete, accurate, and readily available baseline configuration of the information system.
Supplemental Guidance: 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
(3) BASELINE CONFIGURATION | RETENTION OF PREVIOUS CONFIGURATIONS
The organization retains [Assignment: organization-defined previous versions of baseline configurations of the information system] to support rollback.
Supplemental Guidance: Retaining previous versions of baseline configurations to support rollback may include, for example, hardware, software, firmware, configuration files, and configuration records.
(4) BASELINE CONFIGURATION | UNAUTHORIZED SOFTWARE
[Withdrawn: Incorporated into CM-7].
(5) BASELINE CONFIGURATION | AUTHORIZED SOFTWARE
[Withdrawn: Incorporated into CM-7].
(6) BASELINE CONFIGURATION | DEVELOPMENT AND TEST ENVIRONMENTS
The organization maintains a baseline configuration for information system development and test environments that is managed separately from the operational baseline configuration.
Supplemental Guidance: 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 Related controls: CM-4, SC-3, SC-7.
(7) BASELINE CONFIGURATION | CONFIGURE SYSTEMS, COMPONENTS, OR DEVICES FOR HIGH-RISK AREAS
The organization:
(a) Issues [Assignment: organization-defined information systems, system components, or devices] with [Assignment: organization-defined configurations] to individuals traveling to locations that the organization deems to be of significant risk; and
(b) Applies [Assignment: organization-defined security safeguards] to the devices when the individuals return.
Supplemental Guidance: 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</si>
  <si>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CM-3
CONFIGURATION CHANGE CONTROL</t>
  </si>
  <si>
    <t>The organization:
a. Determines the types of changes to the information system that are configuration-controlled;
b. Reviews proposed configuration-controlled changes to the information system and approves or disapproves such changes with explicit consideration for security impact analyses;
c. Documents configuration change decisions associated with the information system;
d. Implements approved configuration-controlled changes to the information system;
e. Retains records of configuration-controlled changes to the information system for [Assignment: organization-defined time period];
f. Audits and reviews activities associated with configuration-controlled changes to the information system; and
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</si>
  <si>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A.12.1.2, A.14.2.2, A.14.2.3, A.14.2.4</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</si>
  <si>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CA-7, CM-2, CM-4, CM-5, CM-6, CM-9, SA-10, SI-2, SI-12.</t>
  </si>
  <si>
    <t>(1) CONFIGURATION CHANGE CONTROL | AUTOMATED DOCUMENT / NOTIFICATION / PROHIBITION OF CHANGES
The organization employs automated mechanisms to:
(a) Document proposed changes to the information system;
(b) Notify [Assignment: organized-defined approval authorities] of proposed changes to the information system and request change approval;
(c) Highlight proposed changes to the information system that have not been approved or disapproved by [Assignment: organization-defined time period];
(d) Prohibit changes to the information system until designated approvals are received;
(e) Document all changes to the information system; and
(f) Notify [Assignment: organization-defined personnel] when approved changes to the information system are completed.
(2) CONFIGURATION CHANGE CONTROL | TEST / VALIDATE / DOCUMENT CHANGES
The organization tests, validates, and documents changes to the information system before implementing the changes on the operational system.
Supplemental Guidance: 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
(3) CONFIGURATION CHANGE CONTROL | AUTOMATED CHANGE IMPLEMENTATION
The organization employs automated mechanisms to implement changes to the current information system baseline and deploys the updated baseline across the installed base.
(4) CONFIGURATION CHANGE CONTROL | SECURITY REPRESENTATIVE
The organization requires an information security representative to be a member of the [Assignment: organization-defined configuration change control element].
Supplemental Guidance: 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
(5) CONFIGURATION CHANGE CONTROL | AUTOMATED SECURITY RESPONSE
The information system implements [Assignment: organization-defined security responses] automatically if baseline configurations are changed in an unauthorized manner.
Supplemental Guidance: Security responses include, for example, halting information system processing, halting selected system functions, or issuing alerts/notifications to organizational personnel when there is an unauthorized modification of a configuration item.
(6) CONFIGURATION CHANGE CONTROL | CRYPTOGRAPHY MANAGEMENT
The organization ensures that cryptographic mechanisms used to provide [Assignment: organization-defined security safeguards] are under configuration management.
Supplemental Guidance: 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Related control: SC-13.</t>
  </si>
  <si>
    <t>CM-4
SECURITY IMPACT ANALYSIS</t>
  </si>
  <si>
    <t>The organization analyzes changes to the information system to determine potential security impacts prior to change implementation.</t>
  </si>
  <si>
    <t>A.14.2.3</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</si>
  <si>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t>
  </si>
  <si>
    <t>(1) SECURITY IMPACT ANALYSIS | SEPARATE TEST ENVIRONMENTS
The organization analyzes changes to the information system in a separate test environment before implementation in an operational environment, looking for security impacts due to flaws, weaknesses, incompatibility, or intentional malice.
Supplemental Guidance: 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 Related controls: SA-11, SC-3, SC-7.
(2) SECURITY IMPACT ANALYSIS | VERIFICATION OF SECURITY FUNCTIONS
The organization, after the information system is changed, checks the security functions to verify that the functions are implemented correctly, operating as intended, and producing the desired outcome with regard to meeting the security requirements for the system.
Supplemental Guidance: Implementation is this context refers to installing changed code in the operational information system. Related control: SA-11.</t>
  </si>
  <si>
    <t>CM-5
ACCESS RESTRICTIONS FOR CHANGE</t>
  </si>
  <si>
    <t>The organization defines, documents, approves, and enforces physical and logical access restrictions associated with changes to the information system.</t>
  </si>
  <si>
    <t>A.9.2.3, A.9.4.5, A.12.1.2, A.12.1.4, A.12.5.1</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</si>
  <si>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t>
  </si>
  <si>
    <t>(1) ACCESS RESTRICTIONS FOR CHANGE | AUTOMATED ACCESS ENFORCEMENT / AUDITING
The information system enforces access restrictions and supports auditing of the enforcement actions.
Supplemental Guidance: Related controls: AU-2, AU-12, AU-6, CM-3, CM-6.
(2) ACCESS RESTRICTIONS FOR CHANGE | REVIEW SYSTEM CHANGES
The organization reviews information system changes [Assignment: organization-defined frequency] and [Assignment: organization-defined circumstances] to determine whether unauthorized changes have occurred.
Supplemental Guidance: Indications that warrant review of information system changes and the specific circumstances justifying such reviews may be obtained from activities carried out by organizations during the configuration change process. Related controls: AU-6, AU-7, CM-3, CM-5, PE-6, PE-8.
(3) ACCESS RESTRICTIONS FOR CHANGE | SIGNED COMPONENTS
The information system prevents the installation of [Assignment: organization-defined software and firmware components] without verification that the component has been digitally signed using a certificate that is recognized and approved by the organization.
Supplemental Guidance: 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
(4) ACCESS RESTRICTIONS FOR CHANGE | DUAL AUTHORIZATION
The organization enforces dual authorization for implementing changes to [Assignment: organization-defined information system components and system-level information].
Supplemental Guidance: 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Dual authorization may also be known as two-person control. Related controls: AC-5, CM-3.
(5) ACCESS RESTRICTIONS FOR CHANGE | LIMIT PRODUCTION / OPERATIONAL PRIVILEGES
The organization:
(a) Limits privileges to change information system components and system-related information within a production or operational environment; and
(b) Reviews and reevaluates privileges [Assignment: organization-defined frequency].
Supplemental Guidance: 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
(6) ACCESS RESTRICTIONS FOR CHANGE | LIMIT LIBRARY PRIVILEGES
The organization limits privileges to change software resident within software libraries.
Supplemental Guidance: Software libraries include privileged programs. Related control: AC-2.
(7) ACCESS RESTRICTIONS FOR CHANGE | AUTOMATIC IMPLEMENTATION OF SECURITY SAFEGUARDS
[Withdrawn: Incorporated into SI-7].</t>
  </si>
  <si>
    <t>CM-6
CONFIGURATION SETTINGS</t>
  </si>
  <si>
    <t>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
b. Implements the configuration settings;
c. Identifies, documents, and approves any deviations from established configuration settings for [Assignment: organization-defined information system components] based on [Assignment: organization-defined operational requirements]; and
d. Monitors and controls changes to the configuration settings in accordance with organizational policies and procedures.</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</si>
  <si>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t>
  </si>
  <si>
    <t>(1) CONFIGURATION SETTINGS | AUTOMATED CENTRAL MANAGEMENT / APPLICATION / VERIFICATION
The organization employs automated mechanisms to centrally manage, apply, and verify configuration settings for [Assignment: organization-defined information system components].
Supplemental Guidance: Related controls: CA-7, CM-4.
(2) CONFIGURATION SETTINGS | RESPOND TO UNAUTHORIZED CHANGES
The organization employs [Assignment: organization-defined security safeguards] to respond to unauthorized changes to [Assignment: organization-defined configuration settings].
Supplemental Guidance: Responses to unauthorized changes to configuration settings can include, for example, alerting designated organizational personnel, restoring established configuration settings, or in extreme cases, halting affected information system processing. Related controls: IR-4, SI-7.
(3) CONFIGURATION SETTINGS | UNAUTHORIZED CHANGE DETECTION
[Withdrawn: Incorporated into SI-7].
(4) CONFIGURATION SETTINGS | CONFORMANCE DEMONSTRATION
[Withdrawn: Incorporated into CM-4].</t>
  </si>
  <si>
    <t>CM-7
LEAST FUNCTIONALITY</t>
  </si>
  <si>
    <t>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t>
  </si>
  <si>
    <t>A.12.5.1 (only partially satisfies NIST control)</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</si>
  <si>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t>
  </si>
  <si>
    <t>(1) LEAST FUNCTIONALITY | PERIODIC REVIEW
The organization:
(a) Reviews the information system [Assignment: organization-defined frequency] to identify unnecessary and/or nonsecure functions, ports, protocols, and services; and
(b) Disables [Assignment: organization-defined functions, ports, protocols, and services within the information system deemed to be unnecessary and/or nonsecure].
Supplemental Guidance: 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
(2) LEAST FUNCTIONALITY | PREVENT PROGRAM EXECUTION
The information system prevents program execution in accordance with [Selection (one or more): [Assignment: organization-defined policies regarding software program usage and restrictions]; rules authorizing the terms and conditions of software program usage].
Supplemental Guidance: Related controls: CM-8, PM-5.
(3) LEAST FUNCTIONALITY | REGISTRATION COMPLIANCE
The organization ensures compliance with [Assignment: organization-defined registration requirements for functions, ports, protocols, and services].
Supplemental Guidance: Organizations use the registration process to manage, track, and provide oversight for information systems and implemented functions, ports, protocols, and services.
(4) LEAST FUNCTIONALITY | UNAUTHORIZED SOFTWARE / BLACKLISTING
The organization:
(a) Identifies [Assignment: organization-defined software programs not authorized to execute on the information system];
(b) Employs an allow-all, deny-by-exception policy to prohibit the execution of unauthorized software programs on the information system; and
(c) Reviews and updates the list of unauthorized software programs [Assignment: organization-defined frequency].
Supplemental Guidance: 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 Related controls: CM-6, CM-8, PM-5.
(5) LEAST FUNCTIONALITY | AUTHORIZED SOFTWARE / WHITELISTING
The organization:
(a) Identifies [Assignment: organization-defined software programs authorized to execute on the information system];
(b) Employs a deny-all, permit-by-exception policy to allow the execution of authorized software programs on the information system; and
(c) Reviews and updates the list of authorized software programs [Assignment: organization-defined frequency].
Supplemental Guidance: 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t>
  </si>
  <si>
    <t>CM-9
CONFIGURATION MANAGEMENT PLAN</t>
  </si>
  <si>
    <t>The organization develops, documents, and implements a configuration management plan for the information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information system and places the configuration items under configuration management; and
d. Protects the configuration management plan from unauthorized disclosure and modification.</t>
  </si>
  <si>
    <t>A.6.1.1 (only partially satisfies NIST control)</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</si>
  <si>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t>
  </si>
  <si>
    <t>(1) CONFIGURATION MANAGEMENT PLAN | ASSIGNMENT OF RESPONSIBILITY
The organization assigns responsibility for developing the configuration management process to organizational personnel that are not directly involved in information system development.
Supplemental Guidance: 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</si>
  <si>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CP-1
CONTINGENCY PLANNING POLICY AND PROCEDURES</t>
  </si>
  <si>
    <t>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</si>
  <si>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</si>
  <si>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CP-2
CONTINGENCY PLAN</t>
  </si>
  <si>
    <t>The organization:
a. Develops a contingency plan for the information system that: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[Assignment: organization-defined personnel or roles];
b. Distributes copies of the contingency plan to [Assignment: organization-defined key contingency personnel (identified by name and/or by role) and organizational elements];
c. Coordinates contingency planning activities with incident handling activities;
d. Reviews the contingency plan for the information system [Assignment: organization-defined frequency];
e. Updates the contingency plan to address changes to the organization, information system, or environment of operation and problems encountered during contingency plan implementation, execution, or testing;
f. Communicates contingency plan changes to [Assignment: organization-defined key contingency personnel (identified by name and/or by role) and organizational elements]; and
g. Protects the contingency plan from unauthorized disclosure and modification.</t>
  </si>
  <si>
    <t>A.6.1.1, A.17.1.1, A.17.2.1</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</si>
  <si>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t>
  </si>
  <si>
    <t>(1) CONTINGENCY PLAN | COORDINATE WITH RELATED PLANS
The organization coordinates contingency plan development with organizational elements responsible for related plans.
Supplemental Guidance: 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
(2) CONTINGENCY PLAN | CAPACITY PLANNING
The organization conducts capacity planning so that necessary capacity for information processing, telecommunications, and environmental support exists during contingency operations.
Supplemental Guidance: 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
(3) CONTINGENCY PLAN | RESUME ESSENTIAL MISSIONS / BUSINESS FUNCTIONS
The organization plans for the resumption of essential missions and business functions within [Assignment: organization-defined time period] of contingency plan activation.
Supplemental Guidance: 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
(4) CONTINGENCY PLAN | RESUME ALL MISSIONS / BUSINESS FUNCTIONS
The organization plans for the resumption of all missions and business functions within [Assignment: organization-defined time period] of contingency plan activation.
Supplemental Guidance: 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 Related control: PE-12.
(5) CONTINGENCY PLAN | CONTINUE ESSENTIAL MISSIONS / BUSINESS FUNCTIONS
The organization plans for the continuance of essential missions and business functions with little or no loss of operational continuity and sustains that continuity until full information system restoration at primary processing and/or storage sites.
Supplemental Guidance: 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
(6) CONTINGENCY PLAN | ALTERNATE PROCESSING / STORAGE SITE
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
Supplemental Guidance: 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
(7) CONTINGENCY PLAN | COORDINATE WITH EXTERNAL SERVICE PROVIDERS
The organization coordinates its contingency plan with the contingency plans of external service providers to ensure that contingency requirements can be satisfied.
Supplemental Guidance: 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 Related control: SA-9.
(8) CONTINGENCY PLAN | IDENTIFY CRITICAL ASSETS
The organization identifies critical information system assets supporting essential missions and business functions.
Supplemental Guidance: 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t>
  </si>
  <si>
    <t>CP-3
CONTINGENCY TRAINING</t>
  </si>
  <si>
    <t>The organization provides contingency training to information system users consistent with assigned roles and responsibilities:
a. Within [Assignment: organization-defined time period] of assuming a contingency role or responsibility;
b. When required by information system changes; and
c. [Assignment: organization-defined frequency] thereafter.</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</si>
  <si>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t>
  </si>
  <si>
    <t>(1) CONTINGENCY TRAINING | SIMULATED EVENTS
The organization incorporates simulated events into contingency training to facilitate effective response by personnel in crisis situations.
(2) CONTINGENCY TRAINING | AUTOMATED TRAINING ENVIRONMENTS
The organization employs automated mechanisms to provide a more thorough and realistic contingency training environment.</t>
  </si>
  <si>
    <t>CP-4
CONTINGENCY PLAN TESTING</t>
  </si>
  <si>
    <t>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t>
  </si>
  <si>
    <t>A.17.1.3</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</si>
  <si>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t>
  </si>
  <si>
    <t>(1) CONTINGENCY PLAN TESTING | COORDINATE WITH RELATED PLANS
The organization coordinates contingency plan testing with organizational elements responsible for related plans.
Supplemental Guidance: 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
(2) CONTINGENCY PLAN TESTING | ALTERNATE PROCESSING SITE
The organization tests the contingency plan at the alternate processing site:
(a) To familiarize contingency personnel with the facility and available resources; and
(b) To evaluate the capabilities of the alternate processing site to support contingency operations.
Supplemental Guidance: Related control: CP-7.
(3) CONTINGENCY PLAN TESTING | AUTOMATED TESTING
The organization employs automated mechanisms to more thoroughly and effectively test the contingency plan.
Supplemental Guidance: 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
(4) CONTINGENCY PLAN TESTING | FULL RECOVERY / RECONSTITUTION
The organization includes a full recovery and reconstitution of the information system to a known state as part of contingency plan testing.
Supplemental Guidance: Related controls: CP-10, SC-24.</t>
  </si>
  <si>
    <t>CP-6
ALTERNATE STORAGE SITE</t>
  </si>
  <si>
    <t>The organization:
a. Establishes an alternate storage site including necessary agreements to permit the storage and retrieval of information system backup information; and
b. Ensures that the alternate storage site provides information security safeguards equivalent to that of the primary site.</t>
  </si>
  <si>
    <t>A.11.1.4, A.17.1.2, A.17.2.1</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</si>
  <si>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t>
  </si>
  <si>
    <t>(1) ALTERNATE STORAGE SITE | SEPARATION FROM PRIMARY SITE
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
(2) ALTERNATE STORAGE SITE | RECOVERY TIME / POINT OBJECTIVES
The organization configures the alternate storage site to facilitate recovery operations in accordance with recovery time and recovery point objectives.
(3) ALTERNATE STORAGE SITE | ACCESSIBILITY
The organization identifies potential accessibility problems to the alternate storage site in the event of an area-wide disruption or disaster and outlines explicit mitigation actions.
Supplemental Guidance: 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t>
  </si>
  <si>
    <t>CP-7
ALTERNATE PROCESSING SITE</t>
  </si>
  <si>
    <t>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
b. Ensures that equipment and supplies required to transfer and resume operations are available at the alternate processing site or contracts are in place to support delivery to the site within the organization-defined time period for transfer/resumption; and
c. Ensures that the alternate processing site provides information security safeguards equivalent to those of the primary site.</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</si>
  <si>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t>
  </si>
  <si>
    <t>(1) ALTERNATE PROCESSING SITE | SEPARATION FROM PRIMARY SITE
The organization identifies an alternate processing site that is separated from the primary processing site to reduce susceptibility to the same threats.
Supplemental Guidance: 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
(2) ALTERNATE PROCESSING SITE | ACCESSIBILITY
The organization identifies potential accessibility problems to the alternate processing site in the event of an area-wide disruption or disaster and outlines explicit mitigation actions.
Supplemental Guidance: Area-wide disruptions refer to those types of disruptions that are broad in geographic scope (e.g., hurricane, regional power outage) with such determinations made by organizations based on organizational assessments of risk. Related control: RA-3.
(3) ALTERNATE PROCESSING SITE | PRIORITY OF SERVICE
The organization develops alternate processing site agreements that contain priority-of-service provisions in accordance with organizational availability requirements (including recovery time objectives).
Supplemental Guidance: Priority-of-service agreements refer to negotiated agreements with service providers that ensure that organizations receive priority treatment consistent with their availability requirements and the availability of information resources at the alternate processing site.
(4) ALTERNATE PROCESSING SITE | PREPARATION FOR USE
The organization prepares the alternate processing site so that the site is ready to be used as the operational site supporting essential missions and business functions.
Supplemental Guidance: 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 Related controls: CM-2, CM-6.
(5) ALTERNATE PROCESSING SITE | EQUIVALENT INFORMATION SECURITY SAFEGUARDS
[Withdrawn: Incorporated into CP-7].
(6) ALTERNATE PROCESSING SITE | INABILITY TO RETURN TO PRIMARY SITE
The organization plans and prepares for circumstances that preclude returning to the primary processing site.</t>
  </si>
  <si>
    <t>CP-8
TELECOMMUNICATIONS SERVICES</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</si>
  <si>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</si>
  <si>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A.11.2.2, A.17.1.2</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</si>
  <si>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 Related controls: CP-2, CP-6, CP-7.</t>
  </si>
  <si>
    <t>(1) TELECOMMUNICATIONS SERVICES | PRIORITY OF SERVICE PROVISIONS
The organization:
(a) Develops primary and alternate telecommunications service agreements that contain priority-of-service provisions in accordance with organizational availability requirements (including recovery time objectives); and
(b) Requests Telecommunications Service Priority for all telecommunications services used for national security emergency preparedness in the event that the primary and/or alternate telecommunications services are provided by a common carrier.
Supplemental Guidance: Organizations consider the potential mission/business impact in situations where telecommunications service providers are servicing other organizations with similar priority-of-service provisions.
(2) TELECOMMUNICATIONS SERVICES | SINGLE POINTS OF FAILURE
The organization obtains alternate telecommunications services to reduce the likelihood of sharing a single point of failure with primary telecommunications services.
(3) TELECOMMUNICATIONS SERVICES | SEPARATION OF PRIMARY / ALTERNATE PROVIDERS
The organization obtains alternate telecommunications services from providers that are separated from primary service providers to reduce susceptibility to the same threats.
Supplemental Guidance: 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
(4) TELECOMMUNICATIONS SERVICES | PROVIDER CONTINGENCY PLAN
The organization:
(a) Requires primary and alternate telecommunications service providers to have contingency plans;
(b) Reviews provider contingency plans to ensure that the plans meet organizational contingency requirements; and
(c) Obtains evidence of contingency testing/training by providers [Assignment: organization-defined frequency].
Supplemental Guidance: 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
(5) TELECOMMUNICATIONS SERVICES | ALTERNATE TELECOMMUNICATION SERVICE TESTING
The organization tests alternate telecommunication services [Assignment: organization-defined frequency].</t>
  </si>
  <si>
    <t>CP-9
INFORMATION SYSTEM BACKUP</t>
  </si>
  <si>
    <t>The organization:
a. Conducts backups of user-level information contained in the information system [Assignment: organization-defined frequency consistent with recovery time and recovery point objectives];
b. Conducts backups of system-level information contained in the information system [Assignment: organization-defined frequency consistent with recovery time and recovery point objectives];
c. Conducts backups of information system documentation including security-related documentation [Assignment: organization-defined frequency consistent with recovery time and recovery point objectives]; and
d. Protects the confidentiality, integrity, and availability of backup information at storage locations.</t>
  </si>
  <si>
    <t>A.12.3.1, A.17.1.2, A.18.1.3</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</si>
  <si>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t>
  </si>
  <si>
    <t>(1) INFORMATION SYSTEM BACKUP | TESTING FOR RELIABILITY / INTEGRITY
The organization tests backup information [Assignment: organization-defined frequency] to verify media reliability and information integrity.
Supplemental Guidance: Related control: CP-4.
(2) INFORMATION SYSTEM BACKUP | TEST RESTORATION USING SAMPLING
The organization uses a sample of backup information in the restoration of selected information system functions as part of contingency plan testing.
Supplemental Guidance: Related control: CP-4.
(3) INFORMATION SYSTEM BACKUP | SEPARATE STORAGE FOR CRITICAL INFORMATION
The organization stores backup copies of [Assignment: organization-defined critical information system software and other security-related information] in a separate facility or in a fire-rated container that is not collocated with the operational system.
Supplemental Guidance: 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
(4) INFORMATION SYSTEM BACKUP | PROTECTION FROM UNAUTHORIZED MODIFICATION
[Withdrawn: Incorporated into CP-9].
(5) INFORMATION SYSTEM BACKUP | TRANSFER TO ALTERNATE STORAGE SITE
The organization transfers information system backup information to the alternate storage site [Assignment: organization-defined time period and transfer rate consistent with the recovery time and recovery point objectives].
Supplemental Guidance: Information system backup information can be transferred to alternate storage sites either electronically or by physical shipment of storage media.
(6) INFORMATION SYSTEM BACKUP | REDUNDANT SECONDARY SYSTEM
The organization accomplishes information system backup by maintaining a redundant secondary system that is not collocated with the primary system and that can be activated without loss of information or disruption to operations.
Supplemental Guidance: Related controls: CP-7, CP-10.
(7) INFORMATION SYSTEM BACKUP | DUAL AUTHORIZATION
The organization enforces dual authorization for the deletion or destruction of [Assignment: organization-defined backup information].
Supplemental Guidance: 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Dual authorization may also be known as two-person control. Related controls: AC-3, MP-2.</t>
  </si>
  <si>
    <t>CP-10
INFORMATION SYSTEM RECOVERY AND RECONSTITUTION</t>
  </si>
  <si>
    <t>The organization provides for the recovery and reconstitution of the information system to a known state after a disruption, compromise, or failure.</t>
  </si>
  <si>
    <t>A.17.1.2</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</si>
  <si>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t>
  </si>
  <si>
    <t>(1) INFORMATION SYSTEM RECOVERY AND RECONSTITUTION | CONTINGENCY PLAN TESTING
[Withdrawn: Incorporated into CP-4].
(2) INFORMATION SYSTEM RECOVERY AND RECONSTITUTION | TRANSACTION RECOVERY
The information system implements transaction recovery for systems that are transaction-based.
Supplemental Guidance: Transaction-based information systems include, for example, database management systems and transaction processing systems. Mechanisms supporting transaction recovery include, for example, transaction rollback and transaction journaling.
(3) INFORMATION SYSTEM RECOVERY AND RECONSTITUTION | COMPENSATING SECURITY CONTROLS
[Withdrawn: Addressed through tailoring procedures].
(4) INFORMATION SYSTEM RECOVERY AND RECONSTITUTION | RESTORE WITHIN TIME PERIOD
The organization provides the capability to restore information system components within [Assignment: organization-defined restoration time-periods] from configuration-controlled and integrity-protected information representing a known, operational state for the components.
Supplemental Guidance: Restoration of information system components includes, for example, reimaging which restores components to known, operational states. Related control: CM-2.
(5) INFORMATION SYSTEM RECOVERY AND RECONSTITUTION | FAILOVER CAPABILITY
[Withdrawn: Incorporated into SI-13].
(6) INFORMATION SYSTEM RECOVERY AND RECONSTITUTION | COMPONENT PROTECTION
The organization protects backup and restoration hardware, firmware, and software.
Supplemental Guidance: Protection of backup and restoration hardware, firmware, and software components includes both physical and technical safeguards. Backup and restoration software includes, for example, router tables, compilers, and other security-relevant system software. Related controls: AC-3, AC-6, PE-3.
References: Federal Continuity Directive 1;</t>
  </si>
  <si>
    <t>CP-13
ALTERNATIVE SECURITY MECHANISMS</t>
  </si>
  <si>
    <t>The organization employs [Assignment: organization-defined alternative or supplemental security mechanisms] for satisfying [Assignment: organization-defined security functions] when the primary means of implementing the security function is unavailable or compromised.</t>
  </si>
  <si>
    <t>A.17.1.2 (only partially satisfies NIST control)</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</si>
  <si>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 Related control: CP-2.</t>
  </si>
  <si>
    <t>IA-1
IDENTIFICATION AND AUTHENTICATION POLICY AND PROCEDURES</t>
  </si>
  <si>
    <t>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and
b. Reviews and updates the current:
1. Identification and authentication policy [Assignment: organization-defined frequency]; and
2. Identification and authentication procedures [Assignment: organization-defined frequency].</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</si>
  <si>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</si>
  <si>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IA-2
IDENTIFICATION AND AUTHENTICATION (ORGANIZATIONAL USERS)</t>
  </si>
  <si>
    <t>The information system uniquely identifies and authenticates organizational users (or processes acting on behalf of organizational users).</t>
  </si>
  <si>
    <t>A.9.2.1</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</si>
  <si>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t>
  </si>
  <si>
    <t>(1) IDENTIFICATION AND AUTHENTICATION | NETWORK ACCESS TO PRIVILEGED ACCOUNTS
The information system implements multifactor authentication for network access to privileged accounts.
Supplemental Guidance: Related control: AC-6.
(2) IDENTIFICATION AND AUTHENTICATION | NETWORK ACCESS TO NON-PRIVILEGED ACCOUNTS
The information system implements multifactor authentication for network access to non-privileged accounts.
(3) IDENTIFICATION AND AUTHENTICATION | LOCAL ACCESS TO PRIVILEGED ACCOUNTS
The information system implements multifactor authentication for local access to privileged accounts.
Supplemental Guidance: Related control: AC-6.
(4) IDENTIFICATION AND AUTHENTICATION | LOCAL ACCESS TO NON-PRIVILEGED ACCOUNTS
The information system implements multifactor authentication for local access to non-privileged accounts.
(5) IDENTIFICATION AND AUTHENTICATION | GROUP AUTHENTICATION
The organization requires individuals to be authenticated with an individual authenticator when a group authenticator is employed.
Supplemental Guidance: Requiring individuals to use individual authenticators as a second level of authentication helps organizations to mitigate the risk of using group authenticators.
(6) IDENTIFICATION AND AUTHENTICATION | NETWORK ACCESS TO PRIVILEGED ACCOUNTS - SEPARATE DEVICE
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
Supplemental Guidance: Related control: AC-6.
(7) IDENTIFICATION AND AUTHENTICATION | NETWORK ACCESS TO NON-PRIVILEGED ACCOUNTS - SEPARATE DEVICE
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
(8) IDENTIFICATION AND AUTHENTICATION | NETWORK ACCESS TO PRIVILEGED ACCOUNTS - REPLAY RESISTANT
The information system implements replay-resistant authentication mechanisms for network access to privileged accounts.
Supplemental Guidance: 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
(9) IDENTIFICATION AND AUTHENTICATION | NETWORK ACCESS TO NON-PRIVILEGED ACCOUNTS - REPLAY RESISTANT
The information system implements replay-resistant authentication mechanisms for network access to non-privileged accounts.
Supplemental Guidance: 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
(10) IDENTIFICATION AND AUTHENTICATION | SINGLE SIGN-ON
The information system provides a single sign-on capability for [Assignment: organization-defined information system accounts and services].
Supplemental Guidance: 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
(11) IDENTIFICATION AND AUTHENTICATION | REMOTE ACCESS - SEPARATE DEVICE
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
Supplemental Guidance: 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
(12) IDENTIFICATION AND AUTHENTICATION | ACCEPTANCE OF PIV CREDENTIALS
The information system accepts and electronically verifies Personal Identity Verification (PIV) credentials.
Supplemental Guidance: 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(13) IDENTIFICATION AND AUTHENTICATION | OUT-OF-BAND AUTHENTICATION
The information system implements [Assignment: organization-defined out-of-band authentication] under [Assignment: organization-defined conditions].
Supplemental Guidance: 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 Related controls: IA-10, IA-11, SC-37.</t>
  </si>
  <si>
    <t>IA-4
IDENTIFIER MANAGEMENT</t>
  </si>
  <si>
    <t>The organization manages information system identifiers by:
a. Receiving authorization from [Assignment: organization-defined personnel or roles] to assign an individual, group, role, or device identifier;
b. Selecting an identifier that identifies an individual, group, role, or device;
c. Assigning the identifier to the intended individual, group, role, or device;
d. Preventing reuse of identifiers for [Assignment: organization-defined time period]; and
e. Disabling the identifier after [Assignment: organization-defined time period of inactivity].</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</si>
  <si>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t>
  </si>
  <si>
    <t>(1) IDENTIFIER MANAGEMENT | PROHIBIT ACCOUNT IDENTIFIERS AS PUBLIC IDENTIFIERS
The organization prohibits the use of information system account identifiers that are the same as public identifiers for individual electronic mail accounts.
Supplemental Guidance: 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 Related control: AT-2.
(2) IDENTIFIER MANAGEMENT | SUPERVISOR AUTHORIZATION
The organization requires that the registration process to receive an individual identifier includes supervisor authorization.
(3) IDENTIFIER MANAGEMENT | MULTIPLE FORMS OF CERTIFICATION
The organization requires multiple forms of certification of individual identification be presented to the registration authority.
Supplemental Guidance: Requiring multiple forms of identification, such as documentary evidence or a combination of documents and biometrics, reduces the likelihood of individuals using fraudulent identification to establish an identity, or at least increases the work factor of potential adversaries.
(4) IDENTIFIER MANAGEMENT | IDENTIFY USER STATUS
The organization manages individual identifiers by uniquely identifying each individual as [Assignment: organization-defined characteristic identifying individual status].
Supplemental Guidance: 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
(5) IDENTIFIER MANAGEMENT | DYNAMIC MANAGEMENT
The information system dynamically manages identifiers.
Supplemental Guidance: 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 Related control: AC-16.
(6) IDENTIFIER MANAGEMENT | CROSS-ORGANIZATION MANAGEMENT
The organization coordinates with [Assignment: organization-defined external organizations] for cross-organization management of identifiers.
Supplemental Guidance: Cross-organization identifier management provides the capability for organizations to appropriately identify individuals, groups, roles, or devices when conducting cross-organization activities involving the processing, storage, or transmission of information.
(7) IDENTIFIER MANAGEMENT | IN-PERSON REGISTRATION
The organization requires that the registration process to receive an individual identifier be conducted in person before a designated registration authority.
Supplemental Guidance: In-person registration reduces the likelihood of fraudulent identifiers being issued because it requires the physical presence of individuals and actual face-to-face interactions with designated registration authorities.</t>
  </si>
  <si>
    <t>IA-5
AUTHENTICATOR MANAGEMENT</t>
  </si>
  <si>
    <t>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prior to information system installation;
f. Establishing minimum and maximum lifetime restrictions and reuse conditions for authenticators;
g. Changing/refreshing authenticators [Assignment: organization-defined time period by authenticator type];
h. Protecting authenticator content from unauthorized disclosure and modification;
i. Requiring individuals to take, and having devices implement, specific security safeguards to protect authenticators; and
j. Changing authenticators for group/role accounts when membership to those accounts changes.</t>
  </si>
  <si>
    <t>A.9.2.1, A.9.2.4, A.9.3.1, A.9.4.3</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</si>
  <si>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t>
  </si>
  <si>
    <t>(1) AUTHENTICATOR MANAGEMENT | PASSWORD-BASED AUTHENTICATION
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
(b) Enforces at least the following number of changed characters when new passwords are created: [Assignment: organization-defined number];
(c) Stores and transmits only cryptographically-protected passwords;
(d) Enforces password minimum and maximum lifetime restrictions of [Assignment: organization-defined numbers for lifetime minimum, lifetime maximum];
(e) Prohibits password reuse for [Assignment: organization-defined number] generations; and
(f) Allows the use of a temporary password for system logons with an immediate change to a permanent password.
Supplemental Guidance: 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Cryptographically-protected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To mitigate certain brute force attacks against passwords, organizations may also consider salting passwords. Related control: IA-6.
(2) AUTHENTICATOR MANAGEMENT | PKI-BASED AUTHENTICATION
The information system, for PKI-based authentication:
(a) Validates certifications by constructing and verifying a certification path to an accepted trust anchor including checking certificate status information;
(b) Enforces authorized access to the corresponding private key;
(c) Maps the authenticated identity to the account of the individual or group; and
(d) Implements a local cache of revocation data to support path discovery and validation in case of inability to access revocation information via the network.
Supplemental Guidance: 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
(3) AUTHENTICATOR MANAGEMENT | IN-PERSON OR TRUSTED THIRD-PARTY REGISTRATION
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
(4) AUTHENTICATOR MANAGEMENT | AUTOMATED SUPPORT FOR PASSWORD STRENGTH DETERMINATION
The organization employs automated tools to determine if password authenticators are sufficiently strong to satisfy [Assignment: organization-defined requirements].
Supplemental Guidance: This control enhancement focuses on the creation of strong passwords and the characteristics of such passwords (e.g., complexity) prior to use, the enforcement of which is carried out by organizational information systems in IA-5 (1). Related controls: CA-2, CA-7, RA-5.
(5) AUTHENTICATOR MANAGEMENT | CHANGE AUTHENTICATORS PRIOR TO DELIVERY
The organization requires developers/installers of information system components to provide unique authenticators or change default authenticators prior to delivery/installation.
Supplemental Guidance: 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
(6) AUTHENTICATOR MANAGEMENT | PROTECTION OF AUTHENTICATORS
The organization protects authenticators commensurate with the security category of the information to which use of the authenticator permits access.
Supplemental Guidance: 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
(7) AUTHENTICATOR MANAGEMENT | NO EMBEDDED UNENCRYPTED STATIC AUTHENTICATORS
The organization ensures that unencrypted static authenticators are not embedded in applications or access scripts or stored on function keys.
Supplemental Guidance: 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
(8) AUTHENTICATOR MANAGEMENT | MULTIPLE INFORMATION SYSTEM ACCOUNTS
The organization implements [Assignment: organization-defined security safeguards] to manage the risk of compromise due to individuals having accounts on multiple information systems.
Supplemental Guidance: 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
(9) AUTHENTICATOR MANAGEMENT | CROSS-ORGANIZATION CREDENTIAL MANAGEMENT
The organization coordinates with [Assignment: organization-defined external organizations] for cross-organization management of credentials.
Supplemental Guidance: Cross-organization management of credentials provides the capability for organizations to appropriately authenticate individuals, groups, roles, or devices when conducting cross-organization activities involving the processing, storage, or transmission of information.
(10) AUTHENTICATOR MANAGEMENT | DYNAMIC CREDENTIAL ASSOCIATION
The information system dynamically provisions identities.
Supplemental Guidance: 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
(11) AUTHENTICATOR MANAGEMENT | HARDWARE TOKEN-BASED AUTHENTICATION
The information system, for hardware token-based authentication, employs mechanisms that satisfy [Assignment: organization-defined token quality requirements].
Supplemental Guidance: Hardware token-based authentication typically refers to the use of PKI-based tokens, such as the U.S. Government Personal Identity Verification (PIV) card. Organizations define specific requirements for tokens, such as working with a particular PKI.
(12) AUTHENTICATOR MANAGEMENT | BIOMETRIC-BASED AUTHENTICATION
The information system, for biometric-based authentication, employs mechanisms that satisfy [Assignment: organization-defined biometric quality requirements].
Supplemental Guidance: 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
(13) AUTHENTICATOR MANAGEMENT | EXPIRATION OF CACHED AUTHENTICATORS
The information system prohibits the use of cached authenticators after [Assignment: organization-defined time period].
(14) AUTHENTICATOR MANAGEMENT | MANAGING CONTENT OF PKI TRUST STORES
The organization, for PKI-based authentication, employs a deliberate organization-wide methodology for managing the content of PKI trust stores installed across all platforms including networks, operating systems, browsers, and applications.
(15) AUTHENTICATOR MANAGEMENT | FICAM-APPROVED PRODUCTS AND SERVICES
The organization uses only FICAM-approved path discovery and validation products and services.
Supplemental Guidance: Federal Identity, Credential, and Access Management (FICAM)-approved path discovery and validation products and services are those products and services that have been approved through the FICAM conformance program, where applicable.</t>
  </si>
  <si>
    <t>IA-7
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</si>
  <si>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t>
  </si>
  <si>
    <t>A.18.1.5</t>
  </si>
  <si>
    <t>Authentication mechanisms may be required within a cryptographic module to authenticate an operator accessing the module and to verify that the operator is authorized to assume the requested role and perform services within that role. Related controls: SC-12, SC-13.</t>
  </si>
  <si>
    <t>IA-8
IDENTIFICATION AND AUTHENTICATION (NON-ORGANIZATIONAL USERS)</t>
  </si>
  <si>
    <t>The information system uniquely identifies and authenticates non-organizational users (or processes acting on behalf of non-organizational users).</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</si>
  <si>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t>
  </si>
  <si>
    <t>(1) IDENTIFICATION AND AUTHENTICATION | ACCEPTANCE OF PIV CREDENTIALS FROM OTHER AGENCIES
The information system accepts and electronically verifies Personal Identity Verification (PIV) credentials from other federal agencies.
Supplemental Guidance: 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(2) IDENTIFICATION AND AUTHENTICATION | ACCEPTANCE OF THIRD-PARTY CREDENTIALS
The information system accepts only FICAM-approved third-party credentials.
Supplemental Guidance: 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
(3) IDENTIFICATION AND AUTHENTICATION | USE OF FICAM-APPROVED PRODUCTS
The organization employs only FICAM-approved information system components in [Assignment: organization-defined information systems] to accept third-party credentials.
Supplemental Guidance: 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
(4) IDENTIFICATION AND AUTHENTICATION | USE OF FICAM-ISSUED PROFILES
The information system conforms to FICAM-issued profiles.
Supplemental Guidance: 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
(5) IDENTIFICATION AND AUTHENTICATION | ACCEPTANCE OF PIV-I CREDENTIALS
The information system accepts and electronically verifies Personal Identity Verification-I (PIV-I) credentials.
Supplemental Guidance: 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 Related control: AU-2.</t>
  </si>
  <si>
    <t>IA-9
SERVICE IDENTIFICATION AND AUTHENTICATION</t>
  </si>
  <si>
    <t>The organization identifies and authenticates [Assignment: organization-defined information system services] using [Assignment: organization-defined security safeguards].</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</si>
  <si>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</si>
  <si>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(1) SERVICE IDENTIFICATION AND AUTHENTICATION | INFORMATION EXCHANGE
The organization ensures that service providers receive, validate, and transmit identification and authentication information.
(2) SERVICE IDENTIFICATION AND AUTHENTICATION | TRANSMISSION OF DECISIONS
The organization ensures that identification and authentication decisions are transmitted between [Assignment: organization-defined services] consistent with organizational policies.
Supplemental Guidance: 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 Related control: SC-8.</t>
  </si>
  <si>
    <t>IA-10
ADAPTIVE IDENTIFICATION AND AUTHENTICATION</t>
  </si>
  <si>
    <t>The organization requires that individuals accessing the information system employ [Assignment: organization-defined supplemental authentication techniques or mechanisms] under specific [Assignment: organization-defined circumstances or situations].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</si>
  <si>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 Related controls: AU-6, SI-4.</t>
  </si>
  <si>
    <t>IA-11
RE-AUTHENTICATION</t>
  </si>
  <si>
    <t>The organization requires users and devices to re-authenticate when [Assignment: organization-defined circumstances or situations requiring re-authentication].</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</si>
  <si>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 Related control: AC-11.</t>
  </si>
  <si>
    <t>IR-1
INCIDENT RESPONSE POLICY AND PROCEDURES</t>
  </si>
  <si>
    <t>The organization:
a. Develops, documents, and disseminates to [Assignment: organization-defined personnel or roles]: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 and
b. Reviews and updates the current:
1. Incident response policy [Assignment: organization-defined frequency]; and
2. Incident response procedures [Assignment: organization-defined frequency].</t>
  </si>
  <si>
    <t>A.5.1.1, A.5.1.2, A.6.1.1, A.12.1.1 A.18.1.1, A.18.2.2</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</si>
  <si>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</si>
  <si>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IR-2
INCIDENT RESPONSE TRAINING</t>
  </si>
  <si>
    <t>The organization provides incident response training to information system users consistent with assigned roles and responsibilities:
a. Within [Assignment: organization-defined time period] of assuming an incident response role or responsibility;
b. When required by information system changes; and
c. [Assignment: organization-defined frequency] thereafter.</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</si>
  <si>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t>
  </si>
  <si>
    <t>(1) INCIDENT RESPONSE TRAINING | SIMULATED EVENTS
The organization incorporates simulated events into incident response training to facilitate effective response by personnel in crisis situations.
(2) INCIDENT RESPONSE TRAINING | AUTOMATED TRAINING ENVIRONMENTS
The organization employs automated mechanisms to provide a more thorough and realistic incident response training environment.</t>
  </si>
  <si>
    <t>IR-3
INCIDENT RESPONSE TESTING</t>
  </si>
  <si>
    <t>The organization tests the incident response capability for the information system [Assignment: organization-defined frequency] using [Assignment: organization-defined tests] to determine the incident response effectiveness and documents the results.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</si>
  <si>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t>
  </si>
  <si>
    <t>(1) INCIDENT RESPONSE TESTING | AUTOMATED TESTING
The organization employs automated mechanisms to more thoroughly and effectively test the incident response capability.
Supplemental Guidance: 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 Related control: AT-2.
(2) INCIDENT RESPONSE TESTING | COORDINATION WITH RELATED PLANS
The organization coordinates incident response testing with organizational elements responsible for related plans.
Supplemental Guidance: Organizational plans related to incident response testing include, for example, Business Continuity Plans, Contingency Plans, Disaster Recovery Plans, Continuity of Operations Plans, Crisis Communications Plans, Critical Infrastructure Plans, and Occupant Emergency Plans.</t>
  </si>
  <si>
    <t>IR-4
INCIDENT HANDLING</t>
  </si>
  <si>
    <t>The organization:
a. Implements an incident handling capability for security incidents that includes preparation, detection and analysis, containment, eradication, and recovery;
b. Coordinates incident handling activities with contingency planning activities; and
c. Incorporates lessons learned from ongoing incident handling activities into incident response procedures, training, and testing, and implements the resulting changes accordingly.</t>
  </si>
  <si>
    <t>A.16.1.4, A.16.1.5, A.16.1.6</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</si>
  <si>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t>
  </si>
  <si>
    <t>(1) INCIDENT HANDLING | AUTOMATED INCIDENT HANDLING PROCESSES
The organization employs automated mechanisms to support the incident handling process.
Supplemental Guidance: Automated mechanisms supporting incident handling processes include, for example, online incident management systems.
(2) INCIDENT HANDLING | DYNAMIC RECONFIGURATION
The organization includes dynamic reconfiguration of [Assignment: organization-defined information system components] as part of the incident response capability.
Supplemental Guidance: 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 Related controls: AC-2, AC-4, AC-16, CM-2, CM-3, CM-4.
(3) INCIDENT HANDLING | CONTINUITY OF OPERATIONS
The organization identifies [Assignment: organization-defined classes of incidents] and [Assignment: organization-defined actions to take in response to classes of incidents] to ensure continuation of organizational missions and business functions.
Supplemental Guidance: 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
(4) INCIDENT HANDLING | INFORMATION CORRELATION
The organization correlates incident information and individual incident responses to achieve an organization-wide perspective on incident awareness and response.
Supplemental Guidance: Sometimes the nature of a threat event, for example, a hostile cyber attack, is such that it can only be observed by bringing together information from different sources including various reports and reporting procedures established by organizations.
(5) INCIDENT HANDLING | AUTOMATIC DISABLING OF INFORMATION SYSTEM
The organization implements a configurable capability to automatically disable the information system if [Assignment: organization-defined security violations] are detected.
(6) INCIDENT HANDLING | INSIDER THREATS - SPECIFIC CAPABILITIES
The organization implements incident handling capability for insider threats.
Supplemental Guidance: 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
(7) INCIDENT HANDLING | INSIDER THREATS - INTRA-ORGANIZATION COORDINATION
The organization coordinates incident handling capability for insider threats across [Assignment: organization-defined components or elements of the organization].
Supplemental Guidance: 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
(8) INCIDENT HANDLING | CORRELATION WITH EXTERNAL ORGANIZATIONS
The organization coordinates with [Assignment: organization-defined external organizations] to correlate and share [Assignment: organization-defined incident information] to achieve a cross-organization perspective on incident awareness and more effective incident responses.
Supplemental Guidance: 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
(9) INCIDENT HANDLING | DYNAMIC RESPONSE CAPABILITY
The organization employs [Assignment: organization-defined dynamic response capabilities] to effectively respond to security incidents.
Supplemental Guidance: 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 Related control: CP-10.
(10) INCIDENT HANDLING | SUPPLY CHAIN COORDINATION
The organization coordinates incident handling activities involving supply chain events with other organizations involved in the supply chain.
Supplemental Guidance: 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</si>
  <si>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IR-5
INCIDENTMONITORING</t>
  </si>
  <si>
    <t>The organization tracks and documents information system security incidents.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</si>
  <si>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t>
  </si>
  <si>
    <t>(1) INCIDENT MONITORING | AUTOMATED TRACKING / DATA COLLECTION / ANALYSIS
The organization employs automated mechanisms to assist in the tracking of security incidents and in the collection and analysis of incident information.
Supplemental Guidance: Automated mechanisms for tracking security incidents and collecting/analyzing incident information include, for example, the Einstein network monitoring device and monitoring online Computer Incident Response Centers (CIRCs) or other electronic databases of incidents. Related controls: AU-7, IR-4.</t>
  </si>
  <si>
    <t>IR-6
INCIDENT REPORTING</t>
  </si>
  <si>
    <t>The organization:
a. Requires personnel to report suspected security incidents to the organizational incident response capability within [Assignment: organization-defined time period]; and
b. Reports security incident information to [Assignment: organization-defined authorities].</t>
  </si>
  <si>
    <t>A.6.1.3, A.16.1.2</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</si>
  <si>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t>
  </si>
  <si>
    <t>(1) INCIDENT REPORTING | AUTOMATED REPORTING
The organization employs automated mechanisms to assist in the reporting of security incidents.
Supplemental Guidance: Related control: IR-7.
(2) INCIDENT REPORTING | VULNERABILITIES RELATED TO INCIDENTS
The organization reports information system vulnerabilities associated with reported security incidents to [Assignment: organization-defined personnel or roles].
(3) INCIDENT REPORTING | COORDINATION WITH SUPPLY CHAIN
The organization provides security incident information to other organizations involved in the supply chain for information systems or information system components related to the incident.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</si>
  <si>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IR-7
INCIDENT RESPONSE ASSISTANCE</t>
  </si>
  <si>
    <t>The organization provides an incident response support resource, integral to the organizational incident response capability that offers advice and assistance to users of the information system for the handling and reporting of security incidents.</t>
  </si>
  <si>
    <t>Incident response support resources provided by organizations include, for example, help desks, assistance groups, and access to forensics services, when required. Related controls: AT-2, IR-4, IR-6, IR-8, SA-9.</t>
  </si>
  <si>
    <t>(1) INCIDENT RESPONSE ASSISTANCE | AUTOMATION SUPPORT FOR AVAILABILITY OF INFORMATION / SUPPORT
The organization employs automated mechanisms to increase the availability of incident response-related information and support.
Supplemental Guidance: 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
(2) INCIDENT RESPONSE ASSISTANCE | COORDINATION WITH EXTERNAL PROVIDERS
The organization:
(a) Establishes a direct, cooperative relationship between its incident response capability and external providers of information system protection capability; and
(b) Identifies organizational incident response team members to the external providers.
Supplemental Guidance: 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</si>
  <si>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IR-8
INCIDENT RESPONSE PLAN</t>
  </si>
  <si>
    <t>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t>
  </si>
  <si>
    <t>A.16.1.1</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</si>
  <si>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t>
  </si>
  <si>
    <t>IR-9
INFORMATION SPILLAGE RESPONSE</t>
  </si>
  <si>
    <t>The organization responds to information spills by:
a. Identifying the specific information involved in the information system contamination;
b. Alerting [Assignment: organization-defined personnel or roles] of the information spill using a method of communication not associated with the spill;
c. Isolating the contaminated information system or system component;
d. Eradicating the information from the contaminated information system or component;
e. Identifying other information systems or system components that may have been subsequently contaminated; and
f. Performing other [Assignment: organization-defined actions].</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</si>
  <si>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</si>
  <si>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(1) INFORMATION SPILLAGE RESPONSE | RESPONSIBLE PERSONNEL
The organization assigns [Assignment: organization-defined personnel or roles] with responsibility for responding to information spills.
(2) INFORMATION SPILLAGE RESPONSE | TRAINING
The organization provides information spillage response training [Assignment: organization-defined frequency].
(3) INFORMATION SPILLAGE RESPONSE | POST-SPILL OPERATIONS
The organization implements [Assignment: organization-defined procedures] to ensure that organizational personnel impacted by information spills can continue to carry out assigned tasks while contaminated systems are undergoing corrective actions.
Supplemental Guidance: Correction actions for information systems contaminated due to information spillages may be very time-consuming. During those periods, personnel may not have access to the contaminated systems, which may potentially affect their ability to conduct organizational business.
(4) INFORMATION SPILLAGE RESPONSE | EXPOSURE TO UNAUTHORIZED PERSONNEL
The organization employs [Assignment: organization-defined security safeguards] for personnel exposed to information not within assigned access authorizations.
Supplemental Guidance: Security safeguards include, for example, making personnel exposed to spilled information aware of the federal laws, directives, policies, and/or regulations regarding the information and the restrictions imposed based on exposure to such information.</t>
  </si>
  <si>
    <t>IR-10
INTEGRATED INFORMATION SECURITY ANALYSIS TEAM</t>
  </si>
  <si>
    <t>The organization establishes an integrated team of forensic/malicious code analysts, tool developers, and real-time operations personnel.</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</si>
  <si>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</si>
  <si>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MA-1
SYSTEM MAINTENANCE POLICY AND PROCEDURES</t>
  </si>
  <si>
    <t>The organization:
a. Develops, documents, and disseminates to [Assignment: organization-defined personnel or roles]:
1. A system maintenance policy that addresses purpose, scope, roles, responsibilities, management commitment, coordination among organizational entities, and compliance; and
2. Procedures to facilitate the implementation of the system maintenance policy and associated system maintenance controls; and
b. Reviews and updates the current:
1. System maintenance policy [Assignment: organization-defined frequency]; and
2. System maintenance procedures [Assignment: organization-defined frequency].</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</si>
  <si>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</si>
  <si>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MA-2
CONTROLLED MAINTENANCE</t>
  </si>
  <si>
    <t>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</si>
  <si>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A.11.2.4 (only partially satisfies NIST control), A.11.2.5 (only partially satisfies NIST control)</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</si>
  <si>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t>
  </si>
  <si>
    <t>(1) CONTROLLED MAINTENANCE | RECORD CONTENT
[Withdrawn: Incorporated into MA-2].
(2) CONTROLLED MAINTENANCE | AUTOMATED MAINTENANCE ACTIVITIES
The organization:
(a) Employs automated mechanisms to schedule, conduct, and document maintenance and repairs; and
(b) Produces up-to date, accurate, and complete records of all maintenance and repair actions requested, scheduled, in process, and completed.
Supplemental Guidance: Related controls: CA-7, MA-3.</t>
  </si>
  <si>
    <t>MA-3
MAINTENANCE TOOLS</t>
  </si>
  <si>
    <t>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</si>
  <si>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t>
  </si>
  <si>
    <t>(1) MAINTENANCE TOOLS | INSPECT TOOLS
The organization inspects the maintenance tools carried into a facility by maintenance personnel for improper or unauthorized modifications.
Supplemental Guidance: If, upon inspection of maintenance tools, organizations determine that the tools have been modified in an improper/unauthorized manner or contain malicious code, the incident is handled consistent with organizational policies and procedures for incident handling. Related control: SI-7.
(2) MAINTENANCE TOOLS | INSPECT MEDIA
The organization checks media containing diagnostic and test programs for malicious code before the media are used in the information system.
Supplemental Guidance: If, upon inspection of media containing maintenance diagnostic and test programs, organizations determine that the media contain malicious code, the incident is handled consistent with organizational incident handling policies and procedures. Related control: SI-3.
(3) MAINTENANCE TOOLS | PREVENT UNAUTHORIZED REMOVAL
The organization prevents the unauthorized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
Supplemental Guidance: Organizational information includes all information specifically owned by organizations and information provided to organizations in which organizations serve as information stewards.
(4) MAINTENANCE TOOLS | RESTRICTED TOOL USE
The information system restricts the use of maintenance tools to authorized personnel only.
Supplemental Guidance: This control enhancement applies to information systems that are used to carry out maintenance functions. Related controls: AC-2, AC-3, AC-5, AC-6.</t>
  </si>
  <si>
    <t>MA-4
NONLOCAL MAINTENANCE</t>
  </si>
  <si>
    <t>The organization:
a. Approves and monitors nonlocal 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</si>
  <si>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t>
  </si>
  <si>
    <t xml:space="preserve">(1) NONLOCAL MAINTENANCE | AUDITING AND REVIEW
The organization:
(a) Audits nonlocal maintenance and diagnostic sessions [Assignment: organization-defined audit events]; and
(b) Reviews the records of the maintenance and diagnostic sessions.
Supplemental Guidance: Related controls: AU-2, AU-6, AU-12.
(2) NONLOCAL MAINTENANCE | DOCUMENT NONLOCAL MAINTENANCE
The organization documents in the security plan for the information system, the policies and procedures for the establishment and use of nonlocal maintenance and diagnostic connections.
(3) NONLOCAL MAINTENANCE | COMPARABLE SECURITY / SANITIZATION
The organization:
(a) Requires that nonlocal maintenance and diagnostic services be performed from an information system that implements a security capability comparable to the capability implemented on the system being serviced; or
(b) 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
Supplemental Guidance: 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 Related controls: MA-3, SA-12, SI-3, SI-7.
(4) NONLOCAL MAINTENANCE | AUTHENTICATION / SEPARATION OF MAINTENANCE SESSIONS
The organization protects nonlocal maintenance sessions by:
(a) Employing [Assignment: organization-defined authenticators that are replay resistant]; and
(b) Separating the maintenance sessions from other network sessions with the information system by either:
(1) Physically separated communications paths; or
(2) Logically separated communications paths based upon encryption.
Supplemental Guidance: Related control: SC-13.
(5) NONLOCAL MAINTENANCE | APPROVALS AND NOTIFICATIONS
The organization:
(a) Requires the approval of each nonlocal maintenance session by [Assignment: organization-defined personnel or roles]; and
(b) Notifies [Assignment: organization-defined personnel or roles] of the date and time of planned nonlocal maintenance.
Supplemental Guidance: Notification may be performed by maintenance personnel. Approval of nonlocal maintenance sessions is accomplished by organizational personnel with sufficient information security and information system knowledge to determine the appropriateness of the proposed maintenance.
(6) NONLOCAL MAINTENANCE | CRYPTOGRAPHIC PROTECTION
The information system implements cryptographic mechanisms to protect the integrity and confidentiality of nonlocal maintenance and diagnostic communications.
Supplemental Guidance: Related controls: SC-8, SC-13.
(7) NONLOCAL MAINTENANCE | REMOTE DISCONNECT VERIFICATION
The information system implements remote disconnect verification at the termination of nonlocal maintenance and diagnostic sessions.
Supplemental Guidance: Remote disconnect verification ensures that remote connections from nonlocal maintenance sessions have been terminated and are no longer available for use. Related control: SC-13.
</t>
  </si>
  <si>
    <t>MA-5
MAINTENANCE PERSONNEL</t>
  </si>
  <si>
    <t>The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</si>
  <si>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t>
  </si>
  <si>
    <t>(1) MAINTENANCE PERSONNEL | INDIVIDUALS WITHOUT APPROPRIATE ACCESS
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
(b) Develops and implements alternate security safeguards in the event an information system component cannot be sanitized, removed, or disconnected from the system.
Supplemental Guidance: 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
(2) MAINTENANCE PERSONNEL | SECURITY CLEARANCES FOR CLASSIFIED SYSTEMS
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
Supplemental Guidance: Related control: PS-3.
(3) MAINTENANCE PERSONNEL | CITIZENSHIP REQUIREMENTS FOR CLASSIFIED SYSTEMS
The organization ensures that personnel performing maintenance and diagnostic activities on an information system processing, storing, or transmitting classified information are U.S. citizens.
Supplemental Guidance: Related control: PS-3.
(4) MAINTENANCE PERSONNEL | FOREIGN NATIONALS
The organization ensures that:
(a)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information systems are fully documented within Memoranda of Agreements.
Supplemental Guidance: Related control: PS-3.
(5) MAINTENANCE PERSONNEL | NONSYSTEM-RELATED MAINTENANCE
The organization ensures that non-escorted personnel performing maintenance activities not directly associated with the information system but in the physical proximity of the system, have required access authorizations.
Supplemental Guidance: Personnel performing maintenance activities in other capacities not directly related to the information system include, for example, physical plant personnel and janitorial personnel.</t>
  </si>
  <si>
    <t>MA-6
TIMELY MAINTENANCE</t>
  </si>
  <si>
    <t>The organization obtains maintenance support and/or spare parts for [Assignment: organization-defined information system components] within [Assignment: organization-defined time period] of failure.</t>
  </si>
  <si>
    <t>A.11.2.4</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</si>
  <si>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t>
  </si>
  <si>
    <t>(1) TIMELY MAINTENANCE | PREVENTIVE MAINTENANCE
The organization performs preventive maintenance on [Assignment: organization-defined information system components] at [Assignment: organization-defined time intervals].
Supplemental Guidance: 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
(2) TIMELY MAINTENANCE | PREDICTIVE MAINTENANCE
The organization performs predictive maintenance on [Assignment: organization-defined information system components] at [Assignment: organization-defined time intervals].
Supplemental Guidance: 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
(3) TIMELY MAINTENANCE | AUTOMATED SUPPORT FOR PREDICTIVE MAINTENANCE
The organization employs automated mechanisms to transfer predictive maintenance data to a computerized maintenance management system.
Supplemental Guidance: A computerized maintenance management system maintains a computer database of information about the maintenance operations of organizations and automates processing equipment condition data in order to trigger maintenance planning, execution, and reporting.</t>
  </si>
  <si>
    <t>MP-1
MEDIA PROTECTION POLICY AND PROCEDURES</t>
  </si>
  <si>
    <t>The organization:
a. Develops, documents, and disseminates to [Assignment: organization-defined personnel or roles]:
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and
b. Reviews and updates the current:
1. Media protection policy [Assignment: organization-defined frequency]; and
2. Media protection procedures [Assignment: organization-defined frequency].</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</si>
  <si>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</si>
  <si>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MP-2
MEDIA ACCESS</t>
  </si>
  <si>
    <t>The organization restricts access to [Assignment: organization-defined types of digital and/or non-digital media] to [Assignment: organization-defined personnel or roles].</t>
  </si>
  <si>
    <t>A.8.2.3, A.8.3.1, A.11.2.9</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</si>
  <si>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t>
  </si>
  <si>
    <t>(1) MEDIA ACCESS | AUTOMATED RESTRICTED ACCESS
[Withdrawn: Incorporated into MP-4 (2)].
(2) MEDIA ACCESS | CRYPTOGRAPHIC PROTECTION
[Withdrawn: Incorporated into SC-28 (1)].</t>
  </si>
  <si>
    <t>MP-4
MEDIA STORAGE</t>
  </si>
  <si>
    <t>The organization:
a. Physically controls and securely stores [Assignment: organization-defined types of digital and/or non-digital media] within [Assignment: organization-defined controlled areas]; and
b. Protects information system media until the media are destroyed or sanitized using approved equipment, techniques, and procedures.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</si>
  <si>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t>
  </si>
  <si>
    <t>(1) MEDIA STORAGE | CRYPTOGRAPHIC PROTECTION
[Withdrawn: Incorporated into SC-28 (1)].
(2) MEDIA STORAGE | AUTOMATED RESTRICTED ACCESS
The organization employs automated mechanisms to restrict access to media storage areas and to audit access attempts and access granted.
Supplemental Guidance: Automated mechanisms can include, for example, keypads on the external entries to media storage areas. Related controls: AU-2, AU-9, AU-6, AU-12.</t>
  </si>
  <si>
    <t>MP-7
MEDIA USE</t>
  </si>
  <si>
    <t>The organization [Selection: restricts; prohibits] the use of [Assignment: organization-defined types of information system media] on [Assignment: organization-defined information systems or system components] using [Assignment: organization-defined security safeguards].</t>
  </si>
  <si>
    <t>A.8.2.3, A.8.3.1</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</si>
  <si>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t>
  </si>
  <si>
    <t>(1) MEDIA USE | PROHIBIT USE WITHOUT OWNER
The organization prohibits the use of portable storage devices in organizational information systems when such devices have no identifiable owner.
Supplemental Guidance: 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
(2) MEDIA USE | PROHIBIT USE OF SANITIZATION-RESISTANT MEDIA
The organization prohibits the use of sanitization-resistant media in organizational information systems.
Supplemental Guidance: Sanitization-resistance applies to the capability to purge information from media. Certain types of media do not support sanitize commands, or if supported, the interfaces are not supported in a standardized way across these devices. Sanitization-resistant media include, for example, compact flash, embedded flash on boards and devices, solid state drives, and USB removable media. Related control: MP-6.</t>
  </si>
  <si>
    <t>MP-8
MEDIA DOWNGRADING</t>
  </si>
  <si>
    <t>The organization:
a. Establishes [Assignment: organization-defined information system media downgrading process] that includes employing downgrading mechanisms with [Assignment: organization-defined strength and integrity];
b. Ensures that the information system media downgrading process is commensurate with the security category and/or classification level of the information to be removed and the access authorizations of the potential recipients of the downgraded information;
c. Identifies [Assignment: organization-defined information system media requiring downgrading]; and
d. Downgrades the identified information system media using the established process.</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</si>
  <si>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</si>
  <si>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(1) MEDIA DOWNGRADING | DOCUMENTATION OF PROCESS
The organization documents information system media downgrading actions.
Supplemental Guidance: Organizations can document the media downgrading process by providing information such as the downgrading technique employed, the identification number of the downgraded media, and the identity of the individual that authorized and/or performed the downgrading action.
(2) MEDIA DOWNGRADING | EQUIPMENT TESTING
The organization employs [Assignment: organization-defined tests] of downgrading equipment and procedures to verify correct performance [Assignment: organization-defined frequency].
(3) MEDIA DOWNGRADING | CONTROLLED UNCLASSIFIED INFORMATION
The organization downgrades information system media containing [Assignment: organization-defined Controlled Unclassified Information (CUI)] prior to public release in accordance with applicable federal and organizational standards and policies.
(4) MEDIA DOWNGRADING | CLASSIFIED INFORMATION
The organization downgrades information system media containing classified information prior to release to individuals without required access authorizations in accordance with NSA standards and policies.
Supplemental Guidance: Downgrading of classified information uses approved sanitization tools, techniques, and procedures to transfer information confirmed to be unclassified from classified information systems to unclassified media.</t>
  </si>
  <si>
    <t>PE-1
PHYSICAL AND ENVIRONMENTAL PROTECTION POLICY AND PROCEDURES</t>
  </si>
  <si>
    <t>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and
b. Reviews and updates the current:
1. Physical and environmental protection policy [Assignment: organization-defined frequency]; and
2. Physical and environmental protection procedures [Assignment: organization-defined frequency].</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</si>
  <si>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</si>
  <si>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PE-2 
PHYSICAL ACCESS AUTHORIZATIONS</t>
  </si>
  <si>
    <t>The organization:
a. Develops, approves, and maintains a list of individuals with authorized access to the facility where the information system resides;
b. Issues authorization credentials for facility access;
c. Reviews the access list detailing authorized facility access by individuals [Assignment: organization-defined frequency]; and
d. Removes individuals from the facility access list when access is no longer required.</t>
  </si>
  <si>
    <t>A.11.1.2 (only partially satisfies NIST control)</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</si>
  <si>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t>
  </si>
  <si>
    <t>(1) PHYSICAL ACCESS AUTHORIZATIONS | ACCESS BY POSITION / ROLE
The organization authorizes physical access to the facility where the information system resides based on position or role.
Supplemental Guidance: Related controls: AC-2, AC-3, AC-6.
(2) PHYSICAL ACCESS AUTHORIZATIONS | TWO FORMS OF IDENTIFICATION
The organization requires two forms of identification from [Assignment: organization-defined list of acceptable forms of identification] for visitor access to the facility where the information system resides.
Supplemental Guidance: Acceptable forms of government photo identification include, for example, passports, Personal Identity Verification (PIV) cards, and drivers’ licenses. In the case of gaining access to facilities using automated mechanisms, organizations may use PIV cards, key cards, PINs, and biometrics. Related controls: IA-2, IA-4, IA-5.
(3) PHYSICAL ACCESS AUTHORIZATIONS | RESTRICT UNESCORTED ACCESS
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
Supplemental Guidance: 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 Related controls: PS-2, PS-6.</t>
  </si>
  <si>
    <t>PE-3
PHYSICAL ACCESS CONTROL</t>
  </si>
  <si>
    <t>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[Assignment: organization-defined frequency] and/or when keys are lost, combinations are compromised, or individuals are transferred or terminated.</t>
  </si>
  <si>
    <t>A.11.1.1, A.11.1.2, A.11.1.3</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</si>
  <si>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t>
  </si>
  <si>
    <t>(1) PHYSICAL ACCESS CONTROL | INFORMATION SYSTEM ACCESS
The organization enforces physical access authorizations to the information system in addition to the physical access controls for the facility at [Assignment: organization-defined physical spaces containing one or more components of the information system].
Supplemental Guidance: This control enhancement provides additional physical security for those areas within facilities where there is a concentration of information system components (e.g., server rooms, media storage areas, data and communications centers). Related control: PS-2.
(2) PHYSICAL ACCESS CONTROL | FACILITY / INFORMATION SYSTEM BOUNDARIES
The organization performs security checks [Assignment: organization-defined frequency] at the physical boundary of the facility or information system for unauthorized exfiltration of information or removal of information system components.
Supplemental Guidance: Organizations determine the extent, frequency, and/or randomness of security checks to adequately mitigate risk associated with exfiltration. Related controls: AC-4, SC-7.
(3) PHYSICAL ACCESS CONTROL | CONTINUOUS GUARDS / ALARMS / MONITORING
The organization employs guards and/or alarms to monitor every physical access point to the facility where the information system resides 24 hours per day, 7 days per week.
Supplemental Guidance: Related controls: CP-6, CP-7.
(4) PHYSICAL ACCESS CONTROL | LOCKABLE CASINGS
The organization uses lockable physical casings to protect [Assignment: organization-defined information system components] from unauthorized physical access.
(5) PHYSICAL ACCESS CONTROL | TAMPER PROTECTION
The organization employs [Assignment: organization-defined security safeguards] to [Selection (one or more): detect; prevent] physical tampering or alteration of [Assignment: organization-defined hardware components] within the information system.
Supplemental Guidance: 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 Related control: SA-12.
(6) PHYSICAL ACCESS CONTROL | FACILITY PENETRATION TESTING
The organization employs a penetration testing process that includes [Assignment: organization-defined frequency], unannounced attempts to bypass or circumvent security controls associated with physical access points to the facility.
Supplemental Guidance: Related controls: CA-2, CA-7.</t>
  </si>
  <si>
    <t>PE-4
ACCESS CONTROL FOR TRANSMISSION MEDIUM</t>
  </si>
  <si>
    <t>The organization controls physical access to [Assignment: organization-defined information system distribution and transmission lines] within organizational facilities using [Assignment: organization-defined security safeguards].</t>
  </si>
  <si>
    <t>A.11.1.2, A.11.2.3</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</si>
  <si>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t>
  </si>
  <si>
    <t>PE-5
ACCESS CONTROL FOR OUTPUT DEVICES</t>
  </si>
  <si>
    <t>The organization controls physical access to information system output devices to prevent unauthorized individuals from obtaining the output.</t>
  </si>
  <si>
    <t>A.11.1.2, A.11.1.3</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</si>
  <si>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t>
  </si>
  <si>
    <t>(1) ACCESS CONTROL FOR OUTPUT DEVICES | ACCESS TO OUTPUT BY AUTHORIZED INDIVIDUALS
The organization:
(a) Controls physical access to output from [Assignment: organization-defined output devices]; and
(b) Ensures that only authorized individuals receive output from the device.
Supplemental Guidance: Controlling physical access to selected output devices includes, for example, placing printers, copiers, and facsimile machines in controlled areas with keypad access controls or limiting access to individuals with certain types of badges.
(2) ACCESS CONTROL FOR OUTPUT DEVICES | ACCESS TO OUTPUT BY INDIVIDUAL IDENTITY
The information system:
(a) Controls physical access to output from [Assignment: organization-defined output devices]; and
(b) Links individual identity to receipt of the output from the device.
Supplemental Guidance: 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
(3) ACCESS CONTROL FOR OUTPUT DEVICES | MARKING OUTPUT DEVICES
The organization marks [Assignment: organization-defined information system output devices] indicating the appropriate security marking of the information permitted to be output from the device.
Supplemental Guidance: Outputs devices include, for example, printers, monitors, facsimile machines, scanners, copiers, and audio devices. This control enhancement is generally applicable to information system output devices other than mobiles devices.</t>
  </si>
  <si>
    <t>PE-6
MONITORING PHYSICAL ACCESS</t>
  </si>
  <si>
    <t>The organization:
a. Monitors physical access to the facility where the information system resides to detect and respond to physical security incidents;
b. Reviews physical access logs [Assignment: organization-defined frequency] and upon occurrence of [Assignment: organization-defined events or potential indications of events]; and
c. Coordinates results of reviews and investigations with the organizational incident response capability.</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</si>
  <si>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t>
  </si>
  <si>
    <t>(1) MONITORING PHYSICAL ACCESS | INTRUSION ALARMS / SURVEILLANCE EQUIPMENT
The organization monitors physical intrusion alarms and surveillance equipment.
(2) MONITORING PHYSICAL ACCESS | AUTOMATED INTRUSION RECOGNITION / RESPONSES
The organization employs automated mechanisms to recognize [Assignment: organization-defined classes/types of intrusions] and initiate [Assignment: organization-defined response actions].
Supplemental Guidance: Related control: SI-4.
(3) MONITORING PHYSICAL ACCESS | VIDEO SURVEILLANCE
The organization employs video surveillance of [Assignment: organization-defined operational areas] and retains video recordings for [Assignment: organization-defined time period].
Supplemental Guidance: 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
(4) MONITORING PHYSICAL ACCESS | MONITORING PHYSICAL ACCESS TO INFORMATION SYSTEMS
The organization monitors physical access to the information system in addition to the physical access monitoring of the facility as [Assignment: organization-defined physical spaces containing one or more components of the information system].
Supplemental Guidance: This control enhancement provides additional monitoring for those areas within facilities where there is a concentration of information system components (e.g., server rooms, media storage areas, communications centers). Related controls: PS-2, PS-3.</t>
  </si>
  <si>
    <t>PE-9
POWER EQUIPMENT AND CABLING</t>
  </si>
  <si>
    <t>The organization protects power equipment and power cabling for the information system from damage and destruction.</t>
  </si>
  <si>
    <t>A.11.1.4, A.11.2.1, A.11.2.2, A.11.2.3</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</si>
  <si>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t>
  </si>
  <si>
    <t>(1) POWER EQUIPMENT AND CABLING | REDUNDANT CABLING
The organization employs redundant power cabling paths that are physically separated by [Assignment: organization-defined distance].
Supplemental Guidance: Physically separate, redundant power cables help to ensure that power continues to flow in the event one of the cables is cut or otherwise damaged.
(2) POWER EQUIPMENT AND CABLING | AUTOMATIC VOLTAGE CONTROLS
The organization employs automatic voltage controls for [Assignment: organization-defined critical information system components].</t>
  </si>
  <si>
    <t>PE-18
LOCATION OF INFORMATION SYSTEM COMPONENTS</t>
  </si>
  <si>
    <t>The organization positions information system components within the facility to minimize potential damage from [Assignment: organization-defined physical and environmental hazards] and to minimize the opportunity for unauthorized access.</t>
  </si>
  <si>
    <t>A.8.2.3, A.11.1.4, A.11.2.1</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</si>
  <si>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 Related controls: CP-2, PE-19, RA-3.</t>
  </si>
  <si>
    <t>(1) LOCATION OF INFORMATION SYSTEM COMPONENTS | FACILITY SITE
The organization plans the location or site of the facility where the information system resides with regard to physical and environmental hazards and for existing facilities, considers the physical and environmental hazards in its risk mitigation strategy.
Supplemental Guidance: Related control: PM-8.</t>
  </si>
  <si>
    <t>PL-1
SECURITY PLANNING POLICY AND PROCEDURES</t>
  </si>
  <si>
    <t>The organization:
a. Develops, documents, and disseminates to [Assignment: organization-defined personnel or roles]:
1. A security planning policy that addresses purpose, scope, roles, responsibilities, management commitment, coordination among organizational entities, and compliance; and
2. Procedures to facilitate the implementation of the security planning policy and associated security planning controls; and
b. Reviews and updates the current:
1. Security planning policy [Assignment: organization-defined frequency]; and
2. Security planning procedures [Assignment: organization-defined frequency].</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</si>
  <si>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</si>
  <si>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PL-2
SYSTEM SECURITY PLAN</t>
  </si>
  <si>
    <t>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</si>
  <si>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A.14.1.1</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</si>
  <si>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t>
  </si>
  <si>
    <t>(1) SYSTEM SECURITY PLAN | CONCEPT OF OPERATIONS
[Withdrawn: Incorporated into PL-7].
(2) SYSTEM SECURITY PLAN | FUNCTIONAL ARCHITECTURE
[Withdrawn: Incorporated into PL-8].
(3) SYSTEM SECURITY PLAN | PLAN / COORDINATE WITH OTHER ORGANIZATIONAL ENTITIES
The organization plans and coordinates security-related activities affecting the information system with [Assignment: organization-defined individuals or groups] before conducting such activities in order to reduce the impact on other organizational entities.
Supplemental Guidance: 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t>
  </si>
  <si>
    <t>PL-4
RULES OF BEHAVIOR</t>
  </si>
  <si>
    <t>The organization:
a. Establishes and makes readily available to individuals requiring access to the information system, the rules that describe their responsibilities and expected behavior with regard to information and information system usage;
b. Receives a signed acknowledgment from such individuals, indicating that they have read, understand, and agree to abide by the rules of behavior, before authorizing access to information and the information system;
c. Reviews and updates the rules of behavior [Assignment: organization-defined frequency]; and
d. Requires individuals who have signed a previous version of the rules of behavior to read and re-sign when the rules of behavior are revised/updated.</t>
  </si>
  <si>
    <t>A.7.1.2, A.7.2.1, A.8.1.3</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</si>
  <si>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t>
  </si>
  <si>
    <t>(1) RULES OF BEHAVIOR | SOCIAL MEDIA AND NETWORKING RESTRICTIONS
The organization includes in the rules of behavior, explicit restrictions on the use of social media/networking sites and posting organizational information on public websites.
Supplemental Guidance: 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</si>
  <si>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PL-7
SECURITY CONCEPT OF OPERATIONS</t>
  </si>
  <si>
    <t>The organization:
a. Develops a security Concept of Operations (CONOPS) for the information system containing at a minimum, how the organization intends to operate the system from the perspective of information security; and
b. Reviews and updates the CONOPS [Assignment: organization-defined frequency].</t>
  </si>
  <si>
    <t>A.14.1.1 (only partially satisfies NIST control)</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</si>
  <si>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 Related control: PL-2.</t>
  </si>
  <si>
    <t>PL-8
INFORMATION SECURITY ARCHITECTURE</t>
  </si>
  <si>
    <t>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</si>
  <si>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t>
  </si>
  <si>
    <t>(1) INFORMATION SECURITY ARCHITECTURE | DEFENSE-IN-DEPTH
The organization designs its security architecture using a defense-in-depth approach that:
(a) Allocates [Assignment: organization-defined security safeguards] to [Assignment: organization-defined locations and architectural layers]; and
(b) Ensures that the allocated security safeguards operate in a coordinated and mutually reinforcing manner.
Supplemental Guidance: 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 Related controls: SC-29, SC-36.
(2) INFORMATION SECURITY ARCHITECTURE | SUPPLIER DIVERSITY
The organization requires that [Assignment: organization-defined security safeguards] allocated to [Assignment: organization-defined locations and architectural layers] are obtained from different suppliers.
Supplemental Guidance: 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 Related control: SA-12.</t>
  </si>
  <si>
    <t>PM-1
INFORMATION SECURITY PROGRAM PLAN</t>
  </si>
  <si>
    <t>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coordination among organizational entities responsible for the different aspects of information security (i.e., technical, physical, personnel, cyber-physical); and
4. Is approved by a senior official with responsibility and accountability for the risk being incurred to organizational operations (including mission, functions, image, and reputation), organizational assets, individuals, other organizations, and the Nation;
b. Reviews the organization-wide information security program plan [Assignment: organization-defined frequency];
c. Updates the plan to address organizational changes and problems identified during plan implementation or security control assessments; and
d. Protects the information security program plan from unauthorized disclosure and modification.</t>
  </si>
  <si>
    <t>A.5.1.1, A.5.1.2, A.6.1.1, A.18.1.1, A.18.2.2</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</si>
  <si>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 Related control: PM-8.</t>
  </si>
  <si>
    <t>PM-9
RISK MANAGEMENT STRATEGY</t>
  </si>
  <si>
    <t>The organization:
a. Develops a comprehensive strategy to manage risk to organizational operations and assets, individuals, other organizations, and the Nation associated with the operation and use of information systems;
b. Implements the risk management strategy consistently across the organization; and
c. Reviews and updates the risk management strategy [Assignment: organization-defined frequency] or as required, to address organizational changes.</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</si>
  <si>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 Related control: RA-3.</t>
  </si>
  <si>
    <t>PM-12
INSIDER THREAT PROGRAM</t>
  </si>
  <si>
    <t>The organization implements an insider threat program that includes a cross-discipline insider threat incident handling team.</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</si>
  <si>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 Related controls: AC-6, AT-2, AU-6, AU-7, AU-10, AU-12, AU-13, CA-7, IA-4, IR-4, MP-7, PE-2, PS-3, PS-4, PS-5, PS-8, SC-7, SC-38, SI-4, PM-1, PM-14.</t>
  </si>
  <si>
    <t>PM-14
TESTING, TRAINING, AND MONITORING</t>
  </si>
  <si>
    <t>The organization:
a. Implements a process for ensuring that organizational plans for conducting security testing, training, and monitoring activities associated with organizational information systems:
1. Are developed and maintained; and
2. Continue to be executed in a timely manner;
b. Reviews testing, training, and monitoring plans for consistency with the organizational risk management strategy and organization-wide priorities for risk response actions.</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</si>
  <si>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 Related controls: AT-3, CA-7, CP-4, IR-3, SI-4.</t>
  </si>
  <si>
    <t>PM-15
CONTACTS WITH SECURITY GROUPS AND ASSOCIATIONS</t>
  </si>
  <si>
    <t>The organization establishes and institutionalizes contact with selected groups and associations within the security community:
a. To facilitate ongoing security education and training for organizational personnel;
b. To maintain currency with recommended security practices, techniques, and technologies; and
c. To share current security-related information including threats, vulnerabilities, and incidents.</t>
  </si>
  <si>
    <t>A.6.1.4</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</si>
  <si>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SI-5.</t>
  </si>
  <si>
    <t>PM-16
THREAT AWARENESS PROGRAM</t>
  </si>
  <si>
    <t>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</si>
  <si>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 Related controls: PM-12, PM-16.</t>
  </si>
  <si>
    <t>PS-1
PERSONNEL SECURITY POLICY AND PROCEDURES</t>
  </si>
  <si>
    <t>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</si>
  <si>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</si>
  <si>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RA-5
VULNERABILITY SCANNING</t>
  </si>
  <si>
    <t>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</si>
  <si>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A.12.6.1 (only partially satisfies NIST control)</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</si>
  <si>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t>
  </si>
  <si>
    <t>(1) VULNERABILITY SCANNING | UPDATE TOOL CAPABILITY
The organization employs vulnerability scanning tools that include the capability to readily update the information system vulnerabilities to be scanned.
Supplemental Guidance: 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
(2) VULNERABILITY SCANNING | UPDATE BY FREQUENCY / PRIOR TO NEW SCAN / WHEN IDENTIFIED
The organization updates the information system vulnerabilities scanned [Selection (one or more): [Assignment: organization-defined frequency]; prior to a new scan; when new vulnerabilities are identified and reported].
Supplemental Guidance: Related controls: SI-3, SI-5.
(3) VULNERABILITY SCANNING | BREADTH / DEPTH OF COVERAGE
The organization employs vulnerability scanning procedures that can identify the breadth and depth of coverage (i.e., information system components scanned and vulnerabilities checked).
(4) VULNERABILITY SCANNING | DISCOVERABLE INFORMATION
The organization determines what information about the information system is discoverable by adversaries and subsequently takes [Assignment: organization-defined corrective actions].
Supplemental Guidance: 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 Related control: AU-13.
(5) VULNERABILITY SCANNING | PRIVILEGED ACCESS
The information system implements privileged access authorization to [Assignment: organization-identified information system components] for selected [Assignment: organization-defined vulnerability scanning activities].
Supplemental Guidance: 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
(6) VULNERABILITY SCANNING | AUTOMATED TREND ANALYSES
The organization employs automated mechanisms to compare the results of vulnerability scans over time to determine trends in information system vulnerabilities.
Supplemental Guidance: Related controls: IR-4, IR-5, SI-4.
(7) VULNERABILITY SCANNING | AUTOMATED DETECTION AND NOTIFICATION OF UNAUTHORIZED COMPONENTS
[Withdrawn: Incorporated into CM-8].
(8) VULNERABILITY SCANNING | REVIEW HISTORIC AUDIT LOGS
The organization reviews historic audit logs to determine if a vulnerability identified in the information system has been previously exploited.
Supplemental Guidance: Related control: AU-6.
(9) VULNERABILITY SCANNING | PENETRATION TESTING AND ANALYSES
[Withdrawn: Incorporated into CA-8].
(10) VULNERABILITY SCANNING | CORRELATE SCANNING INFORMATION
The organization correlates the output from vulnerability scanning tools to determine the presence of multi-vulnerability/multi-hop attack vectors.</t>
  </si>
  <si>
    <t>SA-1
SYSTEM AND SERVICES ACQUISITION POLICY AND PROCEDURES</t>
  </si>
  <si>
    <t>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
2. Procedures to facilitate the implementation of the system and services acquisition policy and associated system and services acquisition controls; and
b. Reviews and updates the current:
1. System and services acquisition policy [Assignment: organization-defined frequency]; and
2. System and services acquisition procedures [Assignment: organization-defined frequency].</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</si>
  <si>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</si>
  <si>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SA-3
SYSTEM DEVELOPMENT LIFE CYCLE</t>
  </si>
  <si>
    <t>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t>
  </si>
  <si>
    <t>A.6.1.1, A.6.1.5, A.14.1.1, A.14.2.1, A.14.2.6</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</si>
  <si>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t>
  </si>
  <si>
    <t>SA-4
ACQUISITION PROCESS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</si>
  <si>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and
g. Acceptance criteria.</t>
  </si>
  <si>
    <t>A.14.1.1, A.14.2.7, A.14.2.9, A.15.1.2</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</si>
  <si>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t>
  </si>
  <si>
    <t>(1) ACQUISITION PROCESS | FUNCTIONAL PROPERTIES OF SECURITY CONTROLS
The organization requires the developer of the information system, system component, or information system service to provide a description of the functional properties of the security controls to be employed.
Supplemental Guidance: Functional properties of security controls describe the functionality (i.e., security capability, functions, or mechanisms) visible at the interfaces of the controls and specifically exclude functionality and data structures internal to the operation of the controls. Related control: SA-5.
(2) ACQUISITION PROCESS | DESIGN / IMPLEMENTATION INFORMATION FOR SECURITY CONTROLS
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
Supplemental Guidance: 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
(3) ACQUISITION PROCESS | DEVELOPMENT METHODS / TECHNIQUES / PRACTICES
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
Supplemental Guidance: 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 Related control: SA-12.
(4) ACQUISITION PROCESS | ASSIGNMENT OF COMPONENTS TO SYSTEMS
[Withdrawn: Incorporated into CM-8 (9)].
(5) ACQUISITION PROCESS | SYSTEM / COMPONENT / SERVICE CONFIGURATIONS
The organization requires the developer of the information system, system component, or information system service to:
(a) Deliver the system, component, or service with [Assignment: organization-defined security configurations] implemented; and
(b) Use the configurations as the default for any subsequent system, component, or service reinstallation or upgrade.
Supplemental Guidance: Security configurations include, for example, the U.S. Government Configuration Baseline (USGCB) and any limitations on functions, ports, protocols, and services. Security characteristics include, for example, requiring that all default passwords have been changed. Related control: CM-8.
(6) ACQUISITION PROCESS | USE OF INFORMATION ASSURANCE PRODUCTS
The organization:
(a)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
(b) Ensures that these products have been evaluated and/or validated by NSA or in accordance with NSA-approved procedures.
Supplemental Guidance: COTS IA or IA-enabled information technology products used to protect classified information by cryptographic means may be required to use NSA-approved key management. Related controls: SC-8, SC-12, SC-13.
(7) ACQUISITION PROCESS | NIAP-APPROVED PROTECTION PROFILES
The organization:
(a)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
(b) Requires, if no NIAP-approved Protection Profile exists for a specific technology type but a commercially provided information technology product relies on cryptographic functionality to enforce its security policy, that the cryptographic module is FIPS-validated.
Supplemental Guidance: Related controls: SC-12, SC-13.
(8) ACQUISITION PROCESS | CONTINUOUS MONITORING PLAN
The organization requires the developer of the information system, system component, or information system service to produce a plan for the continuous monitoring of security control effectiveness that contains [Assignment: organization-defined level of detail].
Supplemental Guidance: 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
(9) ACQUISITION PROCESS | FUNCTIONS / PORTS / PROTOCOLS / SERVICES IN USE
The organization requires the developer of the information system, system component, or information system service to identify early in the system development life cycle, the functions, ports, protocols, and services intended for organizational use.
Supplemental Guidance: 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
(10) ACQUISITION PROCESS | USE OF APPROVED PIV PRODUCTS
The organization employs only information technology products on the FIPS 201-approved products list for Personal Identity Verification (PIV) capability implemented within organizational information systems.
Supplemental Guidance: Related controls: IA-2, IA-8.</t>
  </si>
  <si>
    <t>SA-5
INFORMATION SYSTEM DOCUMENTATION</t>
  </si>
  <si>
    <t>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system component, or information system service documentation when such documentation is either unavailable or nonexistent and takes [Assignment: organization-defined actions] in response;
d. Protects documentation as required, in accordance with the risk management strategy; and
e. Distributes documentation to [Assignment: organization-defined personnel or roles].</t>
  </si>
  <si>
    <t>A.12.1.1 (only partially satisfies NIST control)</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</si>
  <si>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t>
  </si>
  <si>
    <t>(1) INFORMATION SYSTEM DOCUMENTATION | FUNCTIONAL PROPERTIES OF SECURITY CONTROLS
[Withdrawn: Incorporated into SA-4 (1)].
(2) INFORMATION SYSTEM DOCUMENTATION | SECURITY-RELEVANT EXTERNAL SYSTEM INTERFACES
[Withdrawn: Incorporated into SA-4 (2)].
(3) INFORMATION SYSTEM DOCUMENTATION | HIGH-LEVEL DESIGN
[Withdrawn: Incorporated into SA-4 (2)].
(4) INFORMATION SYSTEM DOCUMENTATION | LOW-LEVEL DESIGN
[Withdrawn: Incorporated into SA-4 (2)].
(5) INFORMATION SYSTEM DOCUMENTATION | SOURCE CODE
[Withdrawn: Incorporated into SA-4 (2)].</t>
  </si>
  <si>
    <t>SA-8
SECURITY ENGINEERING PRINCIPLES</t>
  </si>
  <si>
    <t>The organization applies information system security engineering principles in the specification, design, development, implementation, and modification of the information system.</t>
  </si>
  <si>
    <t>A.14.2.5</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</si>
  <si>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t>
  </si>
  <si>
    <t>SA-9
EXTERNAL INFORMATION SYSTEM SERVICES</t>
  </si>
  <si>
    <t>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
b. Defines and documents government oversight and user roles and responsibilities with regard to external information system services; and
c. Employs [Assignment: organization-defined processes, methods, and techniques] to monitor security control compliance by external service providers on an ongoing basis.</t>
  </si>
  <si>
    <t>A.6.1.1, A.6.1.5, A.7.2.1, A.13.1.2, A.13.2.2, A.15.2.1, A.15.2.2</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</si>
  <si>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t>
  </si>
  <si>
    <t>(1) EXTERNAL INFORMATION SYSTEMS | RISK ASSESSMENTS / ORGANIZATIONAL APPROVALS
The organization:
(a) Conducts an organizational assessment of risk prior to the acquisition or outsourcing of dedicated information security services; and
(b) Ensures that the acquisition or outsourcing of dedicated information security services is approved by [Assignment: organization-defined personnel or roles].
Supplemental Guidance: Dedicated information security services include, for example, incident monitoring, analysis and response, operation of information security-related devices such as firewalls, or key management services. Related controls: CA-6, RA-3.
(2) EXTERNAL INFORMATION SYSTEMS | IDENTIFICATION OF FUNCTIONS / PORTS / PROTOCOLS / SERVICES
The organization requires providers of [Assignment: organization-defined external information system services] to identify the functions, ports, protocols, and other services required for the use of such services.
Supplemental Guidance: 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
(3) EXTERNAL INFORMATION SYSTEMS | ESTABLISH / MAINTAIN TRUST RELATIONSHIP WITH PROVIDERS
The organization establishes, documents, and maintains trust relationships with external service providers based on [Assignment: organization-defined security requirements, properties, factors, or conditions defining acceptable trust relationships].
Supplemental Guidance: 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
(4) EXTERNAL INFORMATION SYSTEMS | CONSISTENT INTERESTS OF CONSUMERS AND PROVIDERS
The organization employs [Assignment: organization-defined security safeguards] to ensure that the interests of [Assignment: organization-defined external service providers] are consistent with and reflect organizational interests.
Supplemental Guidance: 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
(5) EXTERNAL INFORMATION SYSTEMS | PROCESSING, STORAGE, AND SERVICE LOCATION
The organization restricts the location of [Selection (one or more): information processing; information/data; information system services] to [Assignment: organization-defined locations] based on [Assignment: organization-defined requirements or conditions].
Supplemental Guidance: 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</si>
  <si>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SA-10
DEVELOPER CONFIGURATION MANAGEMENT</t>
  </si>
  <si>
    <t>The organization requires the developer of the information system, system component, or information system service to:
a. Perform configuration management during system, component, or service [Selection (one or more): design; development; implementation; operation];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impacts of such changes; and
e. Track security flaws and flaw resolution within the system, component, or service and report findings to [Assignment: organization-defined personnel].</t>
  </si>
  <si>
    <t>A.12.1.2, A.14.2.2, A.14.2.4, A.14.2.7</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</si>
  <si>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t>
  </si>
  <si>
    <t>(1) DEVELOPER CONFIGURATION MANAGEMENT | SOFTWARE / FIRMWARE INTEGRITY VERIFICATION
The organization requires the developer of the information system, system component, or information system service to enable integrity verification of software and firmware components.
Supplemental Guidance: 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
(2) DEVELOPER CONFIGURATION MANAGEMENT | ALTERNATIVE CONFIGURATION MANAGEMENT PROCESSES
The organization provides an alternate configuration management process using organizational personnel in the absence of a dedicated developer configuration management team.
Supplemental Guidance: 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
(3) DEVELOPER CONFIGURATION MANAGEMENT | HARDWARE INTEGRITY VERIFICATION
The organization requires the developer of the information system, system component, or information system service to enable integrity verification of hardware components.
Supplemental Guidance: 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 Related control: SI-7.
(4) DEVELOPER CONFIGURATION MANAGEMENT | TRUSTED GENERATION
The organization requires the developer of the information system, system component, or information system service to employ tools for comparing newly generated versions of security-relevant hardware descriptions and software/firmware source and object code with previous
Supplemental Guidance: 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
(5) DEVELOPER CONFIGURATION MANAGEMENT | MAPPING INTEGRITY FOR VERSION CONTROL
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
Supplemental Guidance: 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
(6) DEVELOPER CONFIGURATION MANAGEMENT | TRUSTED DISTRIBUTION
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
Supplemental Guidance: The trusted distribution of security-relevant hardware, software, and firmware updates helps to ensure that such updates are faithful representations of the master copies maintained by the developer and have not been tampered with during distribution.</t>
  </si>
  <si>
    <t>SA-11
DEVELOPER SECURITY TESTING AND EVALUATION</t>
  </si>
  <si>
    <t>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</si>
  <si>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A.14.2.7, A.14.2.8</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</si>
  <si>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t>
  </si>
  <si>
    <t>(1) DEVELOPER SECURITY TESTING AND EVALUATION | STATIC CODE ANALYSIS
The organization requires the developer of the information system, system component, or information system service to employ static code analysis tools to identify common flaws and document the results of the analysis.
Supplemental Guidance: 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
(2) DEVELOPER SECURITY TESTING AND EVALUATION | THREAT AND VULNERABILITY ANALYSES
The organization requires the developer of the information system, system component, or information system service to perform threat and vulnerability analyses and subsequent testing/evaluation of the as-built system, component, or service.
Supplemental Guidance: 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
(3) DEVELOPER SECURITY TESTING AND EVALUATION | INDEPENDENT VERIFICATION OF ASSESSMENT PLANS / EVIDENCE
The organization:
(a) Requires an independent agent satisfying [Assignment: organization-defined independence criteria] to verify the correct implementation of the developer security assessment plan and the evidence produced during security testing/evaluation; and
(b) Ensures that the independent agent is either provided with sufficient information to complete the verification process or granted the authority to obtain such information.
Supplemental Guidance: Independent agents have the necessary qualifications (i.e., expertise, skills, training, and experience) to verify the correct implementation of developer security assessment plans. Related controls: AT-3, CA-7, RA-5, SA-12.
(4) DEVELOPER SECURITY TESTING AND EVALUATION | MANUAL CODE REVIEWS
The organization requires the developer of the information system, system component, or information system service to perform a manual code review of [Assignment: organization-defined specific code] using [Assignment: organization-defined processes, procedures, and/or techniques].
Supplemental Guidance: 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
(5) DEVELOPER SECURITY TESTING AND EVALUATION | PENETRATION TESTING
The organization requires the developer of the information system, system component, or information system service to perform penetration testing at [Assignment: organization-defined breadth/depth] and with [Assignment: organization-defined constraints].
Supplemental Guidance: 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
(6) DEVELOPER SECURITY TESTING AND EVALUATION | ATTACK SURFACE REVIEWS
The organization requires the developer of the information system, system component, or information system service to perform attack surface reviews.
Supplemental Guidance: 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
(7) DEVELOPER SECURITY TESTING AND EVALUATION | VERIFY SCOPE OF TESTING /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Supplemental Guidance: 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
(8) DEVELOPER SECURITY TESTING AND EVALUATION | DYNAMIC CODE ANALYSIS
The organization requires the developer of the information system, system component, or information system service to employ dynamic code analysis tools to identify common flaws and document the results of the analysis.
Supplemental Guidance: 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 To understand the scope of dynamic code analysis and hence the assurance provided, organizations may also consider conducting code coverage analysis (checking the degree to which the code has been tested using metrics such as percent of subroutines tested or percent of program statements called during execution of the test suite) and/or concordance analysis (checking for words that are out of place in software code such as non-English language words or derogatory terms).</t>
  </si>
  <si>
    <t>SA-12
SUPPLY CHAIN PROTECTION</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</si>
  <si>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</si>
  <si>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A.14.2.7, A.15.1.1, A.15.1.2, A.15.1.3</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</si>
  <si>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 Related controls: AT-3, CM-8, IR-4, PE-16, PL-8, SA-3, SA-4, SA-8, SA-10, SA-14, SA-15, SA-18, SA-19, SC-29, SC-30, SC-38, SI-7.</t>
  </si>
  <si>
    <t>(1) SUPPLY CHAIN PROTECTION | ACQUISITION STRATEGIES / TOOLS / METHODS
The organization employs [Assignment: organization-defined tailored acquisition strategies, contract tools, and procurement methods] for the purchase of the information system, system component, or information system service from suppliers.
Supplemental Guidance: 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 Related control: SA-19.
(2) SUPPLY CHAIN PROTECTION | SUPPLIER REVIEWS
The organization conducts a supplier review prior to entering into a contractual agreement to acquire the information system, system component, or information system service.
Supplemental Guidance: 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
(3) SUPPLY CHAIN PROTECTION | TRUSTED SHIPPING AND WAREHOUSING
[Withdrawn: Incorporated into SA-12 (1)].
(4) SUPPLY CHAIN PROTECTION | DIVERSITY OF SUPPLIERS
[Withdrawn: Incorporated into SA-12 (13)].
(5) SUPPLY CHAIN PROTECTION | LIMITATION OF HARM
The organization employs [Assignment: organization-defined security safeguards] to limit harm from potential adversaries identifying and targeting the organizational supply chain.
Supplemental Guidance: 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
(6) SUPPLY CHAIN PROTECTION | MINIMIZING PROCUREMENT TIME
[Withdrawn: Incorporated into SA-12 (1)].
(7) SUPPLY CHAIN PROTECTION | ASSESSMENTS PRIOR TO SELECTION / ACCEPTANCE / UPDATE
The organization conducts an assessment of the information system, system component, or information system service prior to selection, acceptance, or update.
Supplemental Guidance: 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 Related controls: CA-2, SA-11.
(8) SUPPLY CHAIN PROTECTION | USE OF ALL-SOURCE INTELLIGENCE
The organization uses all-source intelligence analysis of suppliers and potential suppliers of the information system, system component, or information system service.
Supplemental Guidance: 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 Related control: SA-15.
(9) SUPPLY CHAIN PROTECTION | OPERATIONS SECURITY
The organization employs [Assignment: organization-defined Operations Security (OPSEC) safeguards] in accordance with classification guides to protect supply chain-related information for the information system, system component, or information system service.
Supplemental Guidance: 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
(10) SUPPLY CHAIN PROTECTION | VALIDATE AS GENUINE AND NOT ALTERED
The organization employs [Assignment: organization-defined security safeguards] to validate that the information system or system component received is genuine and has not been altered.
Supplemental Guidance: 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
(11) SUPPLY CHAIN PROTECTION | PENETRATION TESTING / ANALYSIS OF ELEMENTS, PROCESSES, AND ACTORS
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
Supplemental Guidance: 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 Related control: RA-5.
(12) SUPPLY CHAIN PROTECTION | INTER-ORGANIZATIONAL AGREEMENTS
The organization establishes inter-organizational agreements and procedures with entities involved in the supply chain for the information system, system component, or information system service.
Supplemental Guidance: 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
(13) SUPPLY CHAIN PROTECTION | CRITICAL INFORMATION SYSTEM COMPONENTS
The organization employs [Assignment: organization-defined security safeguards] to ensure an adequate supply of [Assignment: organization-defined critical information system components].
Supplemental Guidance: 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
(14) SUPPLY CHAIN PROTECTION | IDENTITY AND TRACEABILITY
The organization establishes and retains unique identification of [Assignment: organization-defined supply chain elements, processes, and actors] for the information system, system component, or information system service.
Supplemental Guidance: 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
(15) SUPPLY CHAIN PROTECTION | PROCESSES TO ADDRESS WEAKNESSES OR DEFICIENCIES
The organization establishes a process to address weaknesses or deficiencies in supply chain elements identified during independent or organizational assessments of such elements.
Supplemental Guidance: 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</si>
  <si>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
TRUSTWORTHINESS</t>
  </si>
  <si>
    <t>The organization:
a. Describes the trustworthiness required in the [Assignment: organization-defined information system, information system component, or information system service] supporting its critical missions/business functions; and
b. Implements [Assignment: organization-defined assurance overlay] to achieve such trustworthiness.</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</si>
  <si>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 D
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 Related controls: RA-2, SA-4, SA-8, SA-14, SC-3.</t>
  </si>
  <si>
    <t>SA-14
CRITICALITY ANALYSIS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</si>
  <si>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</si>
  <si>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 Related controls: CP-2, PL-2, PL-8, PM-1, SA-8, SA-12, SA-13, SA-15, SA-20.</t>
  </si>
  <si>
    <t>(1) CRITICALITY ANALYSIS | CRITICAL COMPONENTS WITH NO VIABLE ALTERNATIVE SOURCING
[Withdrawn: Incorporated into SA-20].</t>
  </si>
  <si>
    <t>SA-15
DEVELOPMENT PROCESS, STANDARDS, AND TOOLS</t>
  </si>
  <si>
    <t>The organization:
a. Requires the developer of the information system, system component, or information system service to follow a documented development process that:
1. Explicitly addresses security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</si>
  <si>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A.6.1.5, A.14.2.1</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</si>
  <si>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Related controls: SA-3, SA-8.</t>
  </si>
  <si>
    <t>(1) DEVELOPMENT PROCESS, STANDARDS, AND TOOLS | QUALITY METRICS
The organization requires the developer of the information system, system component, or information system service to:
(a) Define quality metrics at the beginning of the development process; and
(b) Provide evidence of meeting the quality metrics [Selection (one or more): [Assignment: organization-defined frequency]; [Assignment: organization-defined program review milestones]; upon delivery].
Supplemental Guidance: 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
(2) DEVELOPMENT PROCESS, STANDARDS, AND TOOLS | SECURITY TRACKING TOOLS
The organization requires the developer of the information system, system component, or information system service to select and employ a security tracking tool for use during the development process.
Supplemental Guidance: Information system development teams select and deploy security tracking tools, including, for example, vulnerability/work item tracking systems that facilitate assignment, sorting, filtering, and tracking of completed work items or tasks associated with system development processes.
(3) DEVELOPMENT PROCESS, STANDARDS, AND TOOLS | CRITICALITY ANALYSIS
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
Supplemental Guidance: 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 Related controls: SA-4, SA-14.
(4) DEVELOPMENT PROCESS, STANDARDS, AND TOOLS | THREAT MODELING / VULNERABILITY ANALYSIS
The organization requires that developers perform threat modeling and a vulnerability analysis for the information system at [Assignment: organization-defined breadth/depth] that:
(a) Uses [Assignment: organization-defined information concerning impact, environment of operations, known or assumed threats, and acceptable risk levels];
(b) Employs [Assignment: organization-defined tools and methods]; and
(c) Produces evidence that meets [Assignment: organization-defined acceptance criteria].
Supplemental Guidance: Related control: SA-4.
(5) DEVELOPMENT PROCESS, STANDARDS, AND TOOLS | ATTACK SURFACE REDUCTION
The organization requires the developer of the information system, system component, or information system service to reduce attack surfaces to [Assignment: organization-defined thresholds].
Supplemental Guidance: 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 Related control: CM-7.
(6) DEVELOPMENT PROCESS, STANDARDS, AND TOOLS | CONTINUOUS IMPROVEMENT
The organization requires the developer of the information system, system component, or information system service to implement an explicit process to continuously improve the development process.
Supplemental Guidance: Developers of information systems, information system components, and information system services consider the effectiveness/efficiency of current development processes for meeting quality objectives and addressing security capabilities in current threat environments.
(7)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
Supplemental Guidance: Related control: RA-5.
(8) DEVELOPMENT PROCESS, STANDARDS, AND TOOLS | REUSE OF THREAT / VULNERABILITY INFORMATION
The organization requires the developer of the information system, system component, or information system service to use threat modeling and vulnerability analyses from similar systems, components, or services to inform the current development process.
Supplemental Guidance: 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
(9) DEVELOPMENT PROCESS, STANDARDS, AND TOOLS | USE OF LIVE DATA
The organization approves, documents, and controls the use of live data in development and test environments for the information system, system component, or information system service.
Supplemental Guidance: 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
(10) DEVELOPMENT PROCESS, STANDARDS, AND TOOLS | INCIDENT RESPONSE PLAN
The organization requires the developer of the information system, system component, or information system service to provide an incident response plan.
Supplemental Guidance: 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 Related control: IR-8.
(11) DEVELOPMENT PROCESS, STANDARDS, AND TOOLS | ARCHIVE INFORMATION SYSTEM / COMPONENT
The organization requires the developer of the information system or system component to archive the system or component to be released or delivered together with the corresponding evidence supporting the final security review.
Supplemental Guidance: Archiving relevant documentation from the development process can provide a readily available baseline of information that can be helpful during information system/component upgrades or modifications.</t>
  </si>
  <si>
    <t>SA-16
DEVELOPER-PROVIDED TRAINING</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</si>
  <si>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</si>
  <si>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 Related controls: AT-2, AT-3, SA-5.</t>
  </si>
  <si>
    <t>SA-17
DEVELOPER SECURITY ARCHITECTURE AND DESIGN</t>
  </si>
  <si>
    <t>The organization requires the developer of the information system, system component, or information system service to produce a design specification and security architecture that:
a. Is consistent with and supportive of the organization’s security architecture which is established within and is an integrated part of the organization’s enterprise architecture;
b. Accurately and completely describes the required security functionality, and the allocation of security controls among physical and logical components; and
c. Expresses how individual security functions, mechanisms, and services work together to provide required security capabilities and a unified approach to protection.</t>
  </si>
  <si>
    <t>A.14.2.1, A.14.2.5</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</si>
  <si>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Related controls: PL-8, PM-7, SA-3, SA-8.</t>
  </si>
  <si>
    <t>(1) DEVELOPER SECURITY ARCHITECTURE AND DESIGN | FORMAL POLICY MODEL
The organization requires the developer of the information system, system component, or information system service to:
(a) Produce, as an integral part of the development process, a formal policy model describing the [Assignment: organization-defined elements of organizational security policy] to be enforced; and
(b) Prove that the formal policy model is internally consistent and sufficient to enforce the defined elements of the organizational security policy when implemented.
Supplemental Guidance: 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
(2) DEVELOPER SECURITY ARCHITECTURE AND DESIGN | SECURITY-RELEVANT COMPONENTS
The organization requires the developer of the information system, system component, or information system service to:
(a) Define security-relevant hardware, software, and firmware; and
(b) Provide a rationale that the definition for security-relevant hardware, software, and firmware is complete.
Supplemental Guidance: Security-relevant hardware, software, and firmware represent the portion of the information system, component, or service that must be trusted to perform correctly in order to maintain required security properties. Related control: SA-5.
(3) DEVELOPER SECURITY ARCHITECTURE AND DESIGN | FORMAL CORRESPONDENCE
The organization requires the developer of the information system, system component, or information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
Supplemental Guidance: 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5.
(4) DEVELOPER SECURITY ARCHITECTURE AND DESIGN | INFORMAL CORRESPONDENCE
The organization requires the developer of the information system, system component, or information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
Supplemental Guidance: 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 Related control: SA-5.
(5) DEVELOPER SECURITY ARCHITECTURE AND DESIGN | CONCEPTUALLY SIMPLE DESIGN
The organization requires the developer of the information system, system component, or information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
Supplemental Guidance: Related control: SC-3.
(6) DEVELOPER SECURITY ARCHITECTURE AND DESIGN | STRUCTURE FOR TESTING
The organization requires the developer of the information system, system component, or information system service to structure security-relevant hardware, software, and firmware to facilitate testing.
Supplemental Guidance: Related control: SA-11.
(7) DEVELOPER SECURITY ARCHITECTURE AND DESIGN | STRUCTURE FOR LEAST PRIVILEGE
The organization requires the developer of the information system, system component, or information system service to structure security-relevant hardware, software, and firmware to facilitate controlling access with least privilege.
Supplemental Guidance: Related controls: AC-5, AC-6.</t>
  </si>
  <si>
    <t>SA-18
TAMPER RESISTANCE AND DETECTION</t>
  </si>
  <si>
    <t>The organization implements a tamper protection program for the information system, system component, or information system service.</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</si>
  <si>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 Related controls: PE-3, SA-12, SI-7.</t>
  </si>
  <si>
    <t>(1) TAMPER RESISTANCE AND DETECTION | MULTIPLE PHASES OF SDLC
The organization employs anti-tamper technologies and techniques during multiple phases in the system development life cycle including design, development, integration, operations, and maintenance.
Supplemental Guidance: 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 Related control: SA-3.
(2) TAMPER RESISTANCE AND DETECTION | INSPECTION OF INFORMATION SYSTEMS, COMPONENTS, OR DEVICES
The organization inspects [Assignment: organization-defined information systems, system components, or devices] [Selection (one or more): at random; at [Assignment: organization-defined frequency], upon [Assignment: organization-defined indications of need for inspection]] to detect tampering.
Supplemental Guidance: 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 Related control: SI-4.</t>
  </si>
  <si>
    <t>SA-21
DEVELOPER SCREENING</t>
  </si>
  <si>
    <t>The organization requires that the developer of [Assignment: organization-defined information system, system component, or information system service]:
a. Have appropriate access authorizations as determined by assigned [Assignment: organization-defined official government duties]; and
b. Satisfy [Assignment: organization-defined additional personnel screening criteria].</t>
  </si>
  <si>
    <t>A.7.1.1</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</si>
  <si>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 Related controls: PS-3, PS-7.</t>
  </si>
  <si>
    <t>(1) DEVELOPER SCREENING | VALIDATION OF SCREENING
The organization requires the developer of the information system, system component, or information system service take [Assignment: organization-defined actions] to ensure that the required access authorizations and screening criteria are satisfied.
Supplemental Guidance: 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</si>
  <si>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SC-1
SYSTEM AND COMMUNICATIONS PROTECTION POLICY AND PROCEDURES</t>
  </si>
  <si>
    <t>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
2. Procedures to facilitate the implementation of the system and communications protection policy and associated system and communications protection controls; and
b. Reviews and updates the current:
1. System and communications protection policy [Assignment: organization-defined frequency]; and
2. System and communications protection procedures [Assignment: organization-defined frequency].</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</si>
  <si>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</si>
  <si>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SC-7
BOUNDARY PROTECTION</t>
  </si>
  <si>
    <t>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t>
  </si>
  <si>
    <t>A.13.1.1, A.13.1.3, A.13.2.1, A.14.1.3</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</si>
  <si>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t>
  </si>
  <si>
    <t>(1) BOUNDARY PROTECTION | PHYSICALLY SEPARATED SUBNETWORKS
[Withdrawn: Incorporated into SC-7].
(2) BOUNDARY PROTECTION | PUBLIC ACCESS
[Withdrawn: Incorporated into SC-7].
(3) BOUNDARY PROTECTION | ACCESS POINTS
The organization limits the number of external network connections to the information system.
Supplemental Guidance: Limiting the number of external network connections facilitates more comprehensive monitoring of inbound and outbound communications traffic. The Trusted Internet Connection (TIC) initiative is an example of limiting the number of external network connections.
(4) BOUNDARY PROTECTION | EXTERNAL TELECOMMUNICATIONS SERVICES
The organization:
(a) Implements a managed interface for each external telecommunication service;
(b) Establishes a traffic flow policy for each managed interface;
(c) Protects the confidentiality and integrity of the information being transmitted across each interface;
(d) Documents each exception to the traffic flow policy with a supporting mission/business need and duration of that need; and
(e) Reviews exceptions to the traffic flow policy [Assignment: organization-defined frequency] and removes exceptions that are no longer supported by an explicit mission/business need.
Supplemental Guidance: Related control: SC-8.
(5) BOUNDARY PROTECTION | DENY BY DEFAULT / ALLOW BY EXCEPTION
The information system at managed interfaces denies network communications traffic by default and allows network communications traffic by exception (i.e., deny all, permit by exception).
Supplemental Guidance: This control enhancement applies to both inbound and outbound network communications traffic. A deny-all, permit-by-exception network communications traffic policy ensures that only those connections which are essential and approved are allowed.
(6) BOUNDARY PROTECTION | RESPONSE TO RECOGNIZED FAILURES
[Withdrawn: Incorporated into SC-7 (18)].
(7) BOUNDARY PROTECTION | PREVENT SPLIT TUNNELING FOR REMOTE DEVICES
The information system, in conjunction with a remote device, prevents the device from simultaneously establishing non-remote connections with the system and communicating via some other connection to resources in external networks.
Supplemental Guidance: 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
(8) BOUNDARY PROTECTION | ROUTE TRAFFIC TO AUTHENTICATED PROXY SERVERS
The information system routes [Assignment: organization-defined internal communications traffic] to [Assignment: organization-defined external networks] through authenticated proxy servers at managed interfaces.
Supplemental Guidance: 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
(9) BOUNDARY PROTECTION | RESTRICT THREATENING OUTGOING COMMUNICATIONS TRAFFIC
The information system:
(a) Detects and denies outgoing communications traffic posing a threat to external information systems; and
(b) Audits the identity of internal users associated with denied communications.
Supplemental Guidance: 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 Related controls: AU-2, AU-6, SC-38, SC-44, SI-3, SI-4.
(10) BOUNDARY PROTECTION | PREVENT UNAUTHORIZED EXFILTRATION
The organization prevents the unauthorized exfiltration of information across managed interfaces.
Supplemental Guidance: 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 Related control: SI-3.
(11) BOUNDARY PROTECTION | RESTRICT INCOMING COMMUNICATIONS TRAFFIC
The information system only allows incoming communications from [Assignment: organization-defined authorized sources] to be routed to [Assignment: organization-defined authorized destinations].
Supplemental Guidance: 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 Related control: AC-3.
(12) BOUNDARY PROTECTION | HOST-BASED PROTECTION
The organization implements [Assignment: organization-defined host-based boundary protection mechanisms] at [Assignment: organization-defined information system components].
Supplemental Guidance: Host-based boundary protection mechanisms include, for example, host-based firewalls. Information system components employing host-based boundary protection mechanisms include, for example, servers, workstations, and mobile devices.
(13) BOUNDARY PROTECTION | ISOLATION OF SECURITY TOOLS / MECHANISMS / SUPPORT COMPONENTS
The organization isolates [Assignment: organization-defined information security tools, mechanisms, and support components] from other internal information system components by implementing physically separate subnetworks with managed interfaces to other components of the system.
Supplemental Guidance: 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
(14) BOUNDARY PROTECTION | PROTECTS AGAINST UNAUTHORIZED PHYSICAL CONNECTIONS
The organization protects against unauthorized physical connections at [Assignment: organization-defined managed interfaces].
Supplemental Guidance: 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 Related controls: PE-4, PE-19.
(15) BOUNDARY PROTECTION | ROUTE PRIVILEGED NETWORK ACCESSES
The information system routes all networked, privileged accesses through a dedicated, managed interface for purposes of access control and auditing.
Supplemental Guidance: Related controls: AC-2, AC-3, AU-2, SI-4.
(16) BOUNDARY PROTECTION | PREVENT DISCOVERY OF COMPONENTS / DEVICES
The information system prevents discovery of specific system components composing a managed interface.
Supplemental Guidance: 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
(17) BOUNDARY PROTECTION | AUTOMATED ENFORCEMENT OF PROTOCOL FORMATS
The information system enforces adherence to protocol formats.
Supplemental Guidance: 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 Related control: SC-4.
(18) BOUNDARY PROTECTION | FAIL SECURE
The information system fails securely in the event of an operational failure of a boundary protection device.
Supplemental Guidance: 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
(19) BOUNDARY PROTECTION | BLOCKS COMMUNICATION FROM NON-ORGANIZATIONALLY CONFIGURED HOSTS
The information system blocks both inbound and outbound communications traffic between [Assignment: organization-defined communication clients] that are independently configured by end users and external service providers.
Supplemental Guidance: Communication clients independently configured by end users and external service providers include, for example, instant messaging clients. Traffic blocking does not apply to communication clients that are configured by organizations to perform authorized functions.
(20) BOUNDARY PROTECTION | DYNAMIC ISOLATION / SEGREGATION
The information system provides the capability to dynamically isolate/segregate [Assignment: organization-defined information system components] from other components of the system.
Supplemental Guidance: 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
(21) BOUNDARY PROTECTION | ISOLATION OF INFORMATION SYSTEM COMPONENTS
The organization employs boundary protection mechanisms to separate [Assignment: organization-defined information system components] supporting [Assignment: organization-defined missions and/or business functions].
Supplemental Guidance: 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 Related controls: CA-9, SC-3.
(22) BOUNDARY PROTECTION | SEPARATE SUBNETS FOR CONNECTING TO DIFFERENT SECURITY DOMAINS
The information system implements separate network addresses (i.e., different subnets) to connect to systems in different security domains.
Supplemental Guidance: Decomposition of information systems into subnets helps to provide the appropriate level of protection for network connections to different security domains containing information with different security categories or classification levels.
(23) BOUNDARY PROTECTION | DISABLE SENDER FEEDBACK ON PROTOCOL VALIDATION FAILURE
The information system disables feedback to senders on protocol format validation failure.
Supplemental Guidance: Disabling feedback to senders when there is a failure in protocol validation format prevents adversaries from obtaining information which would otherwise be unavailable.</t>
  </si>
  <si>
    <t>SC-8
TRANSMISSION CONFIDENTIALITY AND INTEGRITY</t>
  </si>
  <si>
    <t>The information system protects the [Selection (one or more): confidentiality; integrity] of transmitted information.</t>
  </si>
  <si>
    <t>A.8.2.3, A.13.1.1, A.13.2.1, A.13.2.3, A.14.1.2, A.14.1.3</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</si>
  <si>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protected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t>
  </si>
  <si>
    <t>(1) TRANSMISSION CONFIDENTIALITY AND INTEGRITY | CRYPTOGRAPHIC OR ALTERNATE PHYSICAL PROTECTION
The information system implements cryptographic mechanisms to [Selection (one or more): prevent unauthorized disclosure of information; detect changes to information] during transmission unless otherwise protected by [Assignment: organization-defined alternative physical safeguards].
Supplemental Guidance: 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
(2) TRANSMISSION CONFIDENTIALITY AND INTEGRITY | PRE / POST TRANSMISSION HANDLING
The information system maintains the [Selection (one or more): confidentiality; integrity] of information during preparation for transmission and during reception.
Supplemental Guidance: 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 Related control: AU-10.
(3) TRANSMISSION CONFIDENTIALITY AND INTEGRITY | CRYPTOGRAPHIC PROTECTION FOR MESSAGE EXTERNALS
The information system implements cryptographic mechanisms to protect message externals unless otherwise protected by [Assignment: organization-defined alternative physical safeguards].
Supplemental Guidance: 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costs. Alternative physical safeguards include, for example, protected distribution systems. Related controls: SC-12, SC-13.
(4) TRANSMISSION CONFIDENTIALITY AND INTEGRITY | CONCEAL / RANDOMIZE COMMUNICATIONS
The information system implements cryptographic mechanisms to conceal or randomize communication patterns unless otherwise protected by [Assignment: organization-defined alternative physical safeguards].
Supplemental Guidance: 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 Related controls: SC-12, SC-13.</t>
  </si>
  <si>
    <t>SC-12
CRYPTOGRAPHIC KEY ESTABLISHMENT AND MANAGEMENT</t>
  </si>
  <si>
    <t>The organization establishes and manages cryptographic keys for required cryptography employed within the information system in accordance with [Assignment: organization-defined requirements for key generation, distribution, storage, access, and destruction].</t>
  </si>
  <si>
    <t>A.10.1.2</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</si>
  <si>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t>
  </si>
  <si>
    <t>(1) CRYPTOGRAPHIC KEY ESTABLISHMENT AND MANAGEMENT | AVAILABILITY
The organization maintains availability of information in the event of the loss of cryptographic keys by users.
Supplemental Guidance: Escrowing of encryption keys is a common practice for ensuring availability in the event of loss of keys (e.g., due to forgotten passphrase).
(2) CRYPTOGRAPHIC KEY ESTABLISHMENT AND MANAGEMENT | SYMMETRIC KEYS
The organization produces, controls, and distributes symmetric cryptographic keys using [Selection: NIST FIPS-compliant; NSA-approved] key management technology and processes.
(3)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(4) CRYPTOGRAPHIC KEY ESTABLISHMENT AND MANAGEMENT | PKI CERTIFICATES
[Withdrawn: Incorporated into SC-12].
(5) CRYPTOGRAPHIC KEY ESTABLISHMENT AND MANAGEMENT | PKI CERTIFICATES / HARDWARE TOKENS
[Withdrawn: Incorporated into SC-12].</t>
  </si>
  <si>
    <t>The corporate PKI solution should be used where applicable. Consult with the Product Security Head or PKI certificate policy owner to get the latest certificate policy (CP).</t>
  </si>
  <si>
    <t>SC-13
CRYPTOGRAPHIC PROTECTION</t>
  </si>
  <si>
    <t>The information system implements [Assignment: organization-defined cryptographic uses and type of cryptography required for each use] in accordance with applicable federal laws, Executive Orders, directives, policies, regulations, and standards.</t>
  </si>
  <si>
    <t>A.10.1.1, A.14.1.2, A.14.1.3, A.18.1.5</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</si>
  <si>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t>
  </si>
  <si>
    <t>(1) CRYPTOGRAPHIC PROTECTION | FIPS-VALIDATED CRYPTOGRAPHY
[Withdrawn: Incorporated into SC-13].
(2) CRYPTOGRAPHIC PROTECTION | NSA-APPROVED CRYPTOGRAPHY
[Withdrawn: Incorporated into SC-13].
(3) CRYPTOGRAPHIC PROTECTION | INDIVIDUALS WITHOUT FORMAL ACCESS APPROVALS
[Withdrawn: Incorporated into SC-13].
(4) CRYPTOGRAPHIC PROTECTION | DIGITAL SIGNATURES
[Withdrawn: Incorporated into SC-13].</t>
  </si>
  <si>
    <t>SC-17
PUBLIC KEY INFRASTRUCTURE CERTIFICATES</t>
  </si>
  <si>
    <t>The organization issues public key certificates under an [Assignment: organization-defined certificate policy] or obtains public key certificates from an approved service provider.</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</si>
  <si>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t>
  </si>
  <si>
    <t>SC-25
THIN NODES</t>
  </si>
  <si>
    <t>The organization employs [Assignment: organization-defined information system components] with minimal functionality and information storage.</t>
  </si>
  <si>
    <t>The deployment of information system components with reduced/minimal functionality (e.g., diskless nodes and thin client technologies) reduces the need to secure every user endpoint, and may reduce the exposure of information, information systems, and services to cyber attacks. Related control: SC-30.</t>
  </si>
  <si>
    <t>SC-26
HONEYPOTS</t>
  </si>
  <si>
    <t>The information system includes components specifically designed to be the target of malicious attacks for the purpose of detecting, deflecting, and analyzing such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</si>
  <si>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 Related controls: SC-30, SC-44, SI-3, SI-4.</t>
  </si>
  <si>
    <t>None.
(1) HONEYPOTS | DETECTION OF MALICIOUS CODE
[Withdrawn: Incorporated into SC-35].</t>
  </si>
  <si>
    <t>SC-28
PROTECTION OF INFORMATION AT REST</t>
  </si>
  <si>
    <t>The information system protects the [Selection (one or more): confidentiality; integrity] of [Assignment: organization-defined information at rest].</t>
  </si>
  <si>
    <t>A.8.2.3 (only partially satisfies NIST control)</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</si>
  <si>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t>
  </si>
  <si>
    <t>(1)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Supplemental Guidance: 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
(2) PROTECTION OF INFORMATION AT REST | OFF-LINE STORAGE
The organization removes from online storage and stores off-line in a secure location [Assignment: organization-defined information].
Supplemental Guidance: 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</si>
  <si>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SC-29
HETEROGENEITY</t>
  </si>
  <si>
    <t>The organization employs a diverse set of information technologies for [Assignment: organization-defined information system components] in the implementation of the information system.</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</si>
  <si>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 Related controls: SA-12, SA-14, SC-27.</t>
  </si>
  <si>
    <t>(1) HETEROGENEITY | VIRTUALIZATION TECHNIQUES
The organization employs virtualization techniques to support the deployment of a diversity of operating systems and applications that are changed [Assignment: organization-defined frequency].
Supplemental Guidance: 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</si>
  <si>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SC-30
CONCEALMENT AND MISDIRECTION</t>
  </si>
  <si>
    <t>The organization employs [Assignment: organization-defined concealment and misdirection techniques] for [Assignment: organization-defined information systems] at [Assignment: organization-defined time periods] to confuse and mislead adversaries.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</si>
  <si>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 Related controls: SC-26, SC-29, SI-14.</t>
  </si>
  <si>
    <t>(1) CONCEALMENT AND MISDIRECTION | VIRTUALIZATION TECHNIQUES
[Withdrawn: Incorporated into SC-29 (1)].
(2) CONCEALMENT AND MISDIRECTION | RANDOMNESS
The organization employs [Assignment: organization-defined techniques] to introduce randomness into organizational operations and assets.
Supplemental Guidance: 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
(3) CONCEALMENT AND MISDIRECTION | CHANGE PROCESSING / STORAGE LOCATIONS
The organization changes the location of [Assignment: organization-defined processing and/or storage] [Selection: [Assignment: organization-defined time frequency]; at random time intervals]].
Supplemental Guidance: 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
(4) CONCEALMENT AND MISDIRECTION | MISLEADING INFORMATION
The organization employs realistic, but misleading information in [Assignment: organization-defined information system components] with regard to its security state or posture.
Supplemental Guidance: 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
(5) CONCEALMENT AND MISDIRECTION | CONCEALMENT OF SYSTEM COMPONENTS
The organization employs [Assignment: organization-defined techniques] to hide or conceal [Assignment: organization-defined information system components].
Supplemental Guidance: 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</si>
  <si>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
COVERT CHANNEL ANALYSIS</t>
  </si>
  <si>
    <t>The organization:
a. Performs a covert channel analysis to identify those aspects of communications within the information system that are potential avenues for covert [Selection (one or more): storage; timing] channels; and
b. Estimates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</si>
  <si>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 Related controls: AC-3, AC-4, PL-2.</t>
  </si>
  <si>
    <t>(1) COVERT CHANNEL ANALYSIS | TEST COVERT CHANNELS FOR EXPLOITABILITY
The organization tests a subset of the identified covert channels to determine which channels are exploitable.
(2) COVERT CHANNEL ANALYSIS | MAXIMUM BANDWIDTH
The organization reduces the maximum bandwidth for identified covert [Selection (one or more); storage; timing] channels to [Assignment: organization-defined values].
Supplemental Guidance: Information system developers are in the best position to reduce the maximum bandwidth for identified covert storage and timing channels.
(3) COVERT CHANNEL ANALYSIS | MEASURE BANDWIDTH IN OPERATIONAL ENVIRONMENTS
The organization measures the bandwidth of [Assignment: organization-defined subset of identified covert channels] in the operational environment of the information system.
Supplemental Guidance: 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</si>
  <si>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SC-34
NON-MODIFIABLE EXECUTABLE PROGRAMS</t>
  </si>
  <si>
    <t>The information system at [Assignment: organization-defined information system components]:
a. Loads and executes the operating environment from hardware-enforced, read-only media; and
b. Loads and executes [Assignment: organization-defined applications] from hardware-enforced, read-only media.</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</si>
  <si>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 Related controls: AC-3, SI-7.</t>
  </si>
  <si>
    <t>(1) NON-MODIFIABLE EXECUTABLE PROGRAMS | NO WRITABLE STORAGE
The organization employs [Assignment: organization-defined information system components] with no writeable storage that is persistent across component restart or power on/off.
Supplemental Guidance: 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 Related controls: AC-19, MP-7.
(2) NON-MODIFIABLE EXECUTABLE PROGRAMS | INTEGRITY PROTECTION / READ-ONLY MEDIA
The organization protects the integrity of information prior to storage on read-only media and controls the media after such information has been recorded onto the media.
Supplemental Guidance: Security safeguards prevent the substitution of media into information systems or the reprogramming of programmable read-only media prior to installation into the systems. Security safeguards include, for example, a combination of prevention, detection, and response. Related controls: AC-5, CM-3, CM-5, CM-9, MP-2, MP-4, MP-5, SA-12, SC-28, SI-3.
(3) NON-MODIFIABLE EXECUTABLE PROGRAMS | HARDWARE-BASED PROTECTION
The organization:
(a) Employs hardware-based, write-protect for [Assignment: organization-defined information system firmware components]; and
(b) Implements specific procedures for [Assignment: organization-defined authorized individuals] to manually disable hardware write-protect for firmware modifications and re-enable the write-protect prior to returning to operational mode.</t>
  </si>
  <si>
    <t>SC-35
HONEYCLIENTS</t>
  </si>
  <si>
    <t>The information system includes components that proactively seek to identify malicious websites and/or web-based malicious code.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</si>
  <si>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 Related controls: SC-26, SC-44, SI-3, SI-4.</t>
  </si>
  <si>
    <t>SC-37
OUT-OF-BAND CHANNELS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</si>
  <si>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</si>
  <si>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 Related controls: AC-2, CM-3, CM-5, CM-7, IA-4, IA-5, MA-4, SC-12, SI-3, SI-4, SI-7.</t>
  </si>
  <si>
    <t>(1) OUT-OF-BAND CHANNELS | ENSURE DELIVERY / TRANSMISSION
The organization employs [Assignment: organization-defined security safeguards] to ensure that only [Assignment: organization-defined individuals or information systems] receive the [Assignment: organization-defined information, information system components, or devices].
Supplemental Guidance: 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</si>
  <si>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SC-40
WIRELESS LINK PROTECTION</t>
  </si>
  <si>
    <t>The information system protects external and internal [Assignment: organization-defined wireless links] from [Assignment: organization-defined types of signal parameter attacks or references to sources for such attacks].</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</si>
  <si>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 Related controls: AC-18, SC-5.</t>
  </si>
  <si>
    <t>(1) WIRELESS LINK PROTECTION | ELECTROMAGNETIC INTERFERENCE
The information system implements cryptographic mechanisms that achieve [Assignment: organization-defined level of protection] against the effects of intentional electromagnetic interference.
Supplemental Guidance: 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 Related controls: SC-12, SC-13.
(2) WIRELESS LINK PROTECTION | REDUCE DETECTION POTENTIAL
The information system implements cryptographic mechanisms to reduce the detection potential of wireless links to [Assignment: organization-defined level of reduction].
Supplemental Guidance: 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 Related controls: SC-12, SC-13.
(3) WIRELESS LINK PROTECTION | IMITATIVE OR MANIPULATIVE COMMUNICATIONS DECEPTION
The information system implements cryptographic mechanisms to identify and reject wireless transmissions that are deliberate attempts to achieve imitative or manipulative communications deception based on signal parameters.
Supplemental Guidance: This control enhancement ensures that the signal parameters of wireless transmissions are not predictable by unauthorized individuals. Such unpredictability reduces the probability of imitative or manipulative communications deception based upon signal parameters alone. Related controls: SC-12, SC-13.
(4) WIRELESS LINK PROTECTION | SIGNAL PARAMETER IDENTIFICATION
The information system implements cryptographic mechanisms to prevent the identification of [Assignment: organization-defined wireless transmitters] by using the transmitter signal parameters.
Supplemental Guidance: 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 Related controls: SC-12, SC-13.</t>
  </si>
  <si>
    <t>SC-41
PORT AND I/O DEVICE ACCESS</t>
  </si>
  <si>
    <t>The organization physically disables or removes [Assignment: organization-defined connection ports or input/output devices] on [Assignment: organization-defined information systems or information system components].</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</si>
  <si>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</si>
  <si>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 
SENSOR CAPABILITY AND DATA</t>
  </si>
  <si>
    <t>The information system:
a. Prohibits the remote activation of environmental sensing capabilities with the following exceptions: [Assignment: organization-defined exceptions where remote activation of sensors is allowed]; and
b. Provides an explicit indication of sensor use to [Assignment: organization-defined class of users].</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</si>
  <si>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</si>
  <si>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(1) SENSOR CAPABILITY AND DATA | REPORTING TO AUTHORIZED INDIVIDUALS OR ROLES
The organization ensures that the information system is configured so that data or information collected by the [Assignment: organization-defined sensors] is only reported to authorized individuals or roles.
Supplemental Guidance: In situations where sensors are activated by authorized individuals (e.g., end users), it is still possible that the data/information collected by the sensors will be sent to unauthorized entities.
(2) SENSOR CAPABILITY AND DATA | AUTHORIZED USE
The organization employs the following measures: [Assignment: organization-defined measures], so that data or information collected by [Assignment: organization-defined sensors] is only used for authorized purposes.
Supplemental Guidance: 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
(3) SENSOR CAPABILITY AND DATA | PROHIBIT USE OF DEVICES
The organization prohibits the use of devices possessing [Assignment: organization-defined environmental sensing capabilities] in [Assignment: organization-defined facilities, areas, or systems].
Supplemental Guidance: For example, organizations may prohibit individuals from bringing cell phones or digital cameras into certain facilities or specific controlled areas within facilities where classified information is stored or sensitive conversations are taking place.</t>
  </si>
  <si>
    <t>SC-43
USAGE RESTRICTIONS</t>
  </si>
  <si>
    <t>The organization:
a. Establishes usage restrictions and implementation guidance for [Assignment: organization-defined information system components] based on the potential to cause damage to the information system if used maliciously; and
b. Authorizes, monitors, and controls the use of such components within the information system.</t>
  </si>
  <si>
    <t>Information system components include hardware, software, or firmware components (e.g., Voice Over Internet Protocol, mobile code, digital copiers, printers, scanners, optical devices, wireless technologies, mobile devices). Related controls: CM-6, SC-7.</t>
  </si>
  <si>
    <t>SC-44
DETONATION CHAMBERS</t>
  </si>
  <si>
    <t>The organization employs a detonation chamber capability within [Assignment: organization-defined information system, system component, or location].</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</si>
  <si>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 Related controls: SC-7, SC-25, SC-26, SC-30.</t>
  </si>
  <si>
    <t>SI-1
SYSTEM AND INFORMATION INTEGRITY POLICY AND PROCEDURES</t>
  </si>
  <si>
    <t>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
2. Procedures to facilitate the implementation of the system and information integrity policy and associated system and information integrity controls; and
b. Reviews and updates the current:
1. System and information integrity policy [Assignment: organization-defined frequency]; and
2. System and information integrity procedures [Assignment: organization-defined frequency].</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</si>
  <si>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</si>
  <si>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SI-2
FLAW REMEDIATION</t>
  </si>
  <si>
    <t>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t>
  </si>
  <si>
    <t>A.12.6.1, A.14.2.2, A.14.2.3, A.16.1.3</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</si>
  <si>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</si>
  <si>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(1) FLAW REMEDIATION | CENTRAL MANAGEMENT
The organization centrally manages the flaw remediation process.
Supplemental Guidance: Central management is the organization-wide management and implementation of flaw remediation processes. Central management includes planning, implementing, assessing, authorizing, and monitoring the organization-defined, centrally managed flaw remediation security controls.
(2) FLAW REMEDIATION | AUTOMATED FLAW REMEDIATION STATUS
The organization employs automated mechanisms [Assignment: organization-defined frequency] to determine the state of information system components with regard to flaw remediation.
Supplemental Guidance: Related controls: CM-6, SI-4.
(3) FLAW REMEDIATION | TIME TO REMEDIATE FLAWS / BENCHMARKS FOR CORRECTIVE ACTIONS
The organization:
(a) Measures the time between flaw identification and flaw remediation; and
(b) Establishes [Assignment: organization-defined benchmarks] for taking corrective actions.
Supplemental Guidance: 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
(4) FLAW REMEDIATION | AUTOMATED PATCH MANAGEMENT TOOLS
[Withdrawn: Incorporated into SI-2].
(5) FLAW REMEDIATION | AUTOMATIC SOFTWARE / FIRMWARE UPDATES
The organization installs [Assignment: organization-defined security-relevant software and firmware updates] automatically to [Assignment: organization-defined information system components].
Supplemental Guidance: 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
(6) FLAW REMEDIATION | REMOVAL OF PREVIOUS VERSIONS OF SOFTWARE / FIRMWARE
The organization removes [Assignment: organization-defined software and firmware components] after updated versions have been installed.
Supplemental Guidance: 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</si>
  <si>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SI-3
MALICIOUS CODE PROTECTION</t>
  </si>
  <si>
    <t>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</si>
  <si>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A.12.2.1</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</si>
  <si>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t>
  </si>
  <si>
    <t>(1) MALICIOUS CODE PROTECTION | CENTRAL MANAGEMENT
The organization centrally manages malicious code protection mechanisms.
Supplemental Guidance: 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
(2) MALICIOUS CODE PROTECTION | AUTOMATIC UPDATES
The information system automatically updates malicious code protection mechanisms.
Supplemental Guidance: Malicious code protection mechanisms include, for example, signature definitions. Due to information system integrity and availability concerns, organizations give careful consideration to the methodology used to carry out automatic updates. Related control: SI-8.
(3) MALICIOUS CODE PROTECTION | NON-PRIVILEGED USERS
[Withdrawn: Incorporated into AC-6 (10)].
(4) MALICIOUS CODE PROTECTION | UPDATES ONLY BY PRIVILEGED USERS
The information system updates malicious code protection mechanisms only when directed by a privileged user.
Supplemental Guidance: This control enhancement may be appropriate for situations where for reasons of security or operational continuity, updates are only applied when selected/approved by designated organizational personnel. Related controls: AC-6, CM-5.
(5) MALICIOUS CODE PROTECTION | PORTABLE STORAGE DEVICES
[Withdrawn: Incorporated into MP-7].
(6) MALICIOUS CODE PROTECTION | TESTING / VERIFICATION
The organization:
(a) Tests malicious code protection mechanisms [Assignment: organization-defined frequency] by introducing a known benign, non-spreading test case into the information system; and
(b) Verifies that both detection of the test case and associated incident reporting occur.
Supplemental Guidance: Related controls: CA-2, CA-7, RA-5.
(7) MALICIOUS CODE PROTECTION | NONSIGNATURE-BASED DETECTION
The information system implements nonsignature-based malicious code detection mechanisms.
Supplemental Guidance: 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
(8) MALICIOUS CODE PROTECTION | DETECT UNAUTHORIZED COMMANDS
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
Supplemental Guidance: 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 Related control: AU-6.
(9) MALICIOUS CODE PROTECTION | AUTHENTICATE REMOTE COMMANDS
The information system implements [Assignment: organization-defined security safeguards] to authenticate [Assignment: organization-defined remote commands].
Supplemental Guidance: 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 Related controls: SC-12, SC-13, SC-23.
(10) MALICIOUS CODE PROTECTION | MALICIOUS CODE ANALYSIS
The organization:
(a) Employs [Assignment: organization-defined tools and techniques] to analyze the characteristics and behavior of malicious code; and
(b) Incorporates the results from malicious code analysis into organizational incident response and flaw remediation processes.
Supplemental Guidance: 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</si>
  <si>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SI-4
INFORMATION SYSTEM MONITORING</t>
  </si>
  <si>
    <t>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</si>
  <si>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t>
  </si>
  <si>
    <t>(1) INFORMATION SYSTEM MONITORING | SYSTEM-WIDE INTRUSION DETECTION SYSTEM
The organization connects and configures individual intrusion detection tools into an information system-wide intrusion detection system.
(2) INFORMATION SYSTEM MONITORING | AUTOMATED TOOLS FOR REAL-TIME ANALYSIS
The organization employs automated tools to support near real-time analysis of events.
Supplemental Guidance: 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
(3) INFORMATION SYSTEM MONITORING | AUTOMATED TOOL INTEGRATION
The organization employs automated tools to integrate intrusion detection tools into access control and flow control mechanisms for rapid response to attacks by enabling reconfiguration of these mechanisms in support of attack isolation and elimination.
(4) INFORMATION SYSTEM MONITORING | INBOUND AND OUTBOUND COMMUNICATIONS TRAFFIC
The information system monitors inbound and outbound communications traffic [Assignment: organization-defined frequency] for unusual or unauthorized activities or conditions.
Supplemental Guidance: Unusual/unauthorized activities or conditions related to information system inbound and outbound communications traffic include, for example, internal traffic that indicates the presence of malicious code within organizational information systems or signaling to external information systems. Evidence of malicious code is used to identify potentially compromised information systems or information system components.
(5) INFORMATION SYSTEM MONITORING | SYSTEM-GENERATED ALERTS
The information system alerts [Assignment: organization-defined personnel or roles] when the following indications of compromise or potential compromise occur: [Assignment: organization-defined compromise indicators].
Supplemental Guidance: 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
(6) INFORMATION SYSTEM MONITORING | RESTRICT NON-PRIVILEGED USERS
[Withdrawn: Incorporated into AC-6 (10)].
(7) INFORMATION SYSTEM MONITORING | AUTOMATED RESPONSE TO SUSPICIOUS EVENTS
The information system notifies [Assignment: organization-defined incident response personnel (identified by name and/or by role)] of detected suspicious events and takes [Assignment: organization-defined least-disruptive actions to terminate suspicious events].
Supplemental Guidance: Least-disruptive actions may include, for example, initiating requests for human responses.
(8) INFORMATION SYSTEM MONITORING | PROTECTION OF MONITORING INFORMATION
[Withdrawn: Incorporated into SI-4].
(9) INFORMATION SYSTEM MONITORING | TESTING OF MONITORING TOOLS
The organization tests intrusion-monitoring tools [Assignment: organization-defined frequency].
Supplemental Guidance: Testing intrusion-monitoring tools is necessary to ensure that the tools are operating correctly and continue to meet the monitoring objectives of organizations. The frequency of testing depends on the types of tools used by organizations and methods of deployment. Related control: CP-9.
(10) INFORMATION SYSTEM MONITORING | VISIBILITY OF ENCRYPTED COMMUNICATIONS
The organization makes provisions so that [Assignment: organization-defined encrypted communications traffic] is visible to [Assignment: organization-defined information system monitoring tools].
Supplemental Guidance: 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
(11) INFORMATION SYSTEM MONITORING | ANALYZE COMMUNICATIONS TRAFFIC ANOMALIES
The organization analyzes outbound communications traffic at the external boundary of the information system and selected [Assignment: organization-defined interior points within the system (e.g., subnetworks, subsystems)] to discover anomalies.
Supplemental Guidance: Anomalies within organizational information systems include, for example, large file transfers, long-time persistent connections, unusual protocols and ports in use, and attempted communications with suspected malicious external addresses.
(12) INFORMATION SYSTEM MONITORING | AUTOMATED ALERTS
The organization employs automated mechanisms to alert security personnel of the following inappropriate or unusual activities with security implications: [Assignment: organization-defined activities that trigger alerts].
Supplemental Guidance: 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 Related controls: AC-18, IA-3.
(13) INFORMATION SYSTEM MONITORING | ANALYZE TRAFFIC / EVENT PATTERNS
The organization:
(a) Analyzes communications traffic/event patterns for the information system;
(b) Develops profiles representing common traffic patterns and/or events; and
(c) Uses the traffic/event profiles in tuning system-monitoring devices to reduce the number of false positives and the number of false negatives.
(14) INFORMATION SYSTEM MONITORING | WIRELESS INTRUSION DETECTION
The organization employs a wireless intrusion detection system to identify rogue wireless devices and to detect attack attempts and potential compromises/breaches to the information system.
Supplemental Guidance: 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
(15) INFORMATION SYSTEM MONITORING | WIRELESS TO WIRELINE COMMUNICATIONS
The organization employs an intrusion detection system to monitor wireless communications traffic as the traffic passes from wireless to wireline networks.
Supplemental Guidance: Related control: AC-18.
(16) INFORMATION SYSTEM MONITORING | CORRELATE MONITORING INFORMATION
The organization correlates information from monitoring tools employed throughout the information system.
Supplemental Guidance: 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
(17) INFORMATION SYSTEM MONITORING | INTEGRATED SITUATIONAL AWARENESS
The organization correlates information from monitoring physical, cyber, and supply chain activities to achieve integrated, organization-wide situational awareness.
Supplemental Guidance: 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 Related control: SA-12.
(18) INFORMATION SYSTEM MONITORING | ANALYZE TRAFFIC / COVERT EXFILTRATION
The organization analyzes outbound communications traffic at the external boundary of the information system (i.e., system perimeter) and at [Assignment: organization-defined interior points within the system (e.g., subsystems, subnetworks)] to detect covert exfiltration of information.
Supplemental Guidance: Covert means that can be used for the unauthorized exfiltration of organizational information include, for example, steganography.
(19) INFORMATION SYSTEM MONITORING | INDIVIDUALS POSING GREATER RISK
The organization implements [Assignment: organization-defined additional monitoring] of individuals who have been identified by [Assignment: organization-defined sources] as posing an increased level of risk.
Supplemental Guidance: 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
(20) INFORMATION SYSTEM MONITORING | PRIVILEGED USERS
The organization implements [Assignment: organization-defined additional monitoring] of privileged users.
(21) INFORMATION SYSTEM MONITORING | PROBATIONARY PERIODS
The organization implements [Assignment: organization-defined additional monitoring] of individuals during [Assignment: organization-defined probationary period].
(22) INFORMATION SYSTEM MONITORING | UNAUTHORIZED NETWORK SERVICES
The information system detects network services that have not been authorized or approved by [Assignment: organization-defined authorization or approval processes] and [Selection (one or more): audits; alerts [Assignment: organization-defined personnel or roles]].
Supplemental Guidance: Unauthorized or unapproved network services include, for example, services in service-oriented architectures that lack organizational verification or validation and therefore may be unreliable or serve as malicious rogues for valid services. Related controls: AC-6, CM-7, SA-5, SA-9.
(23) INFORMATION SYSTEM MONITORING | HOST-BASED DEVICES
The organization implements [Assignment: organization-defined host-based monitoring mechanisms] at [Assignment: organization-defined information system components].
Supplemental Guidance: Information system components where host-based monitoring can be implemented include, for example, servers, workstations, and mobile devices. Organizations consider employing host-based monitoring mechanisms from multiple information technology product developers.
(24) INFORMATION SYSTEM MONITORING | INDICATORS OF COMPROMISE
The information system discovers, collects, distributes, and uses indicators of compromise.
Supplemental Guidance: 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</si>
  <si>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SI-5
SECURITY ALERTS, ADVISORIES, AND DIRECTIVES</t>
  </si>
  <si>
    <t>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</si>
  <si>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A.6.1.4 (only partially satisfies NIST control)</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</si>
  <si>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t>
  </si>
  <si>
    <t>(1) SECURITY ALERTS, ADVISORIES, AND DIRECTIVES | AUTOMATED ALERTS AND ADVISORIES
The organization employs automated mechanisms to make security alert and advisory information available throughout the organization.
Supplemental Guidance: 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</si>
  <si>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SI-6
SECURITY FUNCTION VERIFICATION</t>
  </si>
  <si>
    <t>The information system:
a. Verifies the correct operation of [Assignment: organization-defined security functions];
b. Performs this verification [Selection (one or more): [Assignment: organization-defined system transitional states]; upon command by user with appropriate privilege; [Assignment: organization-defined frequency]];
c. Notifies [Assignment: organization-defined personnel or roles] of failed security verification tests; and
d. [Selection (one or more): shuts the information system down; restarts the information system; [Assignment: organization-defined alternative action(s)]] when anomalies are discovered.</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</si>
  <si>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t>
  </si>
  <si>
    <t>(1) SECURITY FUNCTION VERIFICATION | NOTIFICATION OF FAILED SECURITY TESTS
[Withdrawn: Incorporated into SI-6].
(2) SECURITY FUNCTION VERIFICATION | AUTOMATION SUPPORT FOR DISTRIBUTED TESTING
The information system implements automated mechanisms to support the management of distributed security testing.
Supplemental Guidance: Related control: SI-2.
(3) SECURITY FUNCTION VERIFICATION | REPORT VERIFICATION RESULTS
The organization reports the results of security function verification to [Assignment: organization-defined personnel or roles].
Supplemental Guidance: Organizational personnel with potential interest in security function verification results include, for example, senior information security officers, information system security managers, and information systems security officers. Related controls: SA-12, SI-4, SI-5.</t>
  </si>
  <si>
    <t>SI-7
SOFTWARE, FIRMWARE, AND INFORMATION INTEGRITY</t>
  </si>
  <si>
    <t>The organization employs integrity verification tools to detect unauthorized changes to [Assignment: organization-defined software, firmware, and information].</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</si>
  <si>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 Related controls: SA-12, SC-8, SC-13, SI-3.</t>
  </si>
  <si>
    <t>(1)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Supplemental Guidance: Security-relevant events include, for example, the identification of a new threat to which organizational information systems are susceptible, and the installation of new hardware, software, or firmware. Transitional states include, for example, system startup, restart, shutdown, and abort.
(2) SOFTWARE, FIRMWARE, AND INFORMATION INTEGRITY | AUTOMATED NOTIFICATIONS OF INTEGRITY VIOLATIONS
The organization employs automated tools that provide notification to [Assignment: organization-defined personnel or roles] upon discovering discrepancies during integrity verification.
Supplemental Guidance: 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
(3) SOFTWARE, FIRMWARE, AND INFORMATION INTEGRITY | CENTRALLY-MANAGED INTEGRITY TOOLS
The organization employs centrally managed integrity verification tools.
Supplemental Guidance: Related controls: AU-3, SI-2, SI-8.
(4) SOFTWARE, FIRMWARE, AND INFORMATION INTEGRITY | TAMPER-EVIDENT PACKAGING
[Withdrawn: Incorporated into SA-12].
(5)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Supplemental Guidance: 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
(6) SOFTWARE, FIRMWARE, AND INFORMATION INTEGRITY | CRYPTOGRAPHIC PROTECTION
The information system implements cryptographic mechanisms to detect unauthorized changes to software, firmware, and information.
Supplemental Guidance: 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 Related control: SC-13.
(7) SOFTWARE, FIRMWARE, AND INFORMATION INTEGRITY | INTEGRATION OF DETECTION AND RESPONSE
The organization incorporates the detection of unauthorized [Assignment: organization-defined security-relevant changes to the information system] into the organizational incident response capability.
Supplemental Guidance: 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
(8) SOFTWARE, FIRMWARE, AND INFORMATION INTEGRITY | AUDITING CAPABILITY FOR SIGNIFICANT EVENTS
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
Supplemental Guidance: Organizations select response actions based on types of software, specific software, or information for which there are potential integrity violations. Related controls: AU-2, AU-6, AU-12.
(9) SOFTWARE, FIRMWARE, AND INFORMATION INTEGRITY | VERIFY BOOT PROCESS
The information system verifies the integrity of the boot process of [Assignment: organization-defined devices].
Supplemental Guidance: Ensuring the integrity of boot processes is critical to starting devices in known/trustworthy states. Integrity verification mechanisms provide organizational personnel with assurance that only trusted code is executed during boot processes.
(10) SOFTWARE, FIRMWARE, AND INFORMATION INTEGRITY | PROTECTION OF BOOT FIRMWARE
The information system implements [Assignment: organization-defined security safeguards] to protect the integrity of boot firmware in [Assignment: organization-defined devices].
Supplemental Guidance: 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
(11) SOFTWARE, FIRMWARE, AND INFORMATION INTEGRITY | CONFINED ENVIRONMENTS WITH LIMITED PRIVILEGES
The organization requires that [Assignment: organization-defined user-installed software] execute in a confined physical or virtual machine environment with limited privileges.
Supplemental Guidance: 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
(12) SOFTWARE, FIRMWARE, AND INFORMATION INTEGRITY | INTEGRITY VERIFICATION
The organization requires that the integrity of [Assignment: organization-defined user-installed software] be verified prior to execution.
Supplemental Guidance: 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
(13) SOFTWARE, FIRMWARE, AND INFORMATION INTEGRITY | CODE EXECUTION IN PROTECTED ENVIRONMENTS
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
Supplemental Guidance: This control enhancement applies to all sources of binary or machine-executable code including, for example, commercial software/firmware and open source software.
(14) SOFTWARE, FIRMWARE, AND INFORMATION INTEGRITY | BINARY OR MACHINE EXECUTABLE CODE
The organization:
(a) Prohibits the use of binary or machine-executable code from sources with limited or no warranty and without the provision of source code; and
(b) Provides exceptions to the source code requirement only for compelling mission/operational requirements and with the approval of the authorizing official.
Supplemental Guidance: 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 Related control: SA-5.
(15) SOFTWARE, FIRMWARE, AND INFORMATION INTEGRITY | CODE AUTHENTICATION
The information system implements cryptographic mechanisms to authenticate [Assignment: organization-defined software or firmware components] prior to installation.
Supplemental Guidance: Cryptographic authentication includes, for example, verifying that software or firmware components have been digitally signed using certificates recognized and approved by organizations. Code signing is an effective method to protect against malicious code.
(16) SOFTWARE, FIRMWARE, AND INFORMATION INTEGRITY | TIME LIMIT ON PROCESS EXECUTION W/O SUPERVISION
The organization does not allow processes to execute without supervision for more than [Assignment: organization-defined time period].
Supplemental Guidance: 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</si>
  <si>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SI-8
SPAM PROTECTION</t>
  </si>
  <si>
    <t>The organization:
a. Employs spam protection mechanisms at information system entry and exit points to detect and take action on unsolicited messages; and
b. Updates spam protection mechanisms when new releases are available in accordance with organizational configuration management policy and procedures.</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</si>
  <si>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t>
  </si>
  <si>
    <t>(1) SPAM PROTECTION | CENTRAL MANAGEMENT
The organization centrally manages spam protection mechanisms.
Supplemental Guidance: 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
(2) SPAM PROTECTION | AUTOMATIC UPDATES
The information system automatically updates spam protection mechanisms.
(3) SPAM PROTECTION | CONTINUOUS LEARNING CAPABILITY
The information system implements spam protection mechanisms with a learning capability to more effectively identify legitimate communications traffic.
Supplemental Guidance: Learning mechanisms include, for example, Bayesian filters that respond to user inputs identifying specific traffic as spam or legitimate by updating algorithm parameters and thereby more accurately separating types of traffic.</t>
  </si>
  <si>
    <t>SI-10
INFORMATION INPUT VALIDATION</t>
  </si>
  <si>
    <t>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</si>
  <si>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</si>
  <si>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(1) INFORMATION INPUT VALIDATION | MANUAL OVERRIDE CAPABILITY
The information system:
(a) Provides a manual override capability for input validation of [Assignment: organization-defined inputs];
(b) Restricts the use of the manual override capability to only [Assignment: organization-defined authorized individuals]; and
(c) Audits the use of the manual override capability.
Supplemental Guidance: Related controls: CM-3, CM-5.
(2) INFORMATION INPUT VALIDATION | REVIEW / RESOLUTION OF ERRORS
The organization ensures that input validation errors are reviewed and resolved within [Assignment: organization-defined time period].
Supplemental Guidance: Resolution of input validation errors includes, for example, correcting systemic causes of errors and resubmitting transactions with corrected input.
(3) INFORMATION INPUT VALIDATION | PREDICTABLE BEHAVIOR
The information system behaves in a predictable and documented manner that reflects organizational and system objectives when invalid inputs are received.
Supplemental Guidance: 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
(4) INFORMATION INPUT VALIDATION | REVIEW / TIMING INTERACTIONS
The organization accounts for timing interactions among information system components in determining appropriate responses for invalid inputs.
Supplemental Guidance: In addressing invalid information system inputs received across protocol interfaces, timing interactions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
(5) INFORMATION INPUT VALIDATION | RESTRICT INPUTS TO TRUSTED SOURCES AND APPROVED FORMATS
The organization restricts the use of information inputs to [Assignment: organization-defined trusted sources] and/or [Assignment: organization-defined formats].
Supplemental Guidance: This control enhancement applies the concept of whitelisting to information inputs. Specifying known trusted sources for information inputs and acceptable formats for such inputs can reduce the probability of malicious activity.</t>
  </si>
  <si>
    <t>SI-11
ERROR HANDLING</t>
  </si>
  <si>
    <t>The information system:
a. Generates error messages that provide information necessary for corrective actions without revealing information that could be exploited by adversaries; and
b. Reveals error messages only to [Assignment: organization-defined personnel or roles].</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</si>
  <si>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t>
  </si>
  <si>
    <t>SI-12
INFORMATION HANDLING AND RETENTION</t>
  </si>
  <si>
    <t>The organization handles and retains information within the information system and information output from the system in accordance with applicable federal laws, Executive Orders, directives, policies, regulations, standards, and operational requirements.</t>
  </si>
  <si>
    <t>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t>
  </si>
  <si>
    <t>SI-15
INFORMATION OUTPUT FILTERING</t>
  </si>
  <si>
    <t>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</si>
  <si>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 Related controls: SI-3, SI-4.</t>
  </si>
  <si>
    <t>SI-17
FAIL-SAFE PROCEDURES</t>
  </si>
  <si>
    <t>The information system implements [Assignment: organization-defined fail-safe procedures] when [Assignment: organization-defined failure conditions occur].</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</si>
  <si>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 Related controls: CP-12, CP-13, SC-24, SI-13.</t>
  </si>
  <si>
    <t>REFERENCE FOR POTENTIAL IMPACT LEVEL SELECTION</t>
  </si>
  <si>
    <t>From FIPS PUB 199:</t>
  </si>
  <si>
    <t>SC information type = {(confidentiality, impact), (integrity, impact), (availability, impact)},</t>
  </si>
  <si>
    <t>The potential impact is LOW if—</t>
  </si>
  <si>
    <t>− The loss of confidentiality, integrity, or availability could be expected to have a limited adverse effect on organizational operations, organizational assets, or individuals.2</t>
  </si>
  <si>
    <t>AMPLIFICATION: A limited adverse effect means that, for example, the loss of confidentiality, integrity, or availability might: (i) cause a degradation in mission capability to an extent and duration that the organization is able to perform its primary functions, but the effectiveness of the functions is noticeably reduced; (ii) result in minor damage to organizational assets; (iii) result in minor financial loss; or (iv) result in minor harm to individuals.</t>
  </si>
  <si>
    <t>The potential impact is MODERATE if—</t>
  </si>
  <si>
    <t>− The loss of confidentiality, integrity, or availability could be expected to have a serious adverse effect on organizational operations, organizational assets, or individuals.</t>
  </si>
  <si>
    <t>AMPLIFICATION: A serious adverse effect means that, for example, the loss of confidentiality, integrity, or availability might: (i) cause a significant degradation in mission capability to an extent and duration that the organization is able to perform its primary functions, but the effectiveness of the functions is significantly reduced; (ii) result in significant damage to organizational assets; (iii) result in significant financial loss; or (iv) result in significant harm to individuals that does not involve loss of life or serious life threatening injuries.</t>
  </si>
  <si>
    <t>The potential impact is HIGH if—</t>
  </si>
  <si>
    <t>− The loss of confidentiality, integrity, or availability could be expected to have a severe or catastrophic adverse effect on organizational operations, organizational assets, or individuals.</t>
  </si>
  <si>
    <t>AMPLIFICATION: A severe or catastrophic adverse effect means that, for example, the loss of confidentiality, integrity, or availability might: (i) cause a severe degradation in or loss of mission capability to an extent and duration that the organization is not able to perform one or more of its primary functions; (ii) result in major damage to organizational assets; (iii) result in major financial loss; or (iv) result in severe or catastrophic harm to individuals involving loss of life or serious life threatening injuries.</t>
  </si>
  <si>
    <t xml:space="preserve">A low-impact system is an information system in which all three of the security objectives are low. </t>
  </si>
  <si>
    <t xml:space="preserve">A moderate-impact system is an information system in which at least one of the security objectives is moderate and no security objective is greater than moderate. </t>
  </si>
  <si>
    <t>A high-impact system is an information system in which at least one security objective is high.</t>
  </si>
  <si>
    <t>PRODUCT SECURITY STANDARD ASSESSMENT - Capability Explanations and MDS2 References</t>
  </si>
  <si>
    <t>Explanation from AAMI/IEC TIR80001-2-8:2016</t>
  </si>
  <si>
    <t>Related MDS2 Questions</t>
  </si>
  <si>
    <t>NIST Security Control related to MDS2 Question</t>
  </si>
  <si>
    <r>
      <rPr>
        <b/>
        <sz val="8"/>
        <color rgb="FF000000"/>
        <rFont val="Cambria"/>
        <family val="1"/>
        <charset val="1"/>
      </rPr>
      <t xml:space="preserve">Requirement goal: 
</t>
    </r>
    <r>
      <rPr>
        <sz val="8"/>
        <color rgb="FF000000"/>
        <rFont val="Cambria"/>
        <family val="1"/>
        <charset val="1"/>
      </rPr>
      <t xml:space="preserve">Reduce the RISK of unauthorized access to HEALTH DATA from an unattended workspot.
Prevent misuse by other users if a system or workspot is left idle for a period of time.
</t>
    </r>
    <r>
      <rPr>
        <b/>
        <sz val="8"/>
        <color rgb="FF000000"/>
        <rFont val="Cambria"/>
        <family val="1"/>
        <charset val="1"/>
      </rPr>
      <t>User need:</t>
    </r>
    <r>
      <rPr>
        <sz val="8"/>
        <color rgb="FF000000"/>
        <rFont val="Cambria"/>
        <family val="1"/>
        <charset val="1"/>
      </rPr>
      <t xml:space="preserve"> 
Unauthorized users are not able to access HEALTH DATA at an unattended workspot.
Authorized user sessions need to automatically terminate or lock after a pre-set period of time. This reduces the RISK of unauthorized access to HEALTH DATA when an authorized user left the workspot without logging off or locking the display or
room.
Automatic logoff needs to include a clearing of HEALTH DATA from all displays as appropriate.
The local authorized IT administrator needs to be able to disable the function and set the expiration time (including screen saver)
A screen saver with short inactivity time or manually enabled by a shortcut key might be an additional feature. This HEALTH DATA display clearing could be invoked when no key is pressed for some short period (e.g. 15 s to several minutes). This would not log out the user but would reduce RISK of casual viewing of information.
It is desirable that clinical users should not lose uncommitted work due to automatic logoff. Consider detailing characteristics under ALOF that distinguish between (a) logoff and (b) screen locking with resumption of session.</t>
    </r>
  </si>
  <si>
    <t>ALOF-1</t>
  </si>
  <si>
    <t xml:space="preserve">
Can the device be configured to force reauthorization of logged-in user(s) after a predetermined length of inactivity (e.g., auto-logoff, session lock, password protected screen saver)?
</t>
  </si>
  <si>
    <t>AC-12</t>
  </si>
  <si>
    <t>ALOF-2</t>
  </si>
  <si>
    <t xml:space="preserve">
Is the length of inactivity time before auto-logoff/screen lock user or administrator configurable?
</t>
  </si>
  <si>
    <t>AC-11</t>
  </si>
  <si>
    <r>
      <rPr>
        <b/>
        <sz val="8"/>
        <color rgb="FF000000"/>
        <rFont val="Cambria"/>
        <family val="1"/>
        <charset val="1"/>
      </rPr>
      <t xml:space="preserve">Requirement goal: 
</t>
    </r>
    <r>
      <rPr>
        <sz val="8"/>
        <color rgb="FF000000"/>
        <rFont val="Cambria"/>
        <family val="1"/>
        <charset val="1"/>
      </rPr>
      <t xml:space="preserve">Define harmonized approach towards reliably auditing who is doing what with HEALTH DATA, allowing HDO IT to monitor this using public frameworks, standards and technology.
Our industry agreed upon and HDO IT strongly prefers Integrating the Healthcare Enterprise (IHE) audit trail profile support.
Audit goal (from IHE): To allow a security officer in an institution to audit activities, to assess compliance with a secure domain’s policies, to detect instances of non-compliant behaviour, and to facilitate detection of improper creation, access, modification and deletion of Protected Health Information (PHI).
</t>
    </r>
    <r>
      <rPr>
        <b/>
        <sz val="8"/>
        <color rgb="FF000000"/>
        <rFont val="Cambria"/>
        <family val="1"/>
        <charset val="1"/>
      </rPr>
      <t xml:space="preserve">User need: 
</t>
    </r>
    <r>
      <rPr>
        <sz val="8"/>
        <color rgb="FF000000"/>
        <rFont val="Cambria"/>
        <family val="1"/>
        <charset val="1"/>
      </rPr>
      <t>Capability to record and examine system activity by creating audit trails on a device to track system and HEALTH DATA access, modification, or deletion.
Support for use either as a stand-alone repository (logging audit files in its own file system) or, when configured as such, will send logged information to a separate, HDO-managed central repository.
Audit creation and maintenance supported by appropriate audit review tools.
Securing of audit data as appropriate (especially if they contain personal data themselves).
Audit data that cannot be edited or deleted.
Audit data likely contains personal data and/or HEALTH DATA and all processing (e.g. access, storage and transfer) should have appropriate controls.</t>
    </r>
  </si>
  <si>
    <t>AUDT-1</t>
  </si>
  <si>
    <t>Can the medical device create additional audit logs or reports beyond standard operating system logs?</t>
  </si>
  <si>
    <t>AU-1</t>
  </si>
  <si>
    <t>AUDT-1.1</t>
  </si>
  <si>
    <t>Does the audit log record a USER ID?</t>
  </si>
  <si>
    <t>AUDT-1.2</t>
  </si>
  <si>
    <t>Does other personally identifiable information exist in the audit trail?</t>
  </si>
  <si>
    <t>AU-2</t>
  </si>
  <si>
    <t>AUDT-2</t>
  </si>
  <si>
    <t>Are events recorded in an audit log? If yes, indicate which of the following events are recorded in the audit log:</t>
  </si>
  <si>
    <t>AUDT-2.1</t>
  </si>
  <si>
    <t>Successful login/logout attempts?</t>
  </si>
  <si>
    <t>AUDT-2.2</t>
  </si>
  <si>
    <t>Unsuccessful login/logout attempts?</t>
  </si>
  <si>
    <t>AUDT-2.3</t>
  </si>
  <si>
    <t>Modification of user privileges?</t>
  </si>
  <si>
    <t>AUDT-2.4</t>
  </si>
  <si>
    <t>Creation/modification/deletion of users?</t>
  </si>
  <si>
    <t>AUDT-2.5</t>
  </si>
  <si>
    <t>Presentation of clinical or PII data (e.g. display, print)?</t>
  </si>
  <si>
    <t>AUDT-2.6</t>
  </si>
  <si>
    <t xml:space="preserve">Creation/modification/deletion of data? </t>
  </si>
  <si>
    <t>AUDT-2.7</t>
  </si>
  <si>
    <t>Import/export of data from removable media (e.g. USB drive, external hard drive, DVD)?</t>
  </si>
  <si>
    <t>AUDT-2.8</t>
  </si>
  <si>
    <t>Receipt/transmission of data or commands over a network or point-to-point connection?</t>
  </si>
  <si>
    <t>AUDT-2.8.1</t>
  </si>
  <si>
    <t>Remote or on-site support?</t>
  </si>
  <si>
    <t>AUDT-2.8.2</t>
  </si>
  <si>
    <t xml:space="preserve">Application Programming Interface (API) and similar activity? </t>
  </si>
  <si>
    <t>AUDT-2.9</t>
  </si>
  <si>
    <t>Emergency access?</t>
  </si>
  <si>
    <t>AUDT-2.10</t>
  </si>
  <si>
    <t>Other events (e.g., software updates)?</t>
  </si>
  <si>
    <t>AUDT-2.11</t>
  </si>
  <si>
    <t>Is the audit capability documented in more detail?</t>
  </si>
  <si>
    <t>AUDT-3</t>
  </si>
  <si>
    <t xml:space="preserve">Can the owner/operator define or select which events are recorded in the audit log? </t>
  </si>
  <si>
    <t>AUDT-4</t>
  </si>
  <si>
    <t>Is a list of data attributes that are captured in the audit log for an event available?</t>
  </si>
  <si>
    <t>AUDT-4.1</t>
  </si>
  <si>
    <t>Does the audit log record date/time?</t>
  </si>
  <si>
    <t>AUDT-4.1.1</t>
  </si>
  <si>
    <t>Can date and time be synchronized by Network Time Protocol (NTP) or equivalent time source?</t>
  </si>
  <si>
    <t>AUDT-5</t>
  </si>
  <si>
    <t>Can audit log content be exported?</t>
  </si>
  <si>
    <t>AUDT-5.1</t>
  </si>
  <si>
    <t>Via physical media?</t>
  </si>
  <si>
    <t>AUDT-5.2</t>
  </si>
  <si>
    <t>Via IHE Audit Trail and Node Authentication (ATNA) profile to SIEM?</t>
  </si>
  <si>
    <t>AUDT-5.3</t>
  </si>
  <si>
    <t>Via Other communications (e.g., external service device, mobile applications)?</t>
  </si>
  <si>
    <t>AUDT-5.4</t>
  </si>
  <si>
    <t xml:space="preserve">Are audit logs encrypted in transit or on storage media? </t>
  </si>
  <si>
    <t>AUDT-6</t>
  </si>
  <si>
    <t>Can audit logs be monitored/reviewed by owner/operator?</t>
  </si>
  <si>
    <t>AUDT-7</t>
  </si>
  <si>
    <t>Are audit logs protected from modification?</t>
  </si>
  <si>
    <t>AUDT-7.1</t>
  </si>
  <si>
    <t xml:space="preserve">Are audit logs protected from access? </t>
  </si>
  <si>
    <t>AUDT-8</t>
  </si>
  <si>
    <t>Can audit logs be analyzed by the device?</t>
  </si>
  <si>
    <r>
      <rPr>
        <b/>
        <sz val="8"/>
        <rFont val="Cambria"/>
        <family val="1"/>
        <charset val="1"/>
      </rPr>
      <t xml:space="preserve">Requirement goal: 
</t>
    </r>
    <r>
      <rPr>
        <sz val="8"/>
        <rFont val="Cambria"/>
        <family val="1"/>
        <charset val="1"/>
      </rPr>
      <t xml:space="preserve">Following the principle of data minimization, provide control of access to HEALTH DATA and functions only as necessary to perform the tasks required by the HDO consistent with the INTENDED USE.
</t>
    </r>
    <r>
      <rPr>
        <b/>
        <sz val="8"/>
        <rFont val="Cambria"/>
        <family val="1"/>
        <charset val="1"/>
      </rPr>
      <t xml:space="preserve">User need: 
</t>
    </r>
    <r>
      <rPr>
        <sz val="8"/>
        <rFont val="Cambria"/>
        <family val="1"/>
        <charset val="1"/>
      </rPr>
      <t>Avoiding unauthorized access to data and functions in order to (1) preserve system and data confidentiality, integrity and availability and (2) remain within permitted uses of data and systems.
As defined by HDO IT policy and based on the authenticated individual user’s identification, the authorization capability allows each user to only access approved data and only perform approved functions on the device.
Authorized users include HDO and service staff as defined by that policy.
 • MEDICAL DEVICES typically support a permissions-based system providing access to system functions and data appropriate to the role(s) of the individual in the HDO (role-based access control, RBAC). For example: OPERATORS can perform their assigned tasks using all appropriate device functions (e.g. monitor or scan patients).
 • Quality staff (e.g. medical physicist) can engage in all appropriate quality and assurance testing activities.
 • Service staff can access the system in a manner that supports their preventive maintenance, problem investigation, and  problem elimination activities.
Authorization permits the RISK to effectively deliver healthcare while (1) maintaining system and data security and (2) following the principle of appropriate data access minimization. Authorization can be managed locally or enterprisewide
(e.g. via centralized directory).
Where INTENDED USE does not permit the time necessary for logging onto and off of a device (e.g. high-throughput use), the local IT Policy can permit reduced authorization controls presuming adequacy of controlled and restricted physical access.</t>
    </r>
  </si>
  <si>
    <t>AUTH-1</t>
  </si>
  <si>
    <t xml:space="preserve">Does the device prevent access to unauthorized users through user login requirements or other mechanism?
</t>
  </si>
  <si>
    <t>IA-2</t>
  </si>
  <si>
    <t>AUTH-1.1</t>
  </si>
  <si>
    <t xml:space="preserve">Can the device be configured to use federated credentials management of users for authorization (e.g., LDAP, OAuth)? 
</t>
  </si>
  <si>
    <t>AUTH-1.2</t>
  </si>
  <si>
    <t xml:space="preserve">Can the customer push group policies to the device (e.g., Active Directory)? 
</t>
  </si>
  <si>
    <t>AUTH-1.3</t>
  </si>
  <si>
    <t xml:space="preserve">Are any special groups, organizational units, or group policies required?
</t>
  </si>
  <si>
    <t>AUTH-2</t>
  </si>
  <si>
    <t xml:space="preserve">Can users be assigned different privilege levels based on 'role' (e.g., user, administrator, and/or service, etc.)?
</t>
  </si>
  <si>
    <t>AUTH-3</t>
  </si>
  <si>
    <t xml:space="preserve">Can the device owner/operator grant themselves unrestricted administrative privileges (e.g., access operating system or application via local root or administrator account)?  
</t>
  </si>
  <si>
    <t>AUTH-4</t>
  </si>
  <si>
    <t xml:space="preserve">Does the device authorize or control all API access requests?
</t>
  </si>
  <si>
    <t>AUTH-5</t>
  </si>
  <si>
    <t xml:space="preserve">Does the device run in a restricted access mode, or ‘kiosk mode’, by default?
</t>
  </si>
  <si>
    <r>
      <rPr>
        <b/>
        <sz val="8"/>
        <color rgb="FF000000"/>
        <rFont val="Cambria"/>
        <family val="1"/>
        <charset val="1"/>
      </rPr>
      <t xml:space="preserve">Requirement goal: 
</t>
    </r>
    <r>
      <rPr>
        <sz val="8"/>
        <color rgb="FF000000"/>
        <rFont val="Cambria"/>
        <family val="1"/>
        <charset val="1"/>
      </rPr>
      <t xml:space="preserve">To allow the HDO to determine how to utilize the product SECURITY CAPABILITIES to meet their needs for policy and/or workflow.
</t>
    </r>
    <r>
      <rPr>
        <b/>
        <sz val="8"/>
        <color rgb="FF000000"/>
        <rFont val="Cambria"/>
        <family val="1"/>
        <charset val="1"/>
      </rPr>
      <t xml:space="preserve">User need: 
</t>
    </r>
    <r>
      <rPr>
        <sz val="8"/>
        <color rgb="FF000000"/>
        <rFont val="Cambria"/>
        <family val="1"/>
        <charset val="1"/>
      </rPr>
      <t>The local authorized IT administrator needs to be able to select the use of the product SECURITY CAPABILITIES or not to use the product SECURITY CAPABILITIES.
This can include aspects of privilege management interacting with SECURITY CAPABILITY control.</t>
    </r>
  </si>
  <si>
    <r>
      <rPr>
        <b/>
        <sz val="8"/>
        <color rgb="FF000000"/>
        <rFont val="Cambria"/>
        <family val="1"/>
        <charset val="1"/>
      </rPr>
      <t xml:space="preserve">Requirement goal: 
</t>
    </r>
    <r>
      <rPr>
        <sz val="8"/>
        <color rgb="FF000000"/>
        <rFont val="Cambria"/>
        <family val="1"/>
        <charset val="1"/>
      </rPr>
      <t xml:space="preserve">Create a unified way of working. Installation / Upgrade of product security patches by on-site service staff, remote service staff, and possibly authorized HDO staff (downloadable patches).
</t>
    </r>
    <r>
      <rPr>
        <b/>
        <sz val="8"/>
        <color rgb="FF000000"/>
        <rFont val="Cambria"/>
        <family val="1"/>
        <charset val="1"/>
      </rPr>
      <t>User need:</t>
    </r>
    <r>
      <rPr>
        <sz val="8"/>
        <color rgb="FF000000"/>
        <rFont val="Cambria"/>
        <family val="1"/>
        <charset val="1"/>
      </rPr>
      <t xml:space="preserve"> 
Installation of third party security patches on medical products as soon as possible in accordance with regulations requiring:
• Highest priority is given to patches that address high-RISK vulnerabilities as judged by objective, authoritative, documented, MDM vulnerability RISK EVALUATION.
• The medical product vendor and the healthcare provider are required to assure continued safe and effective clinical functionality of their products. Understanding of local MEDICAL DEVICE regulation (in general, MEDICAL DEVICES
should not be patched or modified without explicit written instructions from the MDM).
• Adequate testing has to be done to discover any unanticipated side effects of the patch on the medical product (performance or functionality) that might endanger a PATIENT.
User, especially HDO IT staff and HDO service, requires proactive information on assessed/validated patches.</t>
    </r>
  </si>
  <si>
    <t>CSUP-1</t>
  </si>
  <si>
    <t xml:space="preserve">Does the device contain any software or firmware which may require security updates during its operational life, either from the device manufacturer or from a third-party manufacturer of the software/firmware?  If no, answer “N/A” to questions in this section. </t>
  </si>
  <si>
    <t>CSUP-2</t>
  </si>
  <si>
    <t>Does the device contain an Operating System? If yes, complete 2.1-2.4.</t>
  </si>
  <si>
    <t>CSUP-2.1</t>
  </si>
  <si>
    <t>Does the device documentation provide instructions for owner/operator installation of patches or software updates?</t>
  </si>
  <si>
    <t>CSUP-2.2</t>
  </si>
  <si>
    <t>Does the device require vendor or vendor-authorized service to install patches or software updates?</t>
  </si>
  <si>
    <t>CSUP-2.3</t>
  </si>
  <si>
    <t>Does the device have the capability to receive remote installation of patches or software updates?</t>
  </si>
  <si>
    <t>CSUP-2.4</t>
  </si>
  <si>
    <t>Does the medical device manufacturer allow security updates from any third-party manufacturers (e.g., Microsoft) to be installed without approval from the manufacturer?</t>
  </si>
  <si>
    <t>CSUP-3</t>
  </si>
  <si>
    <t>Does the device contain Drivers and Firmware? If yes, complete 3.1-3.4.</t>
  </si>
  <si>
    <t>CSUP-3.1</t>
  </si>
  <si>
    <t>CSUP-3.2</t>
  </si>
  <si>
    <t>CSUP-3.3</t>
  </si>
  <si>
    <t>CSUP-3.4</t>
  </si>
  <si>
    <t>CSUP-4</t>
  </si>
  <si>
    <t>Does the device contain Anti-Malware Software? If yes, complete 4.1-4.4.</t>
  </si>
  <si>
    <t>CSUP-4.1</t>
  </si>
  <si>
    <t>CSUP-4.2</t>
  </si>
  <si>
    <t>CSUP-4.3</t>
  </si>
  <si>
    <t>CSUP-4.4</t>
  </si>
  <si>
    <t>CSUP-5</t>
  </si>
  <si>
    <t>Does the device contain Non-Operating System commercial off-the-shelf components? If yes, complete 5.1-5.4.</t>
  </si>
  <si>
    <t>CSUP-5.1</t>
  </si>
  <si>
    <t>CSUP-5.2</t>
  </si>
  <si>
    <t>CSUP-5.3</t>
  </si>
  <si>
    <t>CSUP-5.4</t>
  </si>
  <si>
    <t>CSUP-6</t>
  </si>
  <si>
    <t>Does the device contain other software components (e.g., asset management software, license management)? If yes, please provide details or refernce in notes and complete 6.1-6.4.</t>
  </si>
  <si>
    <t>CSUP-6.1</t>
  </si>
  <si>
    <t>CSUP-6.2</t>
  </si>
  <si>
    <t>CSUP-6.3</t>
  </si>
  <si>
    <t>CSUP-6.4</t>
  </si>
  <si>
    <t>CSUP-7</t>
  </si>
  <si>
    <t>Does the manufacturer notify the customer when updates are approved for installation?</t>
  </si>
  <si>
    <t>CSUP-8</t>
  </si>
  <si>
    <t>Does the device perform automatic installation of software updates?</t>
  </si>
  <si>
    <t>CSUP-9</t>
  </si>
  <si>
    <t>Does the manufacturer have an approved list of third-party software that can be installed on the device?</t>
  </si>
  <si>
    <t>CSUP-10</t>
  </si>
  <si>
    <t xml:space="preserve">Can the owner/operator install manufacturer-approved third-party software on the device themselves? </t>
  </si>
  <si>
    <t>CSUP-10.1</t>
  </si>
  <si>
    <t>Does the system have mechanism in place to prevent installation of unapproved software?</t>
  </si>
  <si>
    <t>CSUP-11</t>
  </si>
  <si>
    <t xml:space="preserve">Does the manufacturer have a process in place to assess device vulnerabilities and updates? </t>
  </si>
  <si>
    <t>CSUP-11.1</t>
  </si>
  <si>
    <t>Does the manufacturer provide customers with review and approval status of updates?</t>
  </si>
  <si>
    <t>CSUP-11.2</t>
  </si>
  <si>
    <t>Is there an update review cycle for the device?</t>
  </si>
  <si>
    <r>
      <rPr>
        <b/>
        <sz val="8"/>
        <color rgb="FF000000"/>
        <rFont val="Cambria"/>
        <family val="1"/>
        <charset val="1"/>
      </rPr>
      <t xml:space="preserve">Requirement goal: 
</t>
    </r>
    <r>
      <rPr>
        <sz val="8"/>
        <color rgb="FF000000"/>
        <rFont val="Cambria"/>
        <family val="1"/>
        <charset val="1"/>
      </rPr>
      <t xml:space="preserve">Ability of equipment (application software or additional tooling) to directly remove information that allows identification of patient.
Data scrubbing prior to shipping back to factory; architecting to allow remote service without HEALTH DATA access/exposure; in-factory quarantine, labelling, and training.
</t>
    </r>
    <r>
      <rPr>
        <b/>
        <sz val="8"/>
        <color rgb="FF000000"/>
        <rFont val="Cambria"/>
        <family val="1"/>
        <charset val="1"/>
      </rPr>
      <t xml:space="preserve">User need: 
</t>
    </r>
    <r>
      <rPr>
        <sz val="8"/>
        <color rgb="FF000000"/>
        <rFont val="Cambria"/>
        <family val="1"/>
        <charset val="1"/>
      </rPr>
      <t>Clinical user, service engineers and marketing need to be able to de-identify HEALTH DATA for various purposes not requiring PATIENT identity.</t>
    </r>
  </si>
  <si>
    <t>DIDT-1</t>
  </si>
  <si>
    <t xml:space="preserve">
Does the device provide an integral capability to de-identify personally identifiable information?
</t>
  </si>
  <si>
    <t>DIDT-1.1</t>
  </si>
  <si>
    <t xml:space="preserve">
Does the device support de-identification profiles that comply with the DICOM standard for de-identification?
</t>
  </si>
  <si>
    <r>
      <rPr>
        <b/>
        <sz val="8"/>
        <color rgb="FF000000"/>
        <rFont val="Cambria"/>
        <family val="1"/>
        <charset val="1"/>
      </rPr>
      <t xml:space="preserve">Requirement goal: 
</t>
    </r>
    <r>
      <rPr>
        <sz val="8"/>
        <color rgb="FF000000"/>
        <rFont val="Cambria"/>
        <family val="1"/>
        <charset val="1"/>
      </rPr>
      <t xml:space="preserve">Assure that the healthcare provider can continue business after damage or destruction of data, hardware, or software.
</t>
    </r>
    <r>
      <rPr>
        <b/>
        <sz val="8"/>
        <color rgb="FF000000"/>
        <rFont val="Cambria"/>
        <family val="1"/>
        <charset val="1"/>
      </rPr>
      <t xml:space="preserve">User need: 
</t>
    </r>
    <r>
      <rPr>
        <sz val="8"/>
        <color rgb="FF000000"/>
        <rFont val="Cambria"/>
        <family val="1"/>
        <charset val="1"/>
      </rPr>
      <t>Reasonable assurance that persistent system settings and persistent HEALTH DATA stored on products can be restored after a system failure or compromise so that business can be continued.
NOTE This requirement might not be appropriate for smaller, low-cost devices and can, in practice, rely on the ability to collect new, relevant data in the next acquisition cycle (e.g. short-duration heart rate data lost due to occasional wireless signal loss)</t>
    </r>
  </si>
  <si>
    <t>DTBK-1</t>
  </si>
  <si>
    <t>Does the device maintain long term primary storage of personally identifiable information / patient information (e.g. PACS)?</t>
  </si>
  <si>
    <t>DTBK-2</t>
  </si>
  <si>
    <t>Does the device have a “factory reset” function to restore the original device settings as provided by the manufacturer?</t>
  </si>
  <si>
    <t>CP-9</t>
  </si>
  <si>
    <t>DTBK-3</t>
  </si>
  <si>
    <t>Does the device have an integral data backup capability to removable media?</t>
  </si>
  <si>
    <t>DTBK-4</t>
  </si>
  <si>
    <t>Does the device have an integral data backup capability to remote storage?</t>
  </si>
  <si>
    <t>DTBK-5</t>
  </si>
  <si>
    <t xml:space="preserve">Does the device have a backup capability for system configuration information, patch restoration, and software restoration? </t>
  </si>
  <si>
    <t>DTBK-6</t>
  </si>
  <si>
    <t>Does the device provide the capability to check the integrity and authenticity of a backup?</t>
  </si>
  <si>
    <r>
      <rPr>
        <b/>
        <sz val="8"/>
        <color rgb="FF000000"/>
        <rFont val="Cambria"/>
        <family val="1"/>
        <charset val="1"/>
      </rPr>
      <t xml:space="preserve">Requirement goal: 
</t>
    </r>
    <r>
      <rPr>
        <sz val="8"/>
        <color rgb="FF000000"/>
        <rFont val="Cambria"/>
        <family val="1"/>
        <charset val="1"/>
      </rPr>
      <t xml:space="preserve">Ensure that access to protected HEALTH DATA is possible in case of an emergency situation requiring immediate access to stored HEALTH DATA.
</t>
    </r>
    <r>
      <rPr>
        <b/>
        <sz val="8"/>
        <color rgb="FF000000"/>
        <rFont val="Cambria"/>
        <family val="1"/>
        <charset val="1"/>
      </rPr>
      <t>User need:</t>
    </r>
    <r>
      <rPr>
        <sz val="8"/>
        <color rgb="FF000000"/>
        <rFont val="Cambria"/>
        <family val="1"/>
        <charset val="1"/>
      </rPr>
      <t xml:space="preserve"> 
During emergency situations, the clinical user needs to be able to access HEALTH DATA without personal user id and authentication (break-glass functionality).
Emergency access is to be detected, recorded and reported. Ideally including some manner of immediate notification to the system administrator or medical staff (in addition to audit record).
Emergency access needs to require and record self-attested user identification as entered (without authentication).
HDO can solve this through procedural approach using a specific user account or function of the system.
The administrator needs to be able to enable/disable any emergency functions provided by the product dependent on technical or procedural controls are required.</t>
    </r>
  </si>
  <si>
    <t>EMRG-1</t>
  </si>
  <si>
    <t>Does the device incorporate an emergency access (i.e. “break-glass”) feature?</t>
  </si>
  <si>
    <t>SI-17</t>
  </si>
  <si>
    <r>
      <rPr>
        <b/>
        <sz val="8"/>
        <color rgb="FF000000"/>
        <rFont val="Cambria"/>
        <family val="1"/>
        <charset val="1"/>
      </rPr>
      <t xml:space="preserve">Requirement goal: 
</t>
    </r>
    <r>
      <rPr>
        <sz val="8"/>
        <color rgb="FF000000"/>
        <rFont val="Cambria"/>
        <family val="1"/>
        <charset val="1"/>
      </rPr>
      <t xml:space="preserve">Assure that HEALTH DATA has not been altered or destroyed in non-authorized manner and is from the originator. Assure integrity of HEALTH DATA.
</t>
    </r>
    <r>
      <rPr>
        <b/>
        <sz val="8"/>
        <color rgb="FF000000"/>
        <rFont val="Cambria"/>
        <family val="1"/>
        <charset val="1"/>
      </rPr>
      <t xml:space="preserve">User need: 
</t>
    </r>
    <r>
      <rPr>
        <sz val="8"/>
        <color rgb="FF000000"/>
        <rFont val="Cambria"/>
        <family val="1"/>
        <charset val="1"/>
      </rPr>
      <t>User wants the assurance that HEALTH DATA is reliable and not tampered with.
Solutions are to include both fixed and also removable media.</t>
    </r>
  </si>
  <si>
    <t>IGAU-1</t>
  </si>
  <si>
    <t xml:space="preserve">
Does the device provide data integrity checking mechanisms of stored health data (e.g., hash or digital signature)?
</t>
  </si>
  <si>
    <t>SC-28</t>
  </si>
  <si>
    <t>IGAU-2</t>
  </si>
  <si>
    <t xml:space="preserve">
Does the device provide error/failure protection and recovery mechanisms for stored health data (e.g., RAID-5)? 
</t>
  </si>
  <si>
    <r>
      <rPr>
        <b/>
        <sz val="8"/>
        <color rgb="FF000000"/>
        <rFont val="Cambria"/>
        <family val="1"/>
        <charset val="1"/>
      </rPr>
      <t xml:space="preserve">Requirement goal: 
</t>
    </r>
    <r>
      <rPr>
        <sz val="8"/>
        <color rgb="FF000000"/>
        <rFont val="Cambria"/>
        <family val="1"/>
        <charset val="1"/>
      </rPr>
      <t xml:space="preserve">Product supports regulatory, HDO and user needs in ensuring an effective and uniform support for the prevention, detection and removal of malware. This is an essential step in a proper defence in depth approach to security.
Malware application software is updated, malware pattern data files kept current and operating systems and applications are patched in a timely fashion. Postupdating VERIFICATION testing of device operation for both continued INTENDED USE
and SAFETY is often necessary to meet regulatory quality requirements.
</t>
    </r>
    <r>
      <rPr>
        <b/>
        <sz val="8"/>
        <color rgb="FF000000"/>
        <rFont val="Cambria"/>
        <family val="1"/>
        <charset val="1"/>
      </rPr>
      <t xml:space="preserve">User need: 
</t>
    </r>
    <r>
      <rPr>
        <sz val="8"/>
        <color rgb="FF000000"/>
        <rFont val="Cambria"/>
        <family val="1"/>
        <charset val="1"/>
      </rPr>
      <t>HDOs need to detect traditional malware as well as unauthorized software that could interfere with proper operation of the device/system.</t>
    </r>
  </si>
  <si>
    <t>MLDP-1</t>
  </si>
  <si>
    <t xml:space="preserve">Is the device capable of hosting executable software? </t>
  </si>
  <si>
    <t>MLDP-2</t>
  </si>
  <si>
    <t>Does the device support the use of anti-malware software (or other anti-malware mechanism)? Provide details or reference in notes.</t>
  </si>
  <si>
    <t>SI-3</t>
  </si>
  <si>
    <t>MLDP-2.1</t>
  </si>
  <si>
    <t xml:space="preserve">Does the device include anti-malware software by default? </t>
  </si>
  <si>
    <t>CM-5</t>
  </si>
  <si>
    <t>MLDP-2.2</t>
  </si>
  <si>
    <t xml:space="preserve">Does the device have anti-malware software available as an option? </t>
  </si>
  <si>
    <t>AU-6</t>
  </si>
  <si>
    <t>MLDP-2.3</t>
  </si>
  <si>
    <t xml:space="preserve">Does the device documentation allow the owner/operator to install or update anti-malware software? </t>
  </si>
  <si>
    <t>CP-10</t>
  </si>
  <si>
    <t>MLDP-2.4</t>
  </si>
  <si>
    <t>Can the device owner/operator independently (re-)configure anti-malware settings?</t>
  </si>
  <si>
    <t>MLDP-2.5</t>
  </si>
  <si>
    <t xml:space="preserve">Does notification of malware detection occur in the device user interface?  </t>
  </si>
  <si>
    <t>MLDP-2.6</t>
  </si>
  <si>
    <t xml:space="preserve">Can only manufacturer-authorized persons repair systems when malware has been detected?  </t>
  </si>
  <si>
    <t>MLDP-2.7</t>
  </si>
  <si>
    <t>Are malware notifications written to a log?</t>
  </si>
  <si>
    <t>MLDP-2.8</t>
  </si>
  <si>
    <t>Are there any restrictions on anti-malware (e.g., purchase, installation, configuration, scheduling)?</t>
  </si>
  <si>
    <t>MLDP-3</t>
  </si>
  <si>
    <t>If the answer to MLDP-2 is NO, and anti-malware cannot be installed on the device, are other compensating controls in place or available?</t>
  </si>
  <si>
    <t>SI-2</t>
  </si>
  <si>
    <t>MLDP-4</t>
  </si>
  <si>
    <t>Does the device employ application whitelisting that restricts the software and services that are permitted to be run on the device?</t>
  </si>
  <si>
    <t>MLDP-5</t>
  </si>
  <si>
    <t>Does the device employ a host-based intrusion detection/prevention system?</t>
  </si>
  <si>
    <t>SI-4</t>
  </si>
  <si>
    <t>MLDP-5.1</t>
  </si>
  <si>
    <t>Can the host-based intrusion detection/prevention system be configured by the customer?</t>
  </si>
  <si>
    <t>CM-7</t>
  </si>
  <si>
    <t>MLDP-5.2</t>
  </si>
  <si>
    <t>Can a host-based intrusion detection/prevention system be installed by the customer?</t>
  </si>
  <si>
    <r>
      <rPr>
        <b/>
        <sz val="8"/>
        <color rgb="FF000000"/>
        <rFont val="Cambria"/>
        <family val="1"/>
        <charset val="1"/>
      </rPr>
      <t xml:space="preserve">Requirement goal: 
</t>
    </r>
    <r>
      <rPr>
        <sz val="8"/>
        <color rgb="FF000000"/>
        <rFont val="Cambria"/>
        <family val="1"/>
        <charset val="1"/>
      </rPr>
      <t xml:space="preserve">Authentication policies need to be flexible to adapt to local HDO IT policy. As necessary, use node authentication when communicating HEALTH DATA.
</t>
    </r>
    <r>
      <rPr>
        <b/>
        <sz val="8"/>
        <color rgb="FF000000"/>
        <rFont val="Cambria"/>
        <family val="1"/>
        <charset val="1"/>
      </rPr>
      <t xml:space="preserve">User need: 
</t>
    </r>
    <r>
      <rPr>
        <sz val="8"/>
        <color rgb="FF000000"/>
        <rFont val="Cambria"/>
        <family val="1"/>
        <charset val="1"/>
      </rPr>
      <t>Capability of managing cross-machine accounts on a modality to protect HEALTH DATA access.
Support for stand-alone and central administration.
Support for node authentication according to industry standards.
To detect and prevent entity falsification (provide non-repudiation).</t>
    </r>
  </si>
  <si>
    <t>NAUT-1</t>
  </si>
  <si>
    <t>Does the device provide/support any means of node authentication that assures both the sender and the recipient of data are known to each other and are authorized to receive transferred information (e.g. Web APIs, SMTP, SNMP)?</t>
  </si>
  <si>
    <t>SC-23</t>
  </si>
  <si>
    <t>NAUT-2</t>
  </si>
  <si>
    <t xml:space="preserve">Are network access control mechanisms supported (E.g., does the device have an internal firewall, or use a network connection white list)?
</t>
  </si>
  <si>
    <t>SC-7</t>
  </si>
  <si>
    <t>NAUT-2.1</t>
  </si>
  <si>
    <t xml:space="preserve">Is the firewall ruleset documented and available for review?
</t>
  </si>
  <si>
    <t>NAUT-3</t>
  </si>
  <si>
    <t xml:space="preserve">Does the device use certificate-based network connection authentication?
</t>
  </si>
  <si>
    <r>
      <rPr>
        <b/>
        <sz val="8"/>
        <color rgb="FF000000"/>
        <rFont val="Cambria"/>
        <family val="1"/>
        <charset val="1"/>
      </rPr>
      <t xml:space="preserve">Requirement goal: 
</t>
    </r>
    <r>
      <rPr>
        <sz val="8"/>
        <color rgb="FF000000"/>
        <rFont val="Cambria"/>
        <family val="1"/>
        <charset val="1"/>
      </rPr>
      <t xml:space="preserve">Authentication policies need to be flexible to adapt to HDO IT policy. This requirement as a logical place to require person authentication when providing access to HEALTH DATA.
To control access to devices, network resources and HEALTH DATA and to generate non- repudiatable audit trails. This feature should be able to identify unambiguously and with certainty the individual who is accessing the network, device or resource.
NOTE This requirement is relaxed during “break-glass” operation. See capability “Emergency access.”
</t>
    </r>
    <r>
      <rPr>
        <b/>
        <sz val="8"/>
        <color rgb="FF000000"/>
        <rFont val="Cambria"/>
        <family val="1"/>
        <charset val="1"/>
      </rPr>
      <t xml:space="preserve">User need: 
</t>
    </r>
    <r>
      <rPr>
        <sz val="8"/>
        <color rgb="FF000000"/>
        <rFont val="Cambria"/>
        <family val="1"/>
        <charset val="1"/>
      </rPr>
      <t>Capability of managing accounts on a modality to protect HEALTH DATA access.
Desirable to link to personal settings/preferences.
Support for stand-alone and central administration.
Single sign-on and same password on all workspots.
To detect and prevent person falsification (provide non-repudiation).
Role based access control (RBAC) capability desirable.</t>
    </r>
  </si>
  <si>
    <t>PAUT-1</t>
  </si>
  <si>
    <t>Does the device support and enforce unique IDs and passwords for all users and roles (including service accounts)?</t>
  </si>
  <si>
    <t>PAUT-1.1</t>
  </si>
  <si>
    <t>Does the device enforce authentication of unique IDs and passwords for all users and roles (including service accounts)?</t>
  </si>
  <si>
    <t>PAUT-2</t>
  </si>
  <si>
    <t>Is the device configurable to authenticate users through an external authentication service (e.g., MS Active Directory, NDS, LDAP, OAuth, etc.)?</t>
  </si>
  <si>
    <t>IA-5</t>
  </si>
  <si>
    <t>PAUT-3</t>
  </si>
  <si>
    <t>Is the device configurable to lock out a user after a certain number of unsuccessful logon attempts?</t>
  </si>
  <si>
    <t>PAUT-4</t>
  </si>
  <si>
    <t>Are all default accounts (e.g., technician service accounts, administrator accounts) listed in the documentation?</t>
  </si>
  <si>
    <t>SA-4(5)</t>
  </si>
  <si>
    <t>PAUT-5</t>
  </si>
  <si>
    <t>Can all passwords be changed?</t>
  </si>
  <si>
    <t>PAUT-6</t>
  </si>
  <si>
    <t>Is the device configurable to enforce creation of user account passwords that meet established (organization specific) complexity rules?</t>
  </si>
  <si>
    <t>PAUT-7</t>
  </si>
  <si>
    <t>Does the device support account passwords that expire periodically?</t>
  </si>
  <si>
    <t>PAUT-8</t>
  </si>
  <si>
    <t>Does the device support multi-factor authentication?</t>
  </si>
  <si>
    <t>PAUT-9</t>
  </si>
  <si>
    <t>Does the device support single sign-on (SSO)?</t>
  </si>
  <si>
    <t>PAUT-10</t>
  </si>
  <si>
    <t>Can user accounts be disabled/locked on the device?</t>
  </si>
  <si>
    <t>PAUT-11</t>
  </si>
  <si>
    <t>Does the device support biometric controls?</t>
  </si>
  <si>
    <t>PAUT-12</t>
  </si>
  <si>
    <t>Does the device support physical tokens (e.g. badge access)?</t>
  </si>
  <si>
    <t>PAUT-13</t>
  </si>
  <si>
    <t>Does the device support group authentication (e.g. hospital teams)?</t>
  </si>
  <si>
    <t>PAUT-14</t>
  </si>
  <si>
    <t>Does the application or device store or manage authentication credentials?</t>
  </si>
  <si>
    <t>PAUT-14.1</t>
  </si>
  <si>
    <t>Are credentials stored using a secure method?</t>
  </si>
  <si>
    <r>
      <rPr>
        <b/>
        <sz val="8"/>
        <color rgb="FF000000"/>
        <rFont val="Cambria"/>
        <family val="1"/>
        <charset val="1"/>
      </rPr>
      <t xml:space="preserve">Requirement goal: 
</t>
    </r>
    <r>
      <rPr>
        <sz val="8"/>
        <color rgb="FF000000"/>
        <rFont val="Cambria"/>
        <family val="1"/>
        <charset val="1"/>
      </rPr>
      <t xml:space="preserve">Assure that unauthorized access does not compromise the system or data confidentiality, integrity and availability.
</t>
    </r>
    <r>
      <rPr>
        <b/>
        <sz val="8"/>
        <color rgb="FF000000"/>
        <rFont val="Cambria"/>
        <family val="1"/>
        <charset val="1"/>
      </rPr>
      <t xml:space="preserve">User need: 
</t>
    </r>
    <r>
      <rPr>
        <sz val="8"/>
        <color rgb="FF000000"/>
        <rFont val="Cambria"/>
        <family val="1"/>
        <charset val="1"/>
      </rPr>
      <t>Reasonable assurance that HEALTH DATA stored on products or media is and stays secure in a manner proportionate to the sensitivity and volume of data records on the device.
Systems are reasonably free from tampering or component removal that might compromise integrity, confidentiality or availability. Tampering (including device removal) is detectable.</t>
    </r>
  </si>
  <si>
    <t>PLOK-1</t>
  </si>
  <si>
    <t>Is the device software only? If yes, answer “N/A” to remaining questions in this section.</t>
  </si>
  <si>
    <t xml:space="preserve">PE- 3(4) </t>
  </si>
  <si>
    <t>PLOK-2</t>
  </si>
  <si>
    <t xml:space="preserve">Are all device components maintaining personally identifiable information (other than removable media) physically secure (i.e., cannot remove without tools)? </t>
  </si>
  <si>
    <t>PLOK-3</t>
  </si>
  <si>
    <t>Are all device components maintaining personally identifiable information (other than removable media) physically secured behind an individually keyed locking device?</t>
  </si>
  <si>
    <t>PLOK-4</t>
  </si>
  <si>
    <t>Does the device have an option for the customer to attach a physical lock to restrict access to removable media?</t>
  </si>
  <si>
    <r>
      <rPr>
        <b/>
        <sz val="8"/>
        <color rgb="FF000000"/>
        <rFont val="Cambria"/>
        <family val="1"/>
        <charset val="1"/>
      </rPr>
      <t xml:space="preserve">Requirement goal: 
</t>
    </r>
    <r>
      <rPr>
        <sz val="8"/>
        <color rgb="FF000000"/>
        <rFont val="Cambria"/>
        <family val="1"/>
        <charset val="1"/>
      </rPr>
      <t xml:space="preserve">HDOs want an understanding of security throughout the full life cycle of a MEDICAL DEVICE.
MDM plans such that products are sustainable throughout their life cycle according internal quality systems and external regulations. Products provided with clear statement of expected life span.
Goal is to proactively manage impact of life cycle of components throughout a product’s full life cycle. This commercial off-the-shelf or 3rd party software includes operating systems, database systems, report generators, medical
imaging processing components etc. (assumption is that existing product creation processes already manages hardware component obsolescence). Third party includes here also internal suppliers of security vulnerable components with own
life cycle and support programs.
</t>
    </r>
    <r>
      <rPr>
        <b/>
        <sz val="8"/>
        <color rgb="FF000000"/>
        <rFont val="Cambria"/>
        <family val="1"/>
        <charset val="1"/>
      </rPr>
      <t xml:space="preserve">User need: 
</t>
    </r>
    <r>
      <rPr>
        <sz val="8"/>
        <color rgb="FF000000"/>
        <rFont val="Cambria"/>
        <family val="1"/>
        <charset val="1"/>
      </rPr>
      <t>HDO contracts, policy and regulations require that vendors maintain/support the system during product life.
Updates and upgrades are expected when platform components become obsolete.
HDOs and service provider show extreme care in irreversibly erasing HEALTH DATA prior to storage devices being decommissioned (discarded, reused, resold or recycled). Such activities should be logged and audited.
Sales and service are well informed about security support offered per product during its life cycle.</t>
    </r>
  </si>
  <si>
    <t>RDMP-1</t>
  </si>
  <si>
    <t xml:space="preserve">
Was a secure software development process, such as ISO/IEC 27034 or IEC 62304, followed during product development?
</t>
  </si>
  <si>
    <t>RDMP-2</t>
  </si>
  <si>
    <t xml:space="preserve">
Does the manufacturer evaluate third-party applications and software components included in the device for secure development practices? 
</t>
  </si>
  <si>
    <t>RDMP-3</t>
  </si>
  <si>
    <t xml:space="preserve">
Does the manufacturer maintain a web page or other source of information on software support dates and updates?
</t>
  </si>
  <si>
    <t>RDMP-4</t>
  </si>
  <si>
    <t xml:space="preserve">
Does the manufacturer have a plan for managing third-party component end-of-life?
</t>
  </si>
  <si>
    <r>
      <rPr>
        <b/>
        <sz val="8"/>
        <color rgb="FF000000"/>
        <rFont val="Cambria"/>
        <family val="1"/>
        <charset val="1"/>
      </rPr>
      <t xml:space="preserve">Requirement goal: 
</t>
    </r>
    <r>
      <rPr>
        <sz val="8"/>
        <color rgb="FF000000"/>
        <rFont val="Cambria"/>
        <family val="1"/>
        <charset val="1"/>
      </rPr>
      <t xml:space="preserve">Adjust SECURITY CONTROLS on the MEDICAL DEVICE and/or software applications such that security is maximized (“hardened”) while maintaining INTENDED USE.
Minimize attack vectors and overall attack surface area via port closing; service removal, etc.
</t>
    </r>
    <r>
      <rPr>
        <b/>
        <sz val="8"/>
        <color rgb="FF000000"/>
        <rFont val="Cambria"/>
        <family val="1"/>
        <charset val="1"/>
      </rPr>
      <t xml:space="preserve">User need: 
</t>
    </r>
    <r>
      <rPr>
        <sz val="8"/>
        <color rgb="FF000000"/>
        <rFont val="Cambria"/>
        <family val="1"/>
        <charset val="1"/>
      </rPr>
      <t>User requires a system that is stable and provides just those services specified and required according to its INTENDED USE with a minimum of maintenance activities.
HDO IT requires systems connected to their network to be secure on delivery and hardened against misuse and attacks.
It is desirable for the user to inform the MDM of suspected security breaches and perceived weaknesses in user equipment.</t>
    </r>
  </si>
  <si>
    <t>SAHD-1</t>
  </si>
  <si>
    <t>Is the device hardened in accordance with any industry standards?</t>
  </si>
  <si>
    <t>AC-17(2)/IA-3</t>
  </si>
  <si>
    <t>SAHD-2</t>
  </si>
  <si>
    <t>Has the device received any cybersecurity certifications?</t>
  </si>
  <si>
    <t>SA-12(10)</t>
  </si>
  <si>
    <t>SAHD-3</t>
  </si>
  <si>
    <t>Does the device employ any mechanisms for software integrity checking</t>
  </si>
  <si>
    <t>SAHD-3.1</t>
  </si>
  <si>
    <t>Does the device employ any mechanism (e.g., release-specific hash key, checksums, digital signature, etc.) to ensure the installed software is manufacturer-authorized?</t>
  </si>
  <si>
    <t>SAHD-3.2</t>
  </si>
  <si>
    <t>Does the device employ any mechanism (e.g., release-specific hash key, checksums, digital signature, etc.) to ensure the software updates are the manufacturer-authorized updates?</t>
  </si>
  <si>
    <t>CM-8</t>
  </si>
  <si>
    <t>SAHD-4</t>
  </si>
  <si>
    <t>Can the owner/operator perform software integrity checks (i.e., verify that the system has not been modified or tampered with)?</t>
  </si>
  <si>
    <t>AC-3</t>
  </si>
  <si>
    <t>SAHD-5</t>
  </si>
  <si>
    <t>Is the system configurable to allow the implementation of file-level, patient level, or other types of access controls?</t>
  </si>
  <si>
    <t>SAHD-5.1</t>
  </si>
  <si>
    <t>Does the device provide role-based access controls?</t>
  </si>
  <si>
    <t>SAHD-6</t>
  </si>
  <si>
    <t xml:space="preserve">Are any system or user accounts restricted or disabled by the manufacturer at system delivery? </t>
  </si>
  <si>
    <t>SAHD-6.1</t>
  </si>
  <si>
    <t xml:space="preserve">Are any system or user accounts configurable by the end user after initial configuration?  </t>
  </si>
  <si>
    <t>SAHD-6.2</t>
  </si>
  <si>
    <t>Does this include restricting certain system or user accounts, such as service technicians, to least privileged access?</t>
  </si>
  <si>
    <t>SAHD-7</t>
  </si>
  <si>
    <t>Are all shared resources (e.g., file shares) which are not required for the intended use of the device disabled?</t>
  </si>
  <si>
    <t>SAHD-8</t>
  </si>
  <si>
    <t>Are all communication ports and protocols that are not required for the intended use of the device disabled?</t>
  </si>
  <si>
    <t>SA-18</t>
  </si>
  <si>
    <t>SAHD-9</t>
  </si>
  <si>
    <t>Are all services (e.g., telnet, file transfer protocol [FTP], internet information server [IIS], etc.), which are not required for the intended use of the device deleted/disabled?</t>
  </si>
  <si>
    <t>CM-6</t>
  </si>
  <si>
    <t>SAHD-10</t>
  </si>
  <si>
    <t>Are all applications (COTS applications as well as OS-included applications, e.g., MS Internet Explorer, etc.) which are not required for the intended use of the device deleted/disabled?</t>
  </si>
  <si>
    <t>SAHD-11</t>
  </si>
  <si>
    <t>Can the device prohibit boot from uncontrolled or removable media (i.e., a source other than an internal drive or memory component)?</t>
  </si>
  <si>
    <t>SAHD-12</t>
  </si>
  <si>
    <t>Can unauthorized software or hardware be installed on the device without the use of physical tools?</t>
  </si>
  <si>
    <t>SAHD-13</t>
  </si>
  <si>
    <t>Does the product documentation include information on operational network security scanning by users?</t>
  </si>
  <si>
    <t>SAHD-14</t>
  </si>
  <si>
    <t>Can the device be hardened beyond the default provided state?</t>
  </si>
  <si>
    <t>SAHD-14.1</t>
  </si>
  <si>
    <t>Are instructions available from vendor for increased hardening?</t>
  </si>
  <si>
    <t>SHAD-15</t>
  </si>
  <si>
    <t>Can the system prevent access to BIOS or other bootloaders during boot?</t>
  </si>
  <si>
    <t>SAHD-16</t>
  </si>
  <si>
    <t>Have additional hardening methods not included in 2.3.19 been used to harden the device?</t>
  </si>
  <si>
    <r>
      <rPr>
        <b/>
        <sz val="8"/>
        <color rgb="FF000000"/>
        <rFont val="Cambria"/>
        <family val="1"/>
        <charset val="1"/>
      </rPr>
      <t xml:space="preserve">Requirement goal: 
</t>
    </r>
    <r>
      <rPr>
        <sz val="8"/>
        <color rgb="FF000000"/>
        <rFont val="Cambria"/>
        <family val="1"/>
        <charset val="1"/>
      </rPr>
      <t xml:space="preserve">Ensure that security guidance for OPERATORS and administrators of the system is available. Separate manuals for OPERATORS and administrators (including MDM sales and service) are desirable as they allow understanding of full administrative
functions to be kept only by administrators.
</t>
    </r>
    <r>
      <rPr>
        <b/>
        <sz val="8"/>
        <color rgb="FF000000"/>
        <rFont val="Cambria"/>
        <family val="1"/>
        <charset val="1"/>
      </rPr>
      <t xml:space="preserve">User need: 
</t>
    </r>
    <r>
      <rPr>
        <sz val="8"/>
        <color rgb="FF000000"/>
        <rFont val="Cambria"/>
        <family val="1"/>
        <charset val="1"/>
      </rPr>
      <t>OPERATOR should be clearly informed about his responsibilities and secure way of working with the system.
The administrator needs information about managing, customizing and monitoring the system (i.e. access control lists, audit logs, etc.).
Administrator needs clear understanding of SECURITY CAPABILITIES to allow HEALTH DATA RISK ASSESSMENT per appropriate regulatory requirement.
Sales and service also need information about the system’s SECURITY CAPABILITIES and secure way of working.
It is desirable for the user to know how and when to inform the MDM of suspected security breaches and perceived weaknesses in user equipment.</t>
    </r>
  </si>
  <si>
    <t>SGUD-1</t>
  </si>
  <si>
    <t xml:space="preserve">
Does the device include security documentation for the owner/operator?
</t>
  </si>
  <si>
    <t>AT-2/PL-2</t>
  </si>
  <si>
    <t>SGUD-2</t>
  </si>
  <si>
    <t xml:space="preserve">Does the device have the capability, and provide instructions, for the permanent deletion of data from the device or media? 
</t>
  </si>
  <si>
    <t>MP-6</t>
  </si>
  <si>
    <t>SGUD-3</t>
  </si>
  <si>
    <t xml:space="preserve">
Are all access accounts documented?
</t>
  </si>
  <si>
    <t>AC-6,IA-2</t>
  </si>
  <si>
    <t>SGUD-3.1</t>
  </si>
  <si>
    <t xml:space="preserve">Can the owner/operator manage password control for all accounts?
</t>
  </si>
  <si>
    <t>SGUD-4</t>
  </si>
  <si>
    <t xml:space="preserve">Does the product include documentation on recommended compensating controls for the device?
</t>
  </si>
  <si>
    <r>
      <rPr>
        <b/>
        <sz val="8"/>
        <color rgb="FF000000"/>
        <rFont val="Cambria"/>
        <family val="1"/>
        <charset val="1"/>
      </rPr>
      <t xml:space="preserve">Requirement goal: 
</t>
    </r>
    <r>
      <rPr>
        <sz val="8"/>
        <color rgb="FF000000"/>
        <rFont val="Cambria"/>
        <family val="1"/>
        <charset val="1"/>
      </rPr>
      <t xml:space="preserve">MDM establishes technical controls to mitigate the potential for compromise to the integrity and confidentiality of HEALTH DATA stored on products or removable media.
</t>
    </r>
    <r>
      <rPr>
        <b/>
        <sz val="8"/>
        <color rgb="FF000000"/>
        <rFont val="Cambria"/>
        <family val="1"/>
        <charset val="1"/>
      </rPr>
      <t xml:space="preserve">User need: 
</t>
    </r>
    <r>
      <rPr>
        <sz val="8"/>
        <color rgb="FF000000"/>
        <rFont val="Cambria"/>
        <family val="1"/>
        <charset val="1"/>
      </rPr>
      <t>Reasonable assurance that HEALTH DATA stored on products or media is and stays secure.
Encryption has to be considered for HEALTH DATA stored on MEDICAL DEVICES based on RISK ANALYSIS.
For HEALTH DATA stored on removable media, encryption might protect confidentiality/ integrity for clinical users but also MDM service and application engineers collecting clinical data.
A mechanism for encryption key management consistent with conventional use,
service access, emergency “break-glass” access.
Encryption method and strength takes into consideration the volume (extent of record collection/aggregation) and sensitivity of data.</t>
    </r>
  </si>
  <si>
    <t>STCF-1</t>
  </si>
  <si>
    <t xml:space="preserve">Can the device encrypt data at rest? 
</t>
  </si>
  <si>
    <t>STCF-1.1</t>
  </si>
  <si>
    <t xml:space="preserve">Is all data encrypted or otherwise protected?
</t>
  </si>
  <si>
    <t>STCF-1.2</t>
  </si>
  <si>
    <t xml:space="preserve">Is the data encryption capability configured by default? 
</t>
  </si>
  <si>
    <t>STCF-1.3</t>
  </si>
  <si>
    <t xml:space="preserve">Are instructions available to the customer to configure encryption?
</t>
  </si>
  <si>
    <t>STCF-2</t>
  </si>
  <si>
    <t xml:space="preserve">Can the encryption keys be changed or configured?
</t>
  </si>
  <si>
    <t>STCF-3</t>
  </si>
  <si>
    <t xml:space="preserve">Is the data stored in a database located on the device? 
</t>
  </si>
  <si>
    <t>STCF-4</t>
  </si>
  <si>
    <t xml:space="preserve">Is the data stored in a database external to the device?
</t>
  </si>
  <si>
    <r>
      <rPr>
        <b/>
        <sz val="8"/>
        <color rgb="FF000000"/>
        <rFont val="Cambria"/>
        <family val="1"/>
        <charset val="1"/>
      </rPr>
      <t xml:space="preserve">Requirement goal: 
</t>
    </r>
    <r>
      <rPr>
        <sz val="8"/>
        <color rgb="FF000000"/>
        <rFont val="Cambria"/>
        <family val="1"/>
        <charset val="1"/>
      </rPr>
      <t xml:space="preserve">Device meets local laws, regulations and standards (e.g. USA HIPAA, EU 95/46/EC derived national laws) according to HDO needs to ensure the confidentiality of transmitted HEALTH DATA.
</t>
    </r>
    <r>
      <rPr>
        <b/>
        <sz val="8"/>
        <color rgb="FF000000"/>
        <rFont val="Cambria"/>
        <family val="1"/>
        <charset val="1"/>
      </rPr>
      <t xml:space="preserve">User need: 
</t>
    </r>
    <r>
      <rPr>
        <sz val="8"/>
        <color rgb="FF000000"/>
        <rFont val="Cambria"/>
        <family val="1"/>
        <charset val="1"/>
      </rPr>
      <t>Assurance that HEALTH DATA confidentiality is maintained during transmission between authenticated nodes. This allows transport of HEALTH DATA over relatively open networks and/or environment where strong HDO IT policies for HEALTH DATA
integrity and confidentiality are in use.
See IEC TR 80001-2-3:2012 for more information on RISK MANAGEMENT for wireless network systems.</t>
    </r>
  </si>
  <si>
    <t>TXCF-1</t>
  </si>
  <si>
    <t>Can personally identifiable information be transmitted only via a point-to-point dedicated cable?</t>
  </si>
  <si>
    <t>TXCF-2</t>
  </si>
  <si>
    <t xml:space="preserve">Is personally identifiable information encrypted prior to transmission via a network or removable media? </t>
  </si>
  <si>
    <t>TXCF-2.1</t>
  </si>
  <si>
    <t>If data is not encrypted by default, can the customer configure encryption options?</t>
  </si>
  <si>
    <t>TXCF-3</t>
  </si>
  <si>
    <t>Is personally identifiable information transmission restricted to a fixed list of network destinations?</t>
  </si>
  <si>
    <t>TXCF-4</t>
  </si>
  <si>
    <t>Are connections limited to authenticated systems?</t>
  </si>
  <si>
    <t>TXCF-5</t>
  </si>
  <si>
    <t>Are secure transmission methods supported/implemented (DICOM, HL7, IEEE 11073)?</t>
  </si>
  <si>
    <r>
      <rPr>
        <b/>
        <sz val="8"/>
        <color rgb="FF000000"/>
        <rFont val="Cambria"/>
        <family val="1"/>
        <charset val="1"/>
      </rPr>
      <t xml:space="preserve">Requirement goal: 
</t>
    </r>
    <r>
      <rPr>
        <sz val="8"/>
        <color rgb="FF000000"/>
        <rFont val="Cambria"/>
        <family val="1"/>
        <charset val="1"/>
      </rPr>
      <t xml:space="preserve">Device protects the integrity of transmitted HEALTH DATA.
</t>
    </r>
    <r>
      <rPr>
        <b/>
        <sz val="8"/>
        <color rgb="FF000000"/>
        <rFont val="Cambria"/>
        <family val="1"/>
        <charset val="1"/>
      </rPr>
      <t xml:space="preserve">User need: 
</t>
    </r>
    <r>
      <rPr>
        <sz val="8"/>
        <color rgb="FF000000"/>
        <rFont val="Cambria"/>
        <family val="1"/>
        <charset val="1"/>
      </rPr>
      <t>Assurance that integrity of HEALTH DATA is maintained during transmission. This allows transmission of HEALTH DATA over relatively open networks or environment where strong policies for HEALTH DATA integrity are in use.</t>
    </r>
  </si>
  <si>
    <t>TXIG-1</t>
  </si>
  <si>
    <t>Does the device support any mechanism (e.g., digital signatures) intended to ensure data is not modified during transmission?</t>
  </si>
  <si>
    <t>SC-8</t>
  </si>
  <si>
    <t>TXIG-2</t>
  </si>
  <si>
    <t>Does the device include multiple sub-components connected by external cables?</t>
  </si>
  <si>
    <t>PRODUCT SECURITY STANDARD ASSESSMENT - Privacy by Design (PbD) Baseline Requirements</t>
  </si>
  <si>
    <r>
      <rPr>
        <i/>
        <sz val="11"/>
        <rFont val="Cambria"/>
        <family val="1"/>
        <charset val="1"/>
      </rPr>
      <t xml:space="preserve">  Definition of key privacy terms and additional Privacy by Design explanations may be located in D0000061607, </t>
    </r>
    <r>
      <rPr>
        <sz val="11"/>
        <rFont val="Cambria"/>
        <family val="1"/>
        <charset val="1"/>
      </rPr>
      <t>Privacy by Design</t>
    </r>
    <r>
      <rPr>
        <i/>
        <sz val="11"/>
        <rFont val="Cambria"/>
        <family val="1"/>
        <charset val="1"/>
      </rPr>
      <t>.</t>
    </r>
  </si>
  <si>
    <t>PbD Family and Purpose</t>
  </si>
  <si>
    <t>PbD Sub-element and Purpose</t>
  </si>
  <si>
    <t>PbD Control</t>
  </si>
  <si>
    <t>PbD Baseline Requirements</t>
  </si>
  <si>
    <r>
      <rPr>
        <b/>
        <sz val="10"/>
        <color rgb="FF000000"/>
        <rFont val="Cambria"/>
        <family val="1"/>
        <charset val="1"/>
      </rPr>
      <t xml:space="preserve">1. Authority &amp; Purpose
</t>
    </r>
    <r>
      <rPr>
        <sz val="10"/>
        <color rgb="FF000000"/>
        <rFont val="Cambria"/>
        <family val="1"/>
        <charset val="1"/>
      </rPr>
      <t>This family ensures that organizations:
(i) identify the legal bases that authorize a particular personal information (PI) collection or activity that impacts privacy; and (ii) specify in their notices the purpose(s) for which PI is collected.</t>
    </r>
  </si>
  <si>
    <r>
      <rPr>
        <b/>
        <sz val="9"/>
        <rFont val="Cambria"/>
        <family val="1"/>
        <charset val="1"/>
      </rPr>
      <t xml:space="preserve">1.1 Authority to collect
</t>
    </r>
    <r>
      <rPr>
        <sz val="9"/>
        <rFont val="Cambria"/>
        <family val="1"/>
        <charset val="1"/>
      </rPr>
      <t xml:space="preserve">
Specification of Controller/Processor (GDPR), Covered Entity/Business Associate (HIPAA), consent, data flows</t>
    </r>
  </si>
  <si>
    <t>(1) When SYK is a controller, determine the Legal basis (IP-1 Consent from NIST SP 800-53, or any other) and provide a Privacy notice to the data subject (TR-1 Privacy Notice from NIST SP 800-53). If there are data exchanges with other parties, appropriate Data Processing Agreements between SYK and those parties shall be established.
(1.a.) When SYK is a joint controller together with another party, create appropriate Joint Controller Agreements between Stryker and other party regarding the responsibilities for the PI flowing through the device.
(1.b.) When SYK is a controller in common with another controller, no Data Processing Agreement is required as they operate as separate parties.
(1.c.) In all above cases legal or compliance shall be contacted for further advise.
(2.) When SYK is a processor on behalf of a hospital, create appropriate Data Processing Agreements between Stryker and Customer regarding the responsibilities for the PI flowing through the device.
(2.a.) When SYK is a sub-processor on behalf of another party, ensure activities are aligned with data protection standard agreed in Contractual Agreements between Controller and Processor.</t>
  </si>
  <si>
    <t>(1) When SYK is a covered entity (very unlikely) contact legal in order to clarify specific requirements. 
(2) When SYK is a business associate establish a Business Associate Agreement.</t>
  </si>
  <si>
    <t>(1) A system architecture visual shall depict the data flow of privacy data through major components and interfaces of the device.
(2) An architectural context diagram shall depict how the device will be embedded in a customer environment and how the above defined roles apply in this device application context.
(3) The system architecture visual and the architectural context diagram shall also be documented in the Security Operations Manual (SOM) for customer information reasons without disclosing proprietary information.</t>
  </si>
  <si>
    <r>
      <rPr>
        <b/>
        <sz val="9"/>
        <color rgb="FF000000"/>
        <rFont val="Cambria"/>
        <family val="1"/>
        <charset val="1"/>
      </rPr>
      <t xml:space="preserve">1.2 Purpose specification
</t>
    </r>
    <r>
      <rPr>
        <sz val="9"/>
        <color rgb="FF000000"/>
        <rFont val="Cambria"/>
        <family val="1"/>
        <charset val="1"/>
      </rPr>
      <t xml:space="preserve">
Personal data may only be collected for specified, explicit and legitimate purposes. Define purpose of collection. Ensure data flow structure supports only defined purpose. </t>
    </r>
  </si>
  <si>
    <t>The main purpose shall be explicitly defined in an architectural document.</t>
  </si>
  <si>
    <t>The data and functional structure of the device shall guarantee the purpose limitations and shall not allow the system to be used outside the scope of the purpose definition. This means that the personal information acquired and kept by the device shall be restricted to information which is necessary to fulfill the stated purpose.</t>
  </si>
  <si>
    <t>The purpose definition shall be documented in the Security Operations Manual (SOM).</t>
  </si>
  <si>
    <r>
      <rPr>
        <b/>
        <sz val="10"/>
        <color rgb="FF000000"/>
        <rFont val="Cambria"/>
        <family val="1"/>
        <charset val="1"/>
      </rPr>
      <t xml:space="preserve">2. Accountability, Audit, Risk Management
</t>
    </r>
    <r>
      <rPr>
        <sz val="10"/>
        <color rgb="FF000000"/>
        <rFont val="Cambria"/>
        <family val="1"/>
        <charset val="1"/>
      </rPr>
      <t>This family enhances public confidence through effective controls for governance, monitoring, risk management, and assessment to demonstrate that organizations are complying with applicable privacy protection requirements and minimizing overall privacy risk.</t>
    </r>
  </si>
  <si>
    <r>
      <rPr>
        <b/>
        <sz val="9"/>
        <color rgb="FF000000"/>
        <rFont val="Cambria"/>
        <family val="1"/>
        <charset val="1"/>
      </rPr>
      <t xml:space="preserve">2.1 Governance &amp; Privacy Program
</t>
    </r>
    <r>
      <rPr>
        <sz val="9"/>
        <color rgb="FF000000"/>
        <rFont val="Cambria"/>
        <family val="1"/>
        <charset val="1"/>
      </rPr>
      <t xml:space="preserve">
Senior roles are appointed to safeguard Privacy &amp; Security</t>
    </r>
  </si>
  <si>
    <t>This sub-element has no baseline requirements for the design of individual products. It relates to systemic or orgnizational privacy requirements.</t>
  </si>
  <si>
    <r>
      <rPr>
        <b/>
        <sz val="9"/>
        <color rgb="FF000000"/>
        <rFont val="Cambria"/>
        <family val="1"/>
        <charset val="1"/>
      </rPr>
      <t xml:space="preserve">2.2 Privacy Impact &amp; Risk Assessment
</t>
    </r>
    <r>
      <rPr>
        <sz val="9"/>
        <color rgb="FF000000"/>
        <rFont val="Cambria"/>
        <family val="1"/>
        <charset val="1"/>
      </rPr>
      <t xml:space="preserve">
Standard methods are used to conduct risk assessments &amp; mitigate risk</t>
    </r>
  </si>
  <si>
    <t>A (Data) Privacy Impact Assessment (DPIA) shall be performed. The outcome of the privacy impact assessment may need to be considered in (a) the security risk assessment, or (b) any other design output documentation for further specification of data protection controls.</t>
  </si>
  <si>
    <r>
      <rPr>
        <b/>
        <sz val="9"/>
        <color rgb="FF000000"/>
        <rFont val="Cambria"/>
        <family val="1"/>
        <charset val="1"/>
      </rPr>
      <t xml:space="preserve">2.3 Privacy Requirements for Contractors and Service Providers
</t>
    </r>
    <r>
      <rPr>
        <sz val="9"/>
        <color rgb="FF000000"/>
        <rFont val="Cambria"/>
        <family val="1"/>
        <charset val="1"/>
      </rPr>
      <t xml:space="preserve">
Contracts are used to establish requirements for contractors and providers</t>
    </r>
  </si>
  <si>
    <r>
      <rPr>
        <b/>
        <sz val="9"/>
        <color rgb="FF000000"/>
        <rFont val="Cambria"/>
        <family val="1"/>
        <charset val="1"/>
      </rPr>
      <t xml:space="preserve">2.4 Privacy Monitoring and Auditing
</t>
    </r>
    <r>
      <rPr>
        <sz val="9"/>
        <color rgb="FF000000"/>
        <rFont val="Cambria"/>
        <family val="1"/>
        <charset val="1"/>
      </rPr>
      <t xml:space="preserve">
Auditing program defines responsibilities</t>
    </r>
  </si>
  <si>
    <r>
      <rPr>
        <b/>
        <sz val="9"/>
        <color rgb="FF000000"/>
        <rFont val="Cambria"/>
        <family val="1"/>
        <charset val="1"/>
      </rPr>
      <t xml:space="preserve">2.5 Privacy Awareness &amp; Training
</t>
    </r>
    <r>
      <rPr>
        <sz val="9"/>
        <color rgb="FF000000"/>
        <rFont val="Cambria"/>
        <family val="1"/>
        <charset val="1"/>
      </rPr>
      <t xml:space="preserve">
The workforce is trained on the requirements</t>
    </r>
  </si>
  <si>
    <r>
      <rPr>
        <b/>
        <sz val="9"/>
        <color rgb="FF000000"/>
        <rFont val="Cambria"/>
        <family val="1"/>
        <charset val="1"/>
      </rPr>
      <t xml:space="preserve">2.6 Privacy Reporting
</t>
    </r>
    <r>
      <rPr>
        <sz val="9"/>
        <color rgb="FF000000"/>
        <rFont val="Cambria"/>
        <family val="1"/>
        <charset val="1"/>
      </rPr>
      <t xml:space="preserve">
Reporting to senior management, and to authorities where required</t>
    </r>
  </si>
  <si>
    <r>
      <rPr>
        <b/>
        <sz val="9"/>
        <color rgb="FF000000"/>
        <rFont val="Cambria"/>
        <family val="1"/>
        <charset val="1"/>
      </rPr>
      <t xml:space="preserve">2.7 Privacy Enhanced System Design &amp; Development
</t>
    </r>
    <r>
      <rPr>
        <sz val="9"/>
        <color rgb="FF000000"/>
        <rFont val="Cambria"/>
        <family val="1"/>
        <charset val="1"/>
      </rPr>
      <t xml:space="preserve">
Use of access controls, anonymization, pseudonymization, and/or encryption</t>
    </r>
  </si>
  <si>
    <t>Use the least amount of Personal information in order to fulfill the defined purpose and control access based on 'need to know' and/or roles and responsibilities. Consider the use of independent certified partners to verify.</t>
  </si>
  <si>
    <t>Ensure with appropriate techniques that critical (health) information cannot be related to its related individual without additional information. Consider the use of independent certified partners to verify.</t>
  </si>
  <si>
    <t>Ensure with appropriate techniques and in a statistical valid manner that critical (health) information cannot be related to its related individual in any way. Consider the use of independent certified partners to verify.</t>
  </si>
  <si>
    <t>Ensure that data at rest and data in transition is encrypted. Consider the use of independent certified partners to verify.</t>
  </si>
  <si>
    <r>
      <rPr>
        <b/>
        <sz val="9"/>
        <color rgb="FF000000"/>
        <rFont val="Cambria"/>
        <family val="1"/>
        <charset val="1"/>
      </rPr>
      <t xml:space="preserve">2.8 Accounting of Disclosure
</t>
    </r>
    <r>
      <rPr>
        <sz val="9"/>
        <color rgb="FF000000"/>
        <rFont val="Cambria"/>
        <family val="1"/>
        <charset val="1"/>
      </rPr>
      <t xml:space="preserve">
Use of data inventory, registration of disclosures</t>
    </r>
  </si>
  <si>
    <r>
      <rPr>
        <b/>
        <sz val="10"/>
        <color rgb="FF000000"/>
        <rFont val="Cambria"/>
        <family val="1"/>
        <charset val="1"/>
      </rPr>
      <t xml:space="preserve">3. Data Quality &amp; Integrity
</t>
    </r>
    <r>
      <rPr>
        <sz val="10"/>
        <color rgb="FF000000"/>
        <rFont val="Cambria"/>
        <family val="1"/>
        <charset val="1"/>
      </rPr>
      <t>This family enhances public confidence that any personally identifiable information (PI) collected and maintained by organizations is accurate, relevant, timely, and complete for the purpose for which it is to be used, as specified in public notices.</t>
    </r>
  </si>
  <si>
    <r>
      <rPr>
        <b/>
        <sz val="9"/>
        <color rgb="FF000000"/>
        <rFont val="Cambria"/>
        <family val="1"/>
        <charset val="1"/>
      </rPr>
      <t xml:space="preserve">3.1  Data Quality
</t>
    </r>
    <r>
      <rPr>
        <sz val="9"/>
        <color rgb="FF000000"/>
        <rFont val="Cambria"/>
        <family val="1"/>
        <charset val="1"/>
      </rPr>
      <t xml:space="preserve">
Ensure mechanisms exist to keep data up to date, discover mistaken data and have the ability to correct data.</t>
    </r>
  </si>
  <si>
    <t xml:space="preserve">A mechanism shall ensure that data is kept up to date, discover mistaken data, and have the ability to correct data.
  </t>
  </si>
  <si>
    <t xml:space="preserve">The Security Operations Manual (SOM) shall contain appropriate instructions when customer involvement is needed to maintain data integrity.
</t>
  </si>
  <si>
    <r>
      <rPr>
        <b/>
        <sz val="9"/>
        <color rgb="FF000000"/>
        <rFont val="Cambria"/>
        <family val="1"/>
        <charset val="1"/>
      </rPr>
      <t xml:space="preserve">3.2 Data Integrity &amp; Data Integrity Board
</t>
    </r>
    <r>
      <rPr>
        <sz val="9"/>
        <color rgb="FF000000"/>
        <rFont val="Cambria"/>
        <family val="1"/>
        <charset val="1"/>
      </rPr>
      <t xml:space="preserve">
Establish methods to ensure confidentiality, integrity and availability of personal information and flags for vulnerabilities</t>
    </r>
  </si>
  <si>
    <t>In order to maintain the integrity of PI, suitable data processing functionality may be considered. For instance, an automatic audit function can be used to flag relevant changes to data or other specific requirements of "Electronic Code of Federal Regulations, Part 11" may apply.</t>
  </si>
  <si>
    <r>
      <rPr>
        <b/>
        <sz val="9"/>
        <color rgb="FF000000"/>
        <rFont val="Cambria"/>
        <family val="1"/>
        <charset val="1"/>
      </rPr>
      <t xml:space="preserve">4.1 Minimization of personally identifiable Information
</t>
    </r>
    <r>
      <rPr>
        <sz val="9"/>
        <color rgb="FF000000"/>
        <rFont val="Cambria"/>
        <family val="1"/>
        <charset val="1"/>
      </rPr>
      <t xml:space="preserve">
Collect only minimal amount of data</t>
    </r>
  </si>
  <si>
    <t>This sub-element requires that the device is designed so the it only acquires and keeps personal information to the extent that is needed to fulfill the purpose outlined in the purpose specification, and requires the purpose definition to be documented in the SOM. Since these requirements are already stated in 1.2.2 and 1.2.3 above, they do not need to be assessed again within family 4.1.</t>
  </si>
  <si>
    <r>
      <rPr>
        <b/>
        <sz val="9"/>
        <color rgb="FF000000"/>
        <rFont val="Cambria"/>
        <family val="1"/>
        <charset val="1"/>
      </rPr>
      <t xml:space="preserve">4.2 Data Retention and Disposal
</t>
    </r>
    <r>
      <rPr>
        <sz val="9"/>
        <color rgb="FF000000"/>
        <rFont val="Cambria"/>
        <family val="1"/>
        <charset val="1"/>
      </rPr>
      <t xml:space="preserve">
Only keep data for duration required by law and as needed for the purpose; delete afterward</t>
    </r>
  </si>
  <si>
    <t xml:space="preserve">Include functionality that allows data deletion to ensure that data is not kept longer than defined in the purpose specification.
</t>
  </si>
  <si>
    <t xml:space="preserve">Mark personal data with time stamp information to enable it to be selected for deletion on the basis of when it was acquired or stored.
</t>
  </si>
  <si>
    <t xml:space="preserve">Include a statement in the Security Operations Manual (SOM) to ensure that the customer follows applicable data minimization rules and to explain how data my be deleted.
</t>
  </si>
  <si>
    <r>
      <rPr>
        <b/>
        <sz val="9"/>
        <color rgb="FF000000"/>
        <rFont val="Cambria"/>
        <family val="1"/>
        <charset val="1"/>
      </rPr>
      <t xml:space="preserve">4.3 Minimization of PII used in Testing, Training, and IP
</t>
    </r>
    <r>
      <rPr>
        <sz val="9"/>
        <color rgb="FF000000"/>
        <rFont val="Cambria"/>
        <family val="1"/>
        <charset val="1"/>
      </rPr>
      <t xml:space="preserve">
Use of minimal identifiable data for testing</t>
    </r>
  </si>
  <si>
    <t>4.3.1 Use of Dummy Data for Testing</t>
  </si>
  <si>
    <t>When test data is needed, dummy data shall be specified and used instead of personal data from real persons. This may consist of de-identified data or 'fake' data not derived from real personal data.</t>
  </si>
  <si>
    <r>
      <rPr>
        <b/>
        <sz val="10"/>
        <color rgb="FF000000"/>
        <rFont val="Cambria"/>
        <family val="1"/>
        <charset val="1"/>
      </rPr>
      <t xml:space="preserve">5. Individual Participation &amp; Redress
</t>
    </r>
    <r>
      <rPr>
        <sz val="10"/>
        <color rgb="FF000000"/>
        <rFont val="Cambria"/>
        <family val="1"/>
        <charset val="1"/>
      </rPr>
      <t>This family addresses the need to make individuals active participants in the decision-making process regarding the collection and use of their personally identifiable information (PII). By providing individuals with access to PII and the ability to have their PII corrected or amended, as appropriate, the controls in this family enhance public confidence in organizational decisions made based on the PII.</t>
    </r>
  </si>
  <si>
    <r>
      <rPr>
        <b/>
        <sz val="9"/>
        <color rgb="FF000000"/>
        <rFont val="Cambria"/>
        <family val="1"/>
        <charset val="1"/>
      </rPr>
      <t xml:space="preserve">5.1 Consent
</t>
    </r>
    <r>
      <rPr>
        <sz val="9"/>
        <color rgb="FF000000"/>
        <rFont val="Cambria"/>
        <family val="1"/>
        <charset val="1"/>
      </rPr>
      <t xml:space="preserve">
If Stryker acts as a controller and collects PHI, consent from individuals may be necessary</t>
    </r>
  </si>
  <si>
    <t>If Stryker is defined as data controller for this product, consider setting up the workflow such that a patient consent degree is required before any data processing starts.</t>
  </si>
  <si>
    <t>If Stryker is defined as data processor for this product, consider adding a warning statement on the device with a message similar to, "This product processes personal data. The surgeon is responsible for obtaining patient consent for product use when appropriate."</t>
  </si>
  <si>
    <r>
      <rPr>
        <b/>
        <sz val="9"/>
        <color rgb="FF000000"/>
        <rFont val="Cambria"/>
        <family val="1"/>
        <charset val="1"/>
      </rPr>
      <t xml:space="preserve">5.2 Individual Access
</t>
    </r>
    <r>
      <rPr>
        <sz val="9"/>
        <color rgb="FF000000"/>
        <rFont val="Cambria"/>
        <family val="1"/>
        <charset val="1"/>
      </rPr>
      <t xml:space="preserve">
Responding to individuals' requests for access to their PI</t>
    </r>
  </si>
  <si>
    <t>The device shall be able to support requests of individuals for access to their Personal Information.
Note: Patients do not need to get access to the device. A machine-readable (soft copy) export summary (pdf) could satisfy this requirement. Ensure that PI from others is redacted.</t>
  </si>
  <si>
    <r>
      <rPr>
        <b/>
        <sz val="9"/>
        <color rgb="FF000000"/>
        <rFont val="Cambria"/>
        <family val="1"/>
        <charset val="1"/>
      </rPr>
      <t xml:space="preserve">5.3 Redress
</t>
    </r>
    <r>
      <rPr>
        <sz val="9"/>
        <color rgb="FF000000"/>
        <rFont val="Cambria"/>
        <family val="1"/>
        <charset val="1"/>
      </rPr>
      <t xml:space="preserve">
Responding to individuals' requests for deletion, restriction, revision, etc. of their PI</t>
    </r>
  </si>
  <si>
    <t>The device shall be able to support requests of individuals for deletion, restriction of processing, revision or portability of their Personal Information.
Note: Patients do not need to get access to the device or be able to perform the modifications themselves. A confirmation of deletion, continued restricted use, revision/correction of data or portable copy could satisfy this requirement.</t>
  </si>
  <si>
    <r>
      <rPr>
        <b/>
        <sz val="9"/>
        <color rgb="FF000000"/>
        <rFont val="Cambria"/>
        <family val="1"/>
        <charset val="1"/>
      </rPr>
      <t xml:space="preserve">5.4 Complaint or request management
</t>
    </r>
    <r>
      <rPr>
        <sz val="9"/>
        <color rgb="FF000000"/>
        <rFont val="Cambria"/>
        <family val="1"/>
        <charset val="1"/>
      </rPr>
      <t xml:space="preserve">
Responding to complaints and general requests</t>
    </r>
  </si>
  <si>
    <r>
      <rPr>
        <b/>
        <sz val="10"/>
        <color rgb="FF000000"/>
        <rFont val="Cambria"/>
        <family val="1"/>
        <charset val="1"/>
      </rPr>
      <t xml:space="preserve">6. Security
</t>
    </r>
    <r>
      <rPr>
        <sz val="10"/>
        <color rgb="FF000000"/>
        <rFont val="Cambria"/>
        <family val="1"/>
        <charset val="1"/>
      </rPr>
      <t>This family supplements the security controls  to ensure that technical, physical, and administrative safeguards are in place to protect personally identifiable information (PII) collected or maintained by organizations against loss, unauthorized access, or disclosure, and to ensure that planning and responses to privacy incidents comply with security regulations worldwide. The controls in this family are implemented in coordination with information security personnel and in accordance with the existing Risk Management Framework.</t>
    </r>
  </si>
  <si>
    <r>
      <rPr>
        <b/>
        <sz val="9"/>
        <color rgb="FF000000"/>
        <rFont val="Cambria"/>
        <family val="1"/>
        <charset val="1"/>
      </rPr>
      <t xml:space="preserve">
6.1 Inventory of Personally Identifiable Information
</t>
    </r>
    <r>
      <rPr>
        <sz val="9"/>
        <color rgb="FF000000"/>
        <rFont val="Cambria"/>
        <family val="1"/>
        <charset val="1"/>
      </rPr>
      <t xml:space="preserve">
Data Inventory, Data Flows, Product Lifecycle Overview, Contracts
</t>
    </r>
  </si>
  <si>
    <t>This sub-element's requirements are covered by the architectural and data flow requirements in sub-element 1.2 Purpose Specification.</t>
  </si>
  <si>
    <r>
      <rPr>
        <b/>
        <sz val="9"/>
        <color rgb="FF000000"/>
        <rFont val="Cambria"/>
        <family val="1"/>
        <charset val="1"/>
      </rPr>
      <t xml:space="preserve">
6.2 Privacy Incident Response
</t>
    </r>
    <r>
      <rPr>
        <sz val="9"/>
        <color rgb="FF000000"/>
        <rFont val="Cambria"/>
        <family val="1"/>
        <charset val="1"/>
      </rPr>
      <t xml:space="preserve">
Incident response plans, breach notification assessment and methods
</t>
    </r>
  </si>
  <si>
    <r>
      <rPr>
        <b/>
        <sz val="10"/>
        <color rgb="FF000000"/>
        <rFont val="Cambria"/>
        <family val="1"/>
        <charset val="1"/>
      </rPr>
      <t xml:space="preserve">7. Transparency
</t>
    </r>
    <r>
      <rPr>
        <sz val="10"/>
        <color rgb="FF000000"/>
        <rFont val="Cambria"/>
        <family val="1"/>
        <charset val="1"/>
      </rPr>
      <t>This family ensures that organizations provide public notice of their information practices and the privacy impact of their programs and activities.</t>
    </r>
  </si>
  <si>
    <r>
      <rPr>
        <b/>
        <sz val="9"/>
        <color rgb="FF000000"/>
        <rFont val="Cambria"/>
        <family val="1"/>
        <charset val="1"/>
      </rPr>
      <t xml:space="preserve">7.1 Privacy Notice
</t>
    </r>
    <r>
      <rPr>
        <sz val="9"/>
        <color rgb="FF000000"/>
        <rFont val="Cambria"/>
        <family val="1"/>
        <charset val="1"/>
      </rPr>
      <t xml:space="preserve">
Where Stryker is a data controller (GDPR) it needs to inform individuals about its PI collection and privacy practices through a privacy statement</t>
    </r>
  </si>
  <si>
    <t>If Stryker is defined as data controller for this product, consider setting up the workflow such that a patient is informed about the data collection before any data processing starts.</t>
  </si>
  <si>
    <r>
      <rPr>
        <b/>
        <sz val="9"/>
        <color rgb="FF000000"/>
        <rFont val="Cambria"/>
        <family val="1"/>
        <charset val="1"/>
      </rPr>
      <t xml:space="preserve">7.2 System of Records
</t>
    </r>
    <r>
      <rPr>
        <sz val="9"/>
        <color rgb="FF000000"/>
        <rFont val="Cambria"/>
        <family val="1"/>
        <charset val="1"/>
      </rPr>
      <t xml:space="preserve">
Any Privacy Notices and declared data inventories to authorities should be kept up to date</t>
    </r>
  </si>
  <si>
    <r>
      <rPr>
        <b/>
        <sz val="9"/>
        <color rgb="FF000000"/>
        <rFont val="Cambria"/>
        <family val="1"/>
        <charset val="1"/>
      </rPr>
      <t xml:space="preserve">7.3 Dissemination of Privacy program information
</t>
    </r>
    <r>
      <rPr>
        <sz val="9"/>
        <color rgb="FF000000"/>
        <rFont val="Cambria"/>
        <family val="1"/>
        <charset val="1"/>
      </rPr>
      <t xml:space="preserve">
Materials should be developed and disseminated in the organization which demonstrate accountable privacy practices, including a Privacy Policy</t>
    </r>
  </si>
  <si>
    <r>
      <rPr>
        <b/>
        <sz val="10"/>
        <color rgb="FF000000"/>
        <rFont val="Cambria"/>
        <family val="1"/>
        <charset val="1"/>
      </rPr>
      <t xml:space="preserve">8. Use Limitation
</t>
    </r>
    <r>
      <rPr>
        <sz val="10"/>
        <color rgb="FF000000"/>
        <rFont val="Cambria"/>
        <family val="1"/>
        <charset val="1"/>
      </rPr>
      <t>This family ensures that organizations only use personal information (PI) either as specified in their public notices, in a manner compatible with those specified purposes, or as otherwise permitted by law. Implementation of the controls in this family will ensure that the scope of PI use is limited accordingly.</t>
    </r>
  </si>
  <si>
    <r>
      <rPr>
        <b/>
        <sz val="9"/>
        <color rgb="FF000000"/>
        <rFont val="Cambria"/>
        <family val="1"/>
        <charset val="1"/>
      </rPr>
      <t xml:space="preserve">
8.1 Internal Use
</t>
    </r>
    <r>
      <rPr>
        <sz val="9"/>
        <color rgb="FF000000"/>
        <rFont val="Cambria"/>
        <family val="1"/>
        <charset val="1"/>
      </rPr>
      <t xml:space="preserve">
Internal Privacy Policy, in which data usage is aligned with privacy policy and privacy notices and is otherwise addressed, or updates made to privacy policy or privacy notices
</t>
    </r>
  </si>
  <si>
    <t>If Stryker is defined as data controller for this product, the legal or compliance department shall be contacted for further advice concerning internal use.</t>
  </si>
  <si>
    <r>
      <rPr>
        <b/>
        <sz val="9"/>
        <color rgb="FF000000"/>
        <rFont val="Cambria"/>
        <family val="1"/>
        <charset val="1"/>
      </rPr>
      <t xml:space="preserve">8.2 Information Sharing with Third Parties
</t>
    </r>
    <r>
      <rPr>
        <sz val="9"/>
        <color rgb="FF000000"/>
        <rFont val="Cambria"/>
        <family val="1"/>
        <charset val="1"/>
      </rPr>
      <t xml:space="preserve">
Privacy policy and notices and contracts include information on information sharing practices</t>
    </r>
  </si>
  <si>
    <t>Limited adverse affect on individuals since a Surgeon can use the traditional planning approach for knee surgery all the times and in any circumstances</t>
  </si>
  <si>
    <t>The HDO is responsible for security trainings since he owns and runs the application</t>
  </si>
  <si>
    <t>The Corporate QMS product security policy and procedures define security roles and responsibilties which build the foundation for hiring, training, etc. for personal involved in product security activities</t>
  </si>
  <si>
    <t>N/A or Not acquired complete system or IT product for Application.</t>
  </si>
  <si>
    <t>Project Lead/Owner</t>
  </si>
  <si>
    <t>Document References</t>
  </si>
  <si>
    <t xml:space="preserve">Only data which is required for the planning of a knee suregry is acquired. The User needs and other specs documents (like SRS) document the accroding requirements  </t>
  </si>
  <si>
    <t>CT Knee application provides option to anonymize the Patient details on application GUI. CT Knee application wont be exporting any data.</t>
  </si>
  <si>
    <t>CT Knee application is not sharing the patient details with any other system.</t>
  </si>
  <si>
    <r>
      <t xml:space="preserve">4. Data Minimization &amp; Retention
</t>
    </r>
    <r>
      <rPr>
        <sz val="10"/>
        <color rgb="FF000000"/>
        <rFont val="Cambria"/>
        <family val="1"/>
        <charset val="1"/>
      </rPr>
      <t>This family helps organizations implement the data minimization and retention requirements to collect, use, and retain only personal information (PI) that is relevant and necessary for the purpose for which it was originally collected. Organizations retain PI for only as long as necessary to fulfill the purpose(s) specified in public notices and in accordance with approved record retention schedules</t>
    </r>
    <r>
      <rPr>
        <b/>
        <sz val="10"/>
        <color rgb="FF000000"/>
        <rFont val="Cambria"/>
        <family val="1"/>
        <charset val="1"/>
      </rPr>
      <t>.</t>
    </r>
  </si>
  <si>
    <t>HDO or end user shall delete the Patient data from his laptop. Application shall not display the data once it is removed from laptop. User manual covers the process of deleting patient data from user laptop.</t>
  </si>
  <si>
    <t>Timestamp for the patient data is displayed on windows explorer. End user or HDO shall view the timestamp and delete Patient data.</t>
  </si>
  <si>
    <t>HDO or end user is resposnible for deleteing the Patient data from his laptop. Application shall not display the data once it is removed from laptop. User manual covers the process of deleting patient data from user laptop.</t>
  </si>
  <si>
    <t>Stryker does not process PHI oustide the surgeons laptop. The HDO has full control of its Laptop including the CT Knee application and responsibility for any PHI there. The product will be only sold in Japan. Therefore the product is outside of scope of GDPR privacy requirements. Styrker is neither a controller nor a processor of any PHI. Discussed and concluded with Midco Leung (Asia Pacific Privacy Mgr.) on Nov 23, 2021</t>
  </si>
  <si>
    <t>Stryker does not process PHI oustide the surgeons laptop. The HDO has full control of its Laptop including the CT Knee application and responsibility for any PHI there. The product will be only sold in Japan. Therefore the product is outside of scope of GDPR privacy requirements. Styrker is neither a controller nor a processor of any PHI.</t>
  </si>
  <si>
    <t>Ref. to 1.1. Stryker does not process PHI oustide the surgeons laptop. The HDO has full control of its Laptop including the CT Knee application and responsibility for any PHI there. The product will be only sold in Japan. Therefore the product is outside of scope of GDPR privacy requirements. Styrker is neither a controller nor a processor of any PHI.</t>
  </si>
  <si>
    <t>As the product is to be sold in Japan, there is no requirement for Security Group associations for Japan.</t>
  </si>
  <si>
    <t>Stryker does not process PHI oustide the surgeons laptop. The HDO has full control of its Laptop including the CT Knee application and responsibility for any PHI there. The product will be only sold in Japan. Therefore the product is outside of scope of GDPR privacy requirements. Styrker is neither a controller nor a processor of any PHI.Discussed and concluded with Midco Leung (Asia Pacific Privacy Mgr.) on Nov 23, 2021</t>
  </si>
  <si>
    <t>SOW No 2 between INTAGE Healthcare Inc. and Stryker Global Technology Center Pvt. Ltd. Dated 11th Nov’20.</t>
  </si>
  <si>
    <t xml:space="preserve">(SRS Number) Input from the knee planning is used &amp; performed the surgery. No need to backup any data post-surgery. Disaster recovery cases should be included in SRS. </t>
  </si>
  <si>
    <t>(SRS Number) Sensitive data has to be identified and to be mentioned in SRS. The same has to be encrypted &amp; stored.</t>
  </si>
  <si>
    <t>Software only product to be installed on the customers cart. Application does'nt require the physical lock</t>
  </si>
  <si>
    <t>Software Development Plan : (Document no.)</t>
  </si>
  <si>
    <t>(Document number)SOM for system hardening
(Document number)Penetration Testing report reference for application hardening</t>
  </si>
  <si>
    <t>(SRS Number)</t>
  </si>
  <si>
    <t>Not applicable, as Knee intra-op application does not have any transmission capabilities</t>
  </si>
  <si>
    <t>The application (Knee Intra-op) has no dedicated access control functionality (enabling account management, separation of duties, least privilege, session locks, etc.)
Nav3i: The application running under a Windows OS system is managed by Windows access controls and according to HDOs (Health Delivery Organization) IT department settings/policies.
Qcart/OrthoQ cart: The application running under a Linux OS system is managed by Linux access controls and according to HDOs (Health Delivery Organization) IT department settings/policies.</t>
  </si>
  <si>
    <t>Configuration management is the discipline of ensuring the integrity of 
1. HDO- HDO’s networking IT configuration items (SW, HW, tools, procedures, etc.)
2. Application configuration which needs to be mentioned in the SOM</t>
  </si>
  <si>
    <t>Contingency planning and management (e.g. restoring a system or a network segment or certain applications) is a key responsibility of the HDO's IT network management</t>
  </si>
  <si>
    <t>The application does not support any user identification or authentication. This is to be provided by the Windows/Linux OS.</t>
  </si>
  <si>
    <t>Maintenance of the HDO's IT system, networks and other items are key responsibility of the HDO's IT network management.</t>
  </si>
  <si>
    <t>The management of physical security aspects of the HDO's IT system, networks and other configuration items is a key responsibility of the HDO's IT network management.</t>
  </si>
  <si>
    <t>Application does not comprise acquired IT systems, system components or IT services. 
Application does not perform critical mission or systems functions.</t>
  </si>
  <si>
    <t>Cart (Qcart, OrthoQ cart) is standalone and no communication with other systems is in scope</t>
  </si>
  <si>
    <t>It is the HDO's responsibility to maintain the integrity for its IT systems. The application is running on a cart (Qcart, OrthoQ cart) which is owned by the HDO</t>
  </si>
  <si>
    <t>Cart (Qcart, OrthoQ cart) and USB belongs to HDO. Not controlled by the product.</t>
  </si>
  <si>
    <t xml:space="preserve">Existing HDO audit policies currently applied for the applications running on the cart (Qcart, OrthoQ cart), needs to be applied for the Knee Intra-op also. 
However the application (Stryker) is supporting the HDO's need for auditing by creating and providing a log file which is recording activities within the application. </t>
  </si>
  <si>
    <t>SOM</t>
  </si>
  <si>
    <t>SRS</t>
  </si>
  <si>
    <t>Post market Security monitoring to be conducted as per "Document - Product Security Post Market Management". 
Document - Software Development Plan will define the periodic frequency of proactive surveillance of potential vulnerabilities</t>
  </si>
  <si>
    <t>Document - Penetration testing report</t>
  </si>
  <si>
    <t>Software Architecture document</t>
  </si>
  <si>
    <t>Software BOM is not a requiremnt for Japan. All the details related to Software BOM are documented in Software Architecture document (Document).</t>
  </si>
  <si>
    <t>"Document - Security and privacy in design controls" defines requirements and guidance for product development to establish product security and privacy by design in medical devices and/or products that are software or
contain software</t>
  </si>
  <si>
    <t>"Document - Security and privacy in design controls" and "Document - Privacy by design"defines security and privacy principles</t>
  </si>
  <si>
    <t>(Document) Software Development plan</t>
  </si>
  <si>
    <t>"Document - Security and privacy in design controls" defines security testing requirements and practices</t>
  </si>
  <si>
    <t xml:space="preserve">The SOM (Document) describes any controls which may assist the HDO to keep its system integrity (e.g. backup, malware protection, etc.)
Incident management for the application (Once it is on the market) shall be handled as established with the Corporate procedure "Document - Product Security Post Market Management". </t>
  </si>
  <si>
    <t>SOM (Document)</t>
  </si>
  <si>
    <t>Incident management for the application (once it is on the market) is defined within the Corporate procedure "Document - Product Security Post Market Management". 
SOM (Document)</t>
  </si>
  <si>
    <t>Security planning and information security program plan are shared responsibilities:
(1) Stryker general: SYK has established QMS procedures and trainings for  security and safety to be considered during the design&amp;development and post market surveillance of any SW driven Medical Device from SYK. These procedures include the specification of roles &amp; responsibilties.
(2) Application specific security planning: The PSSA, the security architecture and the PS risk analysis define application specific security controls which shall be implemented in the application and considered in accompanying material (e.g service manual) 
(3) Customer specific provisions: The SOM establishes application specific security controls and guidance to be considered by the HDO for his security program planning purposes
SOM (Document)</t>
  </si>
  <si>
    <t xml:space="preserve">User Manual (Document), IFU (Document) and SOM (Document) are user documents which enable the HDO to supplement their information system documentation </t>
  </si>
  <si>
    <t>All controls which need to be considered by the HDO in order to ensure CIA are defined in the SOM (Document)</t>
  </si>
  <si>
    <t>(Document number): SOM</t>
  </si>
  <si>
    <t>SRS: SOFTWARE_REQUIREMENTS_SPECIFICATION
(Document no.)</t>
  </si>
  <si>
    <t xml:space="preserve">SGTC-NPD-005-02 </t>
  </si>
  <si>
    <t>CT Knee Intra Op</t>
  </si>
  <si>
    <t>D005020007</t>
  </si>
  <si>
    <t xml:space="preserve">CT Knee Intra Op- SGTC-NPD-005-02 </t>
  </si>
  <si>
    <t>Siva Kumar</t>
  </si>
  <si>
    <t>Akhil Gupta</t>
  </si>
  <si>
    <t>Initial revision</t>
  </si>
  <si>
    <t>(Software Architecture document)</t>
  </si>
  <si>
    <t>(Security Operations Manual)</t>
  </si>
  <si>
    <t>(Security Operations manual)</t>
  </si>
  <si>
    <t>D005010067 and SOM (Document)</t>
  </si>
  <si>
    <t>(SRS number)Windows Authetication will be utilized for this capability and os running in the Nav3i cart should be configured by authorized person within the HDO for a decent logoff time. 
(SRS item)Linux Authetication will be utilized for this capability and os running in the Qcart, OrthoQ cart should be configured by authorized person within the HDO for a decent logoff time.</t>
  </si>
  <si>
    <t>(SRS number) Audit log generation and maintainence needs to be implemented in the Knee intra-op.
Content of audit log.
Storage of generated audit logs.
Protection/access control of audit logs.</t>
  </si>
  <si>
    <t>Not applicable, as Knee intra-op application will be installed in the customer's cart and will be accessible to authorized users (surgeons) only within the HDO/customer.</t>
  </si>
  <si>
    <r>
      <t>Installation Manual:(Document no.)</t>
    </r>
    <r>
      <rPr>
        <sz val="11"/>
        <rFont val="Cambria"/>
        <family val="1"/>
        <charset val="1"/>
      </rPr>
      <t xml:space="preserve"> The product upgrade shall be provided in the form of Application installer files and will be done by Stryker Service person.</t>
    </r>
  </si>
  <si>
    <t>(SRS Number)Anonymization process of patient data and its details are available.</t>
  </si>
  <si>
    <t>Not applicable as Knee intra-op application is meant for use by Surgeons only.</t>
  </si>
  <si>
    <t>(SRS item)If emergency access is provided by the application, identify any private data, decrypt and make it available during the surgery without delay.</t>
  </si>
  <si>
    <t>(Document No.): SOM, Stryker is responsible for this.
For Nav3i: 
For Qcart/OrthoQ cart:</t>
  </si>
  <si>
    <t>(SRS number) Application receiving input data through usb/cd or any input device and the process of authenticating the same has to be included.</t>
  </si>
  <si>
    <r>
      <t xml:space="preserve">For Nav3i (Windows):
SOM- If regular </t>
    </r>
    <r>
      <rPr>
        <sz val="11"/>
        <rFont val="Cambria"/>
        <family val="1"/>
      </rPr>
      <t>windows authentication</t>
    </r>
    <r>
      <rPr>
        <sz val="11"/>
        <color rgb="FF000000"/>
        <rFont val="Cambria"/>
        <family val="1"/>
        <charset val="1"/>
      </rPr>
      <t xml:space="preserve"> is being followed for intra-op application, then its HDO's responsibility.
SRS item- If it is seperate authentication design other than the regular windows authentication.
For Qcart, OrthoQ cart (Linux):
SOM- If regular linux authentication is being followed for intra-op application, then its HDO's responsibility.
SRS item- If it is seperate authentication other than the regular linux authentication.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</si>
</sst>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x14ac:knownFonts="1">
    <font>
      <sz val="11"/>
      <color rgb="FF000000"/>
      <name val="Calibri"/>
      <family val="2"/>
      <charset val="1"/>
    </font>
    <font>
      <u/>
      <sz val="10"/>
      <color rgb="FF0563C1"/>
      <name val="Arial"/>
      <family val="2"/>
      <charset val="1"/>
    </font>
    <font>
      <sz val="10"/>
      <name val="Arial"/>
      <family val="2"/>
      <charset val="1"/>
    </font>
    <font>
      <sz val="11"/>
      <color rgb="FF000000"/>
      <name val="Cambria"/>
      <family val="1"/>
      <charset val="1"/>
    </font>
    <font>
      <b/>
      <sz val="12"/>
      <color rgb="FFFFFFFF"/>
      <name val="Cambria"/>
      <family val="1"/>
      <charset val="1"/>
    </font>
    <font>
      <sz val="11"/>
      <color rgb="FFFFFFFF"/>
      <name val="Cambria"/>
      <family val="1"/>
      <charset val="1"/>
    </font>
    <font>
      <sz val="8"/>
      <color rgb="FF2E75B6"/>
      <name val="Cambria"/>
      <family val="1"/>
      <charset val="1"/>
    </font>
    <font>
      <sz val="8"/>
      <color rgb="FFFFFFFF"/>
      <name val="Cambria"/>
      <family val="1"/>
      <charset val="1"/>
    </font>
    <font>
      <sz val="8"/>
      <color rgb="FF000000"/>
      <name val="Cambria"/>
      <family val="1"/>
      <charset val="1"/>
    </font>
    <font>
      <b/>
      <sz val="11"/>
      <name val="Cambria"/>
      <family val="1"/>
      <charset val="1"/>
    </font>
    <font>
      <b/>
      <sz val="11"/>
      <color rgb="FFFFFFFF"/>
      <name val="Cambria"/>
      <family val="1"/>
      <charset val="1"/>
    </font>
    <font>
      <sz val="11"/>
      <name val="Cambria"/>
      <family val="1"/>
      <charset val="1"/>
    </font>
    <font>
      <b/>
      <sz val="9"/>
      <name val="Cambria"/>
      <family val="1"/>
      <charset val="1"/>
    </font>
    <font>
      <sz val="15"/>
      <color rgb="FFFFFFFF"/>
      <name val="Cambria"/>
      <family val="1"/>
      <charset val="1"/>
    </font>
    <font>
      <b/>
      <sz val="11"/>
      <color rgb="FF2E75B6"/>
      <name val="Cambria"/>
      <family val="1"/>
      <charset val="1"/>
    </font>
    <font>
      <sz val="9"/>
      <color rgb="FF2E75B6"/>
      <name val="Cambria"/>
      <family val="1"/>
      <charset val="1"/>
    </font>
    <font>
      <i/>
      <sz val="11"/>
      <name val="Cambria"/>
      <family val="1"/>
      <charset val="1"/>
    </font>
    <font>
      <sz val="10"/>
      <color rgb="FF0070C0"/>
      <name val="Cambria"/>
      <family val="1"/>
      <charset val="1"/>
    </font>
    <font>
      <b/>
      <sz val="11"/>
      <color rgb="FF000000"/>
      <name val="Cambria"/>
      <family val="1"/>
      <charset val="1"/>
    </font>
    <font>
      <b/>
      <sz val="14"/>
      <name val="Cambria"/>
      <family val="1"/>
      <charset val="1"/>
    </font>
    <font>
      <sz val="10"/>
      <color rgb="FF000000"/>
      <name val="Cambria"/>
      <family val="1"/>
      <charset val="1"/>
    </font>
    <font>
      <sz val="11"/>
      <color rgb="FF0563C1"/>
      <name val="Cambria"/>
      <family val="1"/>
      <charset val="1"/>
    </font>
    <font>
      <u/>
      <sz val="11"/>
      <color rgb="FF0563C1"/>
      <name val="Calibri"/>
      <family val="2"/>
      <charset val="1"/>
    </font>
    <font>
      <sz val="10"/>
      <name val="Cambria"/>
      <family val="1"/>
      <charset val="1"/>
    </font>
    <font>
      <sz val="10"/>
      <color rgb="FF535353"/>
      <name val="Cambria"/>
      <family val="1"/>
      <charset val="1"/>
    </font>
    <font>
      <sz val="12"/>
      <color rgb="FFFFFFFF"/>
      <name val="Cambria"/>
      <family val="1"/>
      <charset val="1"/>
    </font>
    <font>
      <u/>
      <sz val="9"/>
      <color rgb="FF2E75B6"/>
      <name val="Cambria"/>
      <family val="1"/>
      <charset val="1"/>
    </font>
    <font>
      <sz val="10"/>
      <color rgb="FF4472C4"/>
      <name val="Cambria"/>
      <family val="1"/>
      <charset val="1"/>
    </font>
    <font>
      <b/>
      <sz val="12"/>
      <name val="Cambria"/>
      <family val="1"/>
      <charset val="1"/>
    </font>
    <font>
      <sz val="11"/>
      <color rgb="FF0070C0"/>
      <name val="Cambria"/>
      <family val="1"/>
      <charset val="1"/>
    </font>
    <font>
      <sz val="8.5"/>
      <name val="Cambria"/>
      <family val="1"/>
      <charset val="1"/>
    </font>
    <font>
      <b/>
      <sz val="10"/>
      <name val="Cambria"/>
      <family val="1"/>
      <charset val="1"/>
    </font>
    <font>
      <sz val="14"/>
      <color rgb="FFFF0000"/>
      <name val="Cambria"/>
      <family val="1"/>
      <charset val="1"/>
    </font>
    <font>
      <sz val="11"/>
      <color rgb="FF535353"/>
      <name val="Cambria"/>
      <family val="1"/>
      <charset val="1"/>
    </font>
    <font>
      <b/>
      <sz val="10"/>
      <color rgb="FFFFFFFF"/>
      <name val="Cambria"/>
      <family val="1"/>
      <charset val="1"/>
    </font>
    <font>
      <sz val="10"/>
      <color rgb="FFFFFFFF"/>
      <name val="Cambria"/>
      <family val="1"/>
      <charset val="1"/>
    </font>
    <font>
      <b/>
      <sz val="10"/>
      <color rgb="FF535353"/>
      <name val="Cambria"/>
      <family val="1"/>
      <charset val="1"/>
    </font>
    <font>
      <sz val="11"/>
      <color rgb="FF2E75B6"/>
      <name val="Cambria"/>
      <family val="1"/>
      <charset val="1"/>
    </font>
    <font>
      <sz val="9"/>
      <color rgb="FF000000"/>
      <name val="Cambria"/>
      <family val="1"/>
      <charset val="1"/>
    </font>
    <font>
      <b/>
      <sz val="9"/>
      <color rgb="FF000000"/>
      <name val="Cambria"/>
      <family val="1"/>
      <charset val="1"/>
    </font>
    <font>
      <b/>
      <sz val="8"/>
      <color rgb="FF000000"/>
      <name val="Cambria"/>
      <family val="1"/>
      <charset val="1"/>
    </font>
    <font>
      <b/>
      <sz val="12"/>
      <name val="Calibri"/>
      <family val="2"/>
      <charset val="1"/>
    </font>
    <font>
      <b/>
      <sz val="8"/>
      <name val="Cambria"/>
      <family val="1"/>
      <charset val="1"/>
    </font>
    <font>
      <sz val="8"/>
      <name val="Cambria"/>
      <family val="1"/>
      <charset val="1"/>
    </font>
    <font>
      <b/>
      <sz val="10"/>
      <color rgb="FF000000"/>
      <name val="Cambria"/>
      <family val="1"/>
      <charset val="1"/>
    </font>
    <font>
      <sz val="9"/>
      <name val="Cambria"/>
      <family val="1"/>
      <charset val="1"/>
    </font>
    <font>
      <b/>
      <i/>
      <sz val="12"/>
      <color rgb="FFFFFFFF"/>
      <name val="Cambria"/>
      <family val="1"/>
      <charset val="1"/>
    </font>
    <font>
      <sz val="10"/>
      <color rgb="FFFF0000"/>
      <name val="Cambria"/>
      <family val="1"/>
      <charset val="1"/>
    </font>
    <font>
      <sz val="8"/>
      <name val="Calibri"/>
      <family val="2"/>
      <charset val="1"/>
    </font>
    <font>
      <sz val="10"/>
      <name val="Cambria"/>
      <family val="1"/>
    </font>
    <font>
      <sz val="11"/>
      <name val="Cambria"/>
      <family val="1"/>
    </font>
    <font>
      <sz val="11"/>
      <color theme="1"/>
      <name val="Cambria"/>
      <family val="1"/>
      <charset val="1"/>
    </font>
    <font>
      <sz val="10"/>
      <color theme="1"/>
      <name val="Cambria"/>
      <family val="1"/>
      <charset val="1"/>
    </font>
    <font>
      <sz val="12"/>
      <name val="Cambria"/>
      <family val="1"/>
      <charset val="1"/>
    </font>
    <font>
      <sz val="11"/>
      <color rgb="FF000000"/>
      <name val="Cambria"/>
      <family val="1"/>
    </font>
  </fonts>
  <fills count="21">
    <fill>
      <patternFill patternType="none"/>
    </fill>
    <fill>
      <patternFill patternType="gray125"/>
    </fill>
    <fill>
      <patternFill patternType="solid">
        <fgColor rgb="FF595959"/>
        <bgColor rgb="FF535353"/>
      </patternFill>
    </fill>
    <fill>
      <patternFill patternType="solid">
        <fgColor rgb="FFFFFFFF"/>
        <bgColor rgb="FFF2F2F2"/>
      </patternFill>
    </fill>
    <fill>
      <patternFill patternType="solid">
        <fgColor rgb="FFBFBFBF"/>
        <bgColor rgb="FFC9C9C9"/>
      </patternFill>
    </fill>
    <fill>
      <patternFill patternType="solid">
        <fgColor rgb="FFD9D9D9"/>
        <bgColor rgb="FFC9C9C9"/>
      </patternFill>
    </fill>
    <fill>
      <patternFill patternType="solid">
        <fgColor rgb="FFC5E0B4"/>
        <bgColor rgb="FFD9D9D9"/>
      </patternFill>
    </fill>
    <fill>
      <patternFill patternType="solid">
        <fgColor rgb="FF92D050"/>
        <bgColor rgb="FFA9D18E"/>
      </patternFill>
    </fill>
    <fill>
      <patternFill patternType="solid">
        <fgColor rgb="FF404040"/>
        <bgColor rgb="FF535353"/>
      </patternFill>
    </fill>
    <fill>
      <patternFill patternType="solid">
        <fgColor rgb="FFFFC000"/>
        <bgColor rgb="FFFF9900"/>
      </patternFill>
    </fill>
    <fill>
      <patternFill patternType="solid">
        <fgColor rgb="FFEDEDED"/>
        <bgColor rgb="FFF2F2F2"/>
      </patternFill>
    </fill>
    <fill>
      <patternFill patternType="solid">
        <fgColor rgb="FF000000"/>
        <bgColor rgb="FF003300"/>
      </patternFill>
    </fill>
    <fill>
      <patternFill patternType="solid">
        <fgColor rgb="FFC9C9C9"/>
        <bgColor rgb="FFBFBFBF"/>
      </patternFill>
    </fill>
    <fill>
      <patternFill patternType="solid">
        <fgColor rgb="FFFFF2CC"/>
        <bgColor rgb="FFFBE5D6"/>
      </patternFill>
    </fill>
    <fill>
      <patternFill patternType="solid">
        <fgColor rgb="FFF2F2F2"/>
        <bgColor rgb="FFEDEDED"/>
      </patternFill>
    </fill>
    <fill>
      <patternFill patternType="solid">
        <fgColor rgb="FFFBE5D6"/>
        <bgColor rgb="FFFFF2CC"/>
      </patternFill>
    </fill>
    <fill>
      <patternFill patternType="solid">
        <fgColor rgb="FFA6A6A6"/>
        <bgColor rgb="FFBFBFBF"/>
      </patternFill>
    </fill>
    <fill>
      <patternFill patternType="solid">
        <fgColor theme="0" tint="-4.9989318521683403E-2"/>
        <bgColor indexed="64"/>
      </patternFill>
    </fill>
    <fill>
      <patternFill patternType="solid">
        <fgColor theme="4" tint="0.39997558519241921"/>
        <bgColor rgb="FFF2F2F2"/>
      </patternFill>
    </fill>
    <fill>
      <patternFill patternType="solid">
        <fgColor theme="0"/>
        <bgColor indexed="64"/>
      </patternFill>
    </fill>
    <fill>
      <patternFill patternType="solid">
        <fgColor theme="0" tint="-4.9989318521683403E-2"/>
        <bgColor rgb="FFF2F2F2"/>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7">
    <xf numFmtId="0" fontId="0" fillId="0" borderId="0"/>
    <xf numFmtId="0" fontId="22" fillId="0" borderId="0" applyBorder="0" applyProtection="0"/>
    <xf numFmtId="0" fontId="1" fillId="0" borderId="0" applyBorder="0" applyProtection="0"/>
    <xf numFmtId="0" fontId="2" fillId="0" borderId="0"/>
    <xf numFmtId="0" fontId="2" fillId="0" borderId="0"/>
    <xf numFmtId="0" fontId="2" fillId="0" borderId="0"/>
    <xf numFmtId="0" fontId="2" fillId="0" borderId="0"/>
  </cellStyleXfs>
  <cellXfs count="273">
    <xf numFmtId="0" fontId="0" fillId="0" borderId="0" xfId="0"/>
    <xf numFmtId="0" fontId="3" fillId="0" borderId="0" xfId="0" applyFont="1"/>
    <xf numFmtId="0" fontId="4" fillId="2" borderId="1" xfId="0" applyFont="1" applyFill="1" applyBorder="1"/>
    <xf numFmtId="0" fontId="5" fillId="2" borderId="2" xfId="0" applyFont="1" applyFill="1" applyBorder="1"/>
    <xf numFmtId="0" fontId="5" fillId="2" borderId="3" xfId="0" applyFont="1" applyFill="1" applyBorder="1"/>
    <xf numFmtId="0" fontId="6" fillId="3" borderId="0" xfId="0" applyFont="1" applyFill="1"/>
    <xf numFmtId="0" fontId="7" fillId="3" borderId="0" xfId="0" applyFont="1" applyFill="1"/>
    <xf numFmtId="0" fontId="8" fillId="0" borderId="0" xfId="0" applyFont="1"/>
    <xf numFmtId="0" fontId="9" fillId="4" borderId="1" xfId="0" applyFont="1" applyFill="1" applyBorder="1"/>
    <xf numFmtId="0" fontId="10" fillId="4" borderId="2" xfId="0" applyFont="1" applyFill="1" applyBorder="1"/>
    <xf numFmtId="0" fontId="10" fillId="4" borderId="3" xfId="0" applyFont="1" applyFill="1" applyBorder="1"/>
    <xf numFmtId="0" fontId="9" fillId="5" borderId="4" xfId="0" applyFont="1" applyFill="1" applyBorder="1" applyAlignment="1">
      <alignment horizontal="right" vertical="center" wrapText="1"/>
    </xf>
    <xf numFmtId="0" fontId="11" fillId="0" borderId="4" xfId="0" applyFont="1" applyBorder="1" applyAlignment="1">
      <alignment horizontal="left" vertical="center" wrapText="1"/>
    </xf>
    <xf numFmtId="0" fontId="11" fillId="3" borderId="0" xfId="0" applyFont="1" applyFill="1" applyAlignment="1">
      <alignment horizontal="left" vertical="center" wrapText="1"/>
    </xf>
    <xf numFmtId="0" fontId="9" fillId="5" borderId="5" xfId="0" applyFont="1" applyFill="1" applyBorder="1" applyAlignment="1">
      <alignment horizontal="right" vertical="center" wrapText="1"/>
    </xf>
    <xf numFmtId="0" fontId="11" fillId="0" borderId="5" xfId="0" applyFont="1" applyBorder="1" applyAlignment="1">
      <alignment horizontal="left" vertical="center" wrapText="1"/>
    </xf>
    <xf numFmtId="0" fontId="12" fillId="3" borderId="6" xfId="0" applyFont="1" applyFill="1" applyBorder="1"/>
    <xf numFmtId="0" fontId="13" fillId="3" borderId="0" xfId="0" applyFont="1" applyFill="1"/>
    <xf numFmtId="0" fontId="7" fillId="3" borderId="7" xfId="0" applyFont="1" applyFill="1" applyBorder="1"/>
    <xf numFmtId="0" fontId="7" fillId="3" borderId="8" xfId="0" applyFont="1" applyFill="1" applyBorder="1"/>
    <xf numFmtId="0" fontId="9" fillId="5" borderId="5" xfId="0" applyFont="1" applyFill="1" applyBorder="1" applyAlignment="1">
      <alignment horizontal="left" vertical="center" wrapText="1"/>
    </xf>
    <xf numFmtId="0" fontId="11" fillId="0" borderId="5" xfId="0" applyFont="1" applyBorder="1" applyAlignment="1">
      <alignment vertical="center" wrapText="1"/>
    </xf>
    <xf numFmtId="0" fontId="11" fillId="3" borderId="0" xfId="0" applyFont="1" applyFill="1" applyAlignment="1">
      <alignment vertical="center" wrapText="1"/>
    </xf>
    <xf numFmtId="0" fontId="14" fillId="4" borderId="1" xfId="0" applyFont="1" applyFill="1" applyBorder="1"/>
    <xf numFmtId="0" fontId="14" fillId="4" borderId="2" xfId="0" applyFont="1" applyFill="1" applyBorder="1"/>
    <xf numFmtId="0" fontId="14" fillId="4" borderId="3" xfId="0" applyFont="1" applyFill="1" applyBorder="1"/>
    <xf numFmtId="0" fontId="6" fillId="3" borderId="9" xfId="0" applyFont="1" applyFill="1" applyBorder="1" applyAlignment="1">
      <alignment horizontal="left" vertical="center"/>
    </xf>
    <xf numFmtId="0" fontId="15" fillId="3" borderId="10" xfId="0" applyFont="1" applyFill="1" applyBorder="1" applyAlignment="1">
      <alignment vertical="center"/>
    </xf>
    <xf numFmtId="0" fontId="15" fillId="3" borderId="11" xfId="0" applyFont="1" applyFill="1" applyBorder="1" applyAlignment="1">
      <alignment vertical="center"/>
    </xf>
    <xf numFmtId="0" fontId="6" fillId="3" borderId="12" xfId="0" applyFont="1" applyFill="1" applyBorder="1" applyAlignment="1">
      <alignment horizontal="left" vertical="center"/>
    </xf>
    <xf numFmtId="0" fontId="15" fillId="3" borderId="0" xfId="0" applyFont="1" applyFill="1" applyAlignment="1">
      <alignment vertical="center"/>
    </xf>
    <xf numFmtId="0" fontId="15" fillId="3" borderId="13" xfId="0" applyFont="1" applyFill="1" applyBorder="1" applyAlignment="1">
      <alignment vertical="center"/>
    </xf>
    <xf numFmtId="0" fontId="6" fillId="3" borderId="6" xfId="0" applyFont="1" applyFill="1" applyBorder="1" applyAlignment="1">
      <alignment vertical="center"/>
    </xf>
    <xf numFmtId="0" fontId="15" fillId="3" borderId="7" xfId="0" applyFont="1" applyFill="1" applyBorder="1" applyAlignment="1">
      <alignment vertical="center"/>
    </xf>
    <xf numFmtId="0" fontId="15" fillId="3" borderId="8" xfId="0" applyFont="1" applyFill="1" applyBorder="1" applyAlignment="1">
      <alignment vertical="center"/>
    </xf>
    <xf numFmtId="0" fontId="9" fillId="4" borderId="5" xfId="0" applyFont="1" applyFill="1" applyBorder="1" applyAlignment="1">
      <alignment horizontal="left" vertical="center" wrapText="1"/>
    </xf>
    <xf numFmtId="0" fontId="11" fillId="6" borderId="5" xfId="0" applyFont="1" applyFill="1" applyBorder="1" applyAlignment="1">
      <alignment vertical="center" wrapText="1"/>
    </xf>
    <xf numFmtId="0" fontId="11" fillId="6" borderId="5" xfId="0" applyFont="1" applyFill="1" applyBorder="1" applyAlignment="1">
      <alignment horizontal="center" vertical="center" wrapText="1"/>
    </xf>
    <xf numFmtId="0" fontId="11" fillId="7" borderId="5" xfId="0" applyFont="1" applyFill="1" applyBorder="1" applyAlignment="1">
      <alignment vertical="center" wrapText="1"/>
    </xf>
    <xf numFmtId="0" fontId="11" fillId="7" borderId="5" xfId="0" applyFont="1" applyFill="1" applyBorder="1" applyAlignment="1">
      <alignment horizontal="center" vertical="center" wrapText="1"/>
    </xf>
    <xf numFmtId="0" fontId="11" fillId="5" borderId="5" xfId="0" applyFont="1" applyFill="1" applyBorder="1" applyAlignment="1">
      <alignment vertical="center" wrapText="1"/>
    </xf>
    <xf numFmtId="0" fontId="16" fillId="5" borderId="5" xfId="0" applyFont="1" applyFill="1" applyBorder="1" applyAlignment="1">
      <alignment horizontal="center" vertical="center" wrapText="1"/>
    </xf>
    <xf numFmtId="0" fontId="3" fillId="3" borderId="0" xfId="0" applyFont="1" applyFill="1"/>
    <xf numFmtId="0" fontId="3" fillId="0" borderId="0" xfId="0" applyFont="1" applyProtection="1">
      <protection locked="0"/>
    </xf>
    <xf numFmtId="0" fontId="4" fillId="8" borderId="0" xfId="0" applyFont="1" applyFill="1" applyAlignment="1" applyProtection="1">
      <alignment horizontal="left"/>
      <protection locked="0"/>
    </xf>
    <xf numFmtId="0" fontId="3" fillId="8" borderId="0" xfId="0" applyFont="1" applyFill="1" applyProtection="1">
      <protection locked="0"/>
    </xf>
    <xf numFmtId="0" fontId="3" fillId="4" borderId="5" xfId="0" applyFont="1" applyFill="1" applyBorder="1" applyAlignment="1">
      <alignment horizontal="right"/>
    </xf>
    <xf numFmtId="0" fontId="17" fillId="0" borderId="0" xfId="3" applyFont="1" applyProtection="1">
      <protection locked="0"/>
    </xf>
    <xf numFmtId="0" fontId="14" fillId="0" borderId="0" xfId="0" applyFont="1" applyAlignment="1" applyProtection="1">
      <alignment horizontal="left" indent="1"/>
      <protection locked="0"/>
    </xf>
    <xf numFmtId="0" fontId="3" fillId="3" borderId="0" xfId="0" applyFont="1" applyFill="1" applyProtection="1">
      <protection locked="0"/>
    </xf>
    <xf numFmtId="0" fontId="15" fillId="3" borderId="0" xfId="0" applyFont="1" applyFill="1" applyAlignment="1" applyProtection="1">
      <alignment horizontal="left" indent="1"/>
      <protection locked="0"/>
    </xf>
    <xf numFmtId="0" fontId="18" fillId="4" borderId="1" xfId="0" applyFont="1" applyFill="1" applyBorder="1" applyAlignment="1" applyProtection="1">
      <alignment horizontal="left"/>
      <protection locked="0"/>
    </xf>
    <xf numFmtId="0" fontId="18" fillId="4" borderId="2" xfId="0" applyFont="1" applyFill="1" applyBorder="1" applyProtection="1">
      <protection locked="0"/>
    </xf>
    <xf numFmtId="0" fontId="18" fillId="4" borderId="3" xfId="0" applyFont="1" applyFill="1" applyBorder="1" applyProtection="1">
      <protection locked="0"/>
    </xf>
    <xf numFmtId="0" fontId="3" fillId="9" borderId="0" xfId="0" applyFont="1" applyFill="1" applyProtection="1">
      <protection locked="0"/>
    </xf>
    <xf numFmtId="0" fontId="3" fillId="4" borderId="4" xfId="0" applyFont="1" applyFill="1" applyBorder="1" applyAlignment="1" applyProtection="1">
      <alignment horizontal="center"/>
      <protection locked="0"/>
    </xf>
    <xf numFmtId="0" fontId="3" fillId="5" borderId="5" xfId="0" applyFont="1" applyFill="1" applyBorder="1" applyAlignment="1">
      <alignment horizontal="center"/>
    </xf>
    <xf numFmtId="0" fontId="3" fillId="5" borderId="5" xfId="0" applyFont="1" applyFill="1" applyBorder="1" applyAlignment="1" applyProtection="1">
      <alignment horizontal="center"/>
      <protection locked="0"/>
    </xf>
    <xf numFmtId="0" fontId="3" fillId="5" borderId="14" xfId="0" applyFont="1" applyFill="1" applyBorder="1" applyAlignment="1" applyProtection="1">
      <alignment horizontal="center"/>
      <protection locked="0"/>
    </xf>
    <xf numFmtId="0" fontId="18" fillId="8" borderId="1" xfId="0" applyFont="1" applyFill="1" applyBorder="1" applyProtection="1">
      <protection locked="0"/>
    </xf>
    <xf numFmtId="0" fontId="18" fillId="5" borderId="1" xfId="0" applyFont="1" applyFill="1" applyBorder="1" applyAlignment="1" applyProtection="1">
      <alignment horizontal="right" vertical="center"/>
      <protection locked="0"/>
    </xf>
    <xf numFmtId="0" fontId="19" fillId="5" borderId="5" xfId="0" applyFont="1" applyFill="1" applyBorder="1" applyAlignment="1">
      <alignment horizontal="center" vertical="center"/>
    </xf>
    <xf numFmtId="0" fontId="15" fillId="3" borderId="0" xfId="0" applyFont="1" applyFill="1" applyAlignment="1" applyProtection="1">
      <alignment horizontal="left" wrapText="1" indent="1"/>
      <protection locked="0"/>
    </xf>
    <xf numFmtId="0" fontId="11" fillId="3" borderId="0" xfId="0" applyFont="1" applyFill="1" applyProtection="1">
      <protection locked="0"/>
    </xf>
    <xf numFmtId="0" fontId="18" fillId="4" borderId="9" xfId="0" applyFont="1" applyFill="1" applyBorder="1" applyAlignment="1" applyProtection="1">
      <alignment horizontal="left"/>
      <protection locked="0"/>
    </xf>
    <xf numFmtId="0" fontId="18" fillId="4" borderId="10" xfId="0" applyFont="1" applyFill="1" applyBorder="1" applyAlignment="1" applyProtection="1">
      <alignment horizontal="left"/>
      <protection locked="0"/>
    </xf>
    <xf numFmtId="0" fontId="18" fillId="4" borderId="11" xfId="0" applyFont="1" applyFill="1" applyBorder="1" applyAlignment="1" applyProtection="1">
      <alignment horizontal="left"/>
      <protection locked="0"/>
    </xf>
    <xf numFmtId="0" fontId="20" fillId="4" borderId="6" xfId="0" applyFont="1" applyFill="1" applyBorder="1" applyAlignment="1" applyProtection="1">
      <alignment horizontal="left"/>
      <protection locked="0"/>
    </xf>
    <xf numFmtId="0" fontId="18" fillId="4" borderId="7" xfId="0" applyFont="1" applyFill="1" applyBorder="1" applyAlignment="1" applyProtection="1">
      <alignment horizontal="left"/>
      <protection locked="0"/>
    </xf>
    <xf numFmtId="0" fontId="18" fillId="4" borderId="8" xfId="0" applyFont="1" applyFill="1" applyBorder="1" applyAlignment="1" applyProtection="1">
      <alignment horizontal="left"/>
      <protection locked="0"/>
    </xf>
    <xf numFmtId="0" fontId="3" fillId="4" borderId="4" xfId="0" applyFont="1" applyFill="1" applyBorder="1" applyProtection="1">
      <protection locked="0"/>
    </xf>
    <xf numFmtId="0" fontId="3" fillId="5" borderId="5" xfId="0" applyFont="1" applyFill="1" applyBorder="1" applyAlignment="1" applyProtection="1">
      <alignment horizontal="center" wrapText="1"/>
      <protection locked="0"/>
    </xf>
    <xf numFmtId="0" fontId="21" fillId="5" borderId="5" xfId="1" applyFont="1" applyFill="1" applyBorder="1" applyAlignment="1" applyProtection="1">
      <alignment horizontal="center" wrapText="1"/>
      <protection locked="0"/>
    </xf>
    <xf numFmtId="0" fontId="3" fillId="5" borderId="5" xfId="0" applyFont="1" applyFill="1" applyBorder="1" applyAlignment="1" applyProtection="1">
      <alignment horizontal="left" wrapText="1"/>
      <protection locked="0"/>
    </xf>
    <xf numFmtId="0" fontId="3" fillId="0" borderId="5" xfId="0" applyFont="1" applyBorder="1" applyAlignment="1" applyProtection="1">
      <alignment horizontal="center" vertical="center"/>
      <protection locked="0"/>
    </xf>
    <xf numFmtId="0" fontId="3" fillId="0" borderId="5" xfId="0" applyFont="1" applyBorder="1" applyAlignment="1" applyProtection="1">
      <alignment vertical="center"/>
      <protection locked="0"/>
    </xf>
    <xf numFmtId="0" fontId="3" fillId="4" borderId="5" xfId="0" applyFont="1" applyFill="1" applyBorder="1" applyAlignment="1" applyProtection="1">
      <alignment horizontal="center"/>
      <protection locked="0"/>
    </xf>
    <xf numFmtId="0" fontId="3" fillId="4" borderId="5" xfId="0" applyFont="1" applyFill="1" applyBorder="1" applyProtection="1">
      <protection locked="0"/>
    </xf>
    <xf numFmtId="0" fontId="11" fillId="5" borderId="5" xfId="0" applyFont="1" applyFill="1" applyBorder="1" applyAlignment="1" applyProtection="1">
      <alignment horizontal="left" vertical="center" wrapText="1"/>
      <protection locked="0"/>
    </xf>
    <xf numFmtId="0" fontId="20" fillId="5" borderId="5" xfId="0" applyFont="1" applyFill="1" applyBorder="1" applyAlignment="1" applyProtection="1">
      <alignment horizontal="left" vertical="center" wrapText="1"/>
      <protection locked="0"/>
    </xf>
    <xf numFmtId="0" fontId="3" fillId="5" borderId="5" xfId="0" applyFont="1" applyFill="1" applyBorder="1" applyAlignment="1" applyProtection="1">
      <alignment horizontal="left" vertical="center" wrapText="1"/>
      <protection locked="0"/>
    </xf>
    <xf numFmtId="0" fontId="23" fillId="0" borderId="0" xfId="3" applyFont="1" applyAlignment="1" applyProtection="1">
      <alignment wrapText="1"/>
      <protection locked="0"/>
    </xf>
    <xf numFmtId="0" fontId="23" fillId="0" borderId="0" xfId="3" applyFont="1" applyProtection="1">
      <protection locked="0"/>
    </xf>
    <xf numFmtId="0" fontId="23" fillId="0" borderId="0" xfId="3" applyFont="1" applyAlignment="1" applyProtection="1">
      <alignment vertical="top"/>
      <protection locked="0"/>
    </xf>
    <xf numFmtId="0" fontId="24" fillId="0" borderId="0" xfId="3" applyFont="1" applyAlignment="1" applyProtection="1">
      <alignment wrapText="1"/>
      <protection locked="0"/>
    </xf>
    <xf numFmtId="0" fontId="4" fillId="8" borderId="12" xfId="0" applyFont="1" applyFill="1" applyBorder="1" applyProtection="1">
      <protection locked="0"/>
    </xf>
    <xf numFmtId="0" fontId="25" fillId="8" borderId="0" xfId="0" applyFont="1" applyFill="1" applyProtection="1">
      <protection locked="0"/>
    </xf>
    <xf numFmtId="0" fontId="23" fillId="3" borderId="0" xfId="3" applyFont="1" applyFill="1" applyAlignment="1" applyProtection="1">
      <alignment wrapText="1"/>
      <protection locked="0"/>
    </xf>
    <xf numFmtId="0" fontId="14" fillId="3" borderId="0" xfId="0" applyFont="1" applyFill="1" applyAlignment="1" applyProtection="1">
      <alignment horizontal="left" indent="1"/>
      <protection locked="0"/>
    </xf>
    <xf numFmtId="0" fontId="27" fillId="3" borderId="0" xfId="3" applyFont="1" applyFill="1" applyProtection="1">
      <protection locked="0"/>
    </xf>
    <xf numFmtId="0" fontId="28" fillId="4" borderId="1" xfId="3" applyFont="1" applyFill="1" applyBorder="1" applyAlignment="1" applyProtection="1">
      <alignment vertical="center"/>
      <protection locked="0"/>
    </xf>
    <xf numFmtId="0" fontId="3" fillId="4" borderId="2" xfId="0" applyFont="1" applyFill="1" applyBorder="1" applyAlignment="1" applyProtection="1">
      <alignment vertical="center"/>
      <protection locked="0"/>
    </xf>
    <xf numFmtId="0" fontId="23" fillId="4" borderId="3" xfId="3" applyFont="1" applyFill="1" applyBorder="1" applyAlignment="1" applyProtection="1">
      <alignment vertical="center" wrapText="1"/>
      <protection locked="0"/>
    </xf>
    <xf numFmtId="0" fontId="23" fillId="0" borderId="0" xfId="3" applyFont="1" applyAlignment="1" applyProtection="1">
      <alignment vertical="center"/>
      <protection locked="0"/>
    </xf>
    <xf numFmtId="0" fontId="24" fillId="0" borderId="0" xfId="3" applyFont="1" applyAlignment="1" applyProtection="1">
      <alignment vertical="center" wrapText="1"/>
      <protection locked="0"/>
    </xf>
    <xf numFmtId="0" fontId="9" fillId="5" borderId="4" xfId="3" applyFont="1" applyFill="1" applyBorder="1" applyAlignment="1" applyProtection="1">
      <alignment vertical="center" wrapText="1"/>
      <protection locked="0"/>
    </xf>
    <xf numFmtId="0" fontId="9" fillId="5" borderId="4" xfId="3" applyFont="1" applyFill="1" applyBorder="1" applyAlignment="1">
      <alignment horizontal="center" vertical="center" wrapText="1"/>
    </xf>
    <xf numFmtId="0" fontId="9" fillId="5" borderId="4" xfId="3" applyFont="1" applyFill="1" applyBorder="1" applyAlignment="1">
      <alignment vertical="center" wrapText="1"/>
    </xf>
    <xf numFmtId="0" fontId="21" fillId="10" borderId="5" xfId="1" applyFont="1" applyFill="1" applyBorder="1" applyProtection="1">
      <protection locked="0"/>
    </xf>
    <xf numFmtId="0" fontId="31" fillId="10" borderId="8" xfId="3" applyFont="1" applyFill="1" applyBorder="1" applyAlignment="1">
      <alignment horizontal="center" wrapText="1"/>
    </xf>
    <xf numFmtId="0" fontId="23" fillId="0" borderId="4" xfId="3" applyFont="1" applyBorder="1" applyAlignment="1" applyProtection="1">
      <alignment wrapText="1"/>
      <protection locked="0"/>
    </xf>
    <xf numFmtId="0" fontId="31" fillId="10" borderId="5" xfId="3" applyFont="1" applyFill="1" applyBorder="1" applyAlignment="1">
      <alignment horizontal="center" wrapText="1"/>
    </xf>
    <xf numFmtId="0" fontId="23" fillId="0" borderId="5" xfId="3" applyFont="1" applyBorder="1" applyAlignment="1" applyProtection="1">
      <alignment wrapText="1"/>
      <protection locked="0"/>
    </xf>
    <xf numFmtId="0" fontId="32" fillId="3" borderId="0" xfId="0" applyFont="1" applyFill="1" applyAlignment="1">
      <alignment horizontal="left"/>
    </xf>
    <xf numFmtId="0" fontId="3" fillId="4" borderId="3" xfId="0" applyFont="1" applyFill="1" applyBorder="1" applyAlignment="1" applyProtection="1">
      <alignment vertical="center"/>
      <protection locked="0"/>
    </xf>
    <xf numFmtId="0" fontId="9" fillId="5" borderId="4" xfId="3" applyFont="1" applyFill="1" applyBorder="1" applyAlignment="1" applyProtection="1">
      <alignment horizontal="center" vertical="center" wrapText="1"/>
      <protection locked="0"/>
    </xf>
    <xf numFmtId="0" fontId="11" fillId="0" borderId="0" xfId="3" applyFont="1" applyProtection="1">
      <protection locked="0"/>
    </xf>
    <xf numFmtId="0" fontId="33" fillId="0" borderId="0" xfId="3" applyFont="1" applyAlignment="1" applyProtection="1">
      <alignment wrapText="1"/>
      <protection locked="0"/>
    </xf>
    <xf numFmtId="0" fontId="10" fillId="11" borderId="6" xfId="3" applyFont="1" applyFill="1" applyBorder="1" applyAlignment="1" applyProtection="1">
      <alignment vertical="top" wrapText="1"/>
      <protection locked="0"/>
    </xf>
    <xf numFmtId="0" fontId="34" fillId="11" borderId="7" xfId="3" applyFont="1" applyFill="1" applyBorder="1" applyProtection="1">
      <protection locked="0"/>
    </xf>
    <xf numFmtId="0" fontId="34" fillId="11" borderId="8" xfId="3" applyFont="1" applyFill="1" applyBorder="1" applyProtection="1">
      <protection locked="0"/>
    </xf>
    <xf numFmtId="0" fontId="11" fillId="10" borderId="5" xfId="3" applyFont="1" applyFill="1" applyBorder="1" applyAlignment="1" applyProtection="1">
      <alignment horizontal="left" vertical="center" wrapText="1"/>
      <protection locked="0"/>
    </xf>
    <xf numFmtId="0" fontId="21" fillId="10" borderId="5" xfId="1" applyFont="1" applyFill="1" applyBorder="1" applyAlignment="1" applyProtection="1">
      <alignment wrapText="1"/>
      <protection locked="0"/>
    </xf>
    <xf numFmtId="0" fontId="35" fillId="11" borderId="7" xfId="3" applyFont="1" applyFill="1" applyBorder="1" applyAlignment="1" applyProtection="1">
      <alignment wrapText="1"/>
      <protection locked="0"/>
    </xf>
    <xf numFmtId="0" fontId="11" fillId="10" borderId="5" xfId="3" applyFont="1" applyFill="1" applyBorder="1" applyAlignment="1" applyProtection="1">
      <alignment vertical="center" wrapText="1"/>
      <protection locked="0"/>
    </xf>
    <xf numFmtId="0" fontId="31" fillId="0" borderId="0" xfId="3" applyFont="1" applyAlignment="1" applyProtection="1">
      <alignment vertical="top"/>
      <protection locked="0"/>
    </xf>
    <xf numFmtId="0" fontId="31" fillId="0" borderId="0" xfId="3" applyFont="1" applyProtection="1">
      <protection locked="0"/>
    </xf>
    <xf numFmtId="0" fontId="36" fillId="0" borderId="0" xfId="3" applyFont="1" applyAlignment="1" applyProtection="1">
      <alignment wrapText="1"/>
      <protection locked="0"/>
    </xf>
    <xf numFmtId="0" fontId="11" fillId="10" borderId="5" xfId="3" applyFont="1" applyFill="1" applyBorder="1" applyAlignment="1" applyProtection="1">
      <alignment wrapText="1"/>
      <protection locked="0"/>
    </xf>
    <xf numFmtId="0" fontId="23" fillId="10" borderId="8" xfId="3" applyFont="1" applyFill="1" applyBorder="1" applyAlignment="1" applyProtection="1">
      <alignment horizontal="center" wrapText="1"/>
      <protection locked="0"/>
    </xf>
    <xf numFmtId="0" fontId="35" fillId="11" borderId="7" xfId="3" applyFont="1" applyFill="1" applyBorder="1" applyAlignment="1" applyProtection="1">
      <alignment horizontal="left" wrapText="1"/>
      <protection locked="0"/>
    </xf>
    <xf numFmtId="0" fontId="4" fillId="8" borderId="12" xfId="0" applyFont="1" applyFill="1" applyBorder="1"/>
    <xf numFmtId="0" fontId="3" fillId="8" borderId="0" xfId="0" applyFont="1" applyFill="1"/>
    <xf numFmtId="0" fontId="37" fillId="0" borderId="0" xfId="0" applyFont="1"/>
    <xf numFmtId="0" fontId="18" fillId="0" borderId="0" xfId="0" applyFont="1" applyAlignment="1">
      <alignment horizontal="right"/>
    </xf>
    <xf numFmtId="0" fontId="18" fillId="0" borderId="0" xfId="0" applyFont="1"/>
    <xf numFmtId="0" fontId="38" fillId="0" borderId="0" xfId="0" applyFont="1" applyAlignment="1">
      <alignment horizontal="center"/>
    </xf>
    <xf numFmtId="0" fontId="39" fillId="0" borderId="0" xfId="0" applyFont="1" applyAlignment="1">
      <alignment horizontal="left"/>
    </xf>
    <xf numFmtId="0" fontId="18" fillId="12" borderId="5" xfId="0" applyFont="1" applyFill="1" applyBorder="1" applyAlignment="1">
      <alignment horizontal="center"/>
    </xf>
    <xf numFmtId="0" fontId="3" fillId="0" borderId="0" xfId="0" applyFont="1" applyAlignment="1">
      <alignment horizontal="center"/>
    </xf>
    <xf numFmtId="0" fontId="3" fillId="13" borderId="5" xfId="0" applyFont="1" applyFill="1" applyBorder="1" applyAlignment="1">
      <alignment horizontal="center"/>
    </xf>
    <xf numFmtId="0" fontId="18" fillId="0" borderId="0" xfId="0" applyFont="1" applyAlignment="1">
      <alignment horizontal="left"/>
    </xf>
    <xf numFmtId="0" fontId="18" fillId="0" borderId="0" xfId="0" applyFont="1" applyAlignment="1">
      <alignment horizontal="left" wrapText="1"/>
    </xf>
    <xf numFmtId="0" fontId="18" fillId="0" borderId="0" xfId="0" applyFont="1" applyAlignment="1">
      <alignment horizontal="center" vertical="center"/>
    </xf>
    <xf numFmtId="0" fontId="18" fillId="0" borderId="0" xfId="0" applyFont="1" applyAlignment="1">
      <alignment horizontal="center"/>
    </xf>
    <xf numFmtId="0" fontId="39" fillId="0" borderId="0" xfId="0" applyFont="1"/>
    <xf numFmtId="0" fontId="39" fillId="0" borderId="0" xfId="0" applyFont="1" applyAlignment="1">
      <alignment horizontal="center"/>
    </xf>
    <xf numFmtId="0" fontId="3" fillId="13" borderId="5" xfId="0" applyFont="1" applyFill="1" applyBorder="1"/>
    <xf numFmtId="0" fontId="18" fillId="5" borderId="5" xfId="0" applyFont="1" applyFill="1" applyBorder="1" applyAlignment="1">
      <alignment horizontal="center"/>
    </xf>
    <xf numFmtId="0" fontId="18" fillId="14" borderId="5" xfId="0" applyFont="1" applyFill="1" applyBorder="1" applyAlignment="1">
      <alignment horizontal="center"/>
    </xf>
    <xf numFmtId="0" fontId="18" fillId="0" borderId="5" xfId="0" applyFont="1" applyBorder="1" applyAlignment="1">
      <alignment horizontal="center"/>
    </xf>
    <xf numFmtId="0" fontId="20" fillId="0" borderId="0" xfId="0" applyFont="1" applyAlignment="1">
      <alignment horizontal="right"/>
    </xf>
    <xf numFmtId="0" fontId="8" fillId="5" borderId="5" xfId="0" applyFont="1" applyFill="1" applyBorder="1" applyAlignment="1">
      <alignment horizontal="center"/>
    </xf>
    <xf numFmtId="0" fontId="40" fillId="0" borderId="5" xfId="0" applyFont="1" applyBorder="1" applyAlignment="1">
      <alignment horizontal="center"/>
    </xf>
    <xf numFmtId="0" fontId="39" fillId="15" borderId="5" xfId="0" applyFont="1" applyFill="1" applyBorder="1" applyAlignment="1">
      <alignment horizontal="center"/>
    </xf>
    <xf numFmtId="0" fontId="18" fillId="4" borderId="5" xfId="0" applyFont="1" applyFill="1" applyBorder="1" applyAlignment="1">
      <alignment horizontal="center"/>
    </xf>
    <xf numFmtId="0" fontId="40" fillId="0" borderId="0" xfId="0" applyFont="1"/>
    <xf numFmtId="0" fontId="2" fillId="0" borderId="0" xfId="5"/>
    <xf numFmtId="0" fontId="0" fillId="3" borderId="0" xfId="0" applyFill="1"/>
    <xf numFmtId="0" fontId="41" fillId="3" borderId="0" xfId="5" applyFont="1" applyFill="1"/>
    <xf numFmtId="0" fontId="2" fillId="3" borderId="0" xfId="5" applyFill="1"/>
    <xf numFmtId="0" fontId="23" fillId="3" borderId="0" xfId="5" applyFont="1" applyFill="1" applyAlignment="1">
      <alignment wrapText="1"/>
    </xf>
    <xf numFmtId="0" fontId="23" fillId="3" borderId="0" xfId="5" applyFont="1" applyFill="1"/>
    <xf numFmtId="0" fontId="2" fillId="3" borderId="0" xfId="5" applyFill="1" applyAlignment="1">
      <alignment wrapText="1"/>
    </xf>
    <xf numFmtId="0" fontId="4" fillId="8" borderId="0" xfId="0" applyFont="1" applyFill="1" applyAlignment="1">
      <alignment horizontal="left"/>
    </xf>
    <xf numFmtId="0" fontId="18" fillId="4" borderId="1" xfId="0" applyFont="1" applyFill="1" applyBorder="1" applyAlignment="1">
      <alignment horizontal="left"/>
    </xf>
    <xf numFmtId="0" fontId="18" fillId="4" borderId="2" xfId="0" applyFont="1" applyFill="1" applyBorder="1" applyAlignment="1">
      <alignment horizontal="left"/>
    </xf>
    <xf numFmtId="0" fontId="18" fillId="4" borderId="3" xfId="0" applyFont="1" applyFill="1" applyBorder="1" applyAlignment="1">
      <alignment horizontal="left"/>
    </xf>
    <xf numFmtId="0" fontId="18" fillId="4" borderId="4" xfId="0" applyFont="1" applyFill="1" applyBorder="1" applyAlignment="1">
      <alignment vertical="center"/>
    </xf>
    <xf numFmtId="0" fontId="18" fillId="4" borderId="4" xfId="0" applyFont="1" applyFill="1" applyBorder="1" applyAlignment="1">
      <alignment vertical="center" wrapText="1"/>
    </xf>
    <xf numFmtId="0" fontId="3" fillId="14" borderId="5" xfId="0" applyFont="1" applyFill="1" applyBorder="1" applyAlignment="1">
      <alignment horizontal="center" vertical="center" wrapText="1"/>
    </xf>
    <xf numFmtId="0" fontId="40" fillId="14" borderId="5" xfId="0" applyFont="1" applyFill="1" applyBorder="1" applyAlignment="1">
      <alignment horizontal="left" vertical="center" wrapText="1"/>
    </xf>
    <xf numFmtId="0" fontId="8" fillId="0" borderId="5" xfId="0" applyFont="1" applyBorder="1" applyAlignment="1">
      <alignment horizontal="center" vertical="center" wrapText="1"/>
    </xf>
    <xf numFmtId="0" fontId="8" fillId="0" borderId="5" xfId="0" applyFont="1" applyBorder="1" applyAlignment="1">
      <alignment vertical="center" wrapText="1"/>
    </xf>
    <xf numFmtId="0" fontId="8" fillId="0" borderId="5" xfId="0" applyFont="1" applyBorder="1" applyAlignment="1">
      <alignment horizontal="center" vertical="center"/>
    </xf>
    <xf numFmtId="0" fontId="8" fillId="0" borderId="5" xfId="0" applyFont="1" applyBorder="1" applyAlignment="1">
      <alignment vertical="center"/>
    </xf>
    <xf numFmtId="0" fontId="44" fillId="0" borderId="0" xfId="0" applyFont="1" applyAlignment="1">
      <alignment horizontal="left" vertical="center" wrapText="1"/>
    </xf>
    <xf numFmtId="0" fontId="20" fillId="0" borderId="0" xfId="0" applyFont="1" applyAlignment="1">
      <alignment horizontal="left" vertical="center" wrapText="1"/>
    </xf>
    <xf numFmtId="0" fontId="31" fillId="5" borderId="5" xfId="0" applyFont="1" applyFill="1" applyBorder="1" applyAlignment="1">
      <alignment horizontal="center" vertical="center" wrapText="1"/>
    </xf>
    <xf numFmtId="0" fontId="20" fillId="0" borderId="0" xfId="0" applyFont="1" applyAlignment="1">
      <alignment horizontal="center" vertical="center" wrapText="1"/>
    </xf>
    <xf numFmtId="0" fontId="44" fillId="0" borderId="5" xfId="0" applyFont="1" applyBorder="1" applyAlignment="1">
      <alignment horizontal="left" vertical="center" wrapText="1"/>
    </xf>
    <xf numFmtId="0" fontId="45" fillId="0" borderId="5" xfId="0" applyFont="1" applyBorder="1" applyAlignment="1">
      <alignment horizontal="left" vertical="center" wrapText="1"/>
    </xf>
    <xf numFmtId="0" fontId="38" fillId="0" borderId="5" xfId="0" applyFont="1" applyBorder="1" applyAlignment="1">
      <alignment horizontal="left" vertical="center" wrapText="1"/>
    </xf>
    <xf numFmtId="0" fontId="45" fillId="0" borderId="5" xfId="0" applyFont="1" applyBorder="1" applyAlignment="1">
      <alignment horizontal="left" vertical="center" wrapText="1" indent="1"/>
    </xf>
    <xf numFmtId="0" fontId="38" fillId="0" borderId="5" xfId="0" applyFont="1" applyBorder="1" applyAlignment="1">
      <alignment horizontal="left" vertical="center" wrapText="1" indent="1"/>
    </xf>
    <xf numFmtId="0" fontId="4" fillId="8" borderId="9" xfId="0" applyFont="1" applyFill="1" applyBorder="1" applyAlignment="1">
      <alignment horizontal="left"/>
    </xf>
    <xf numFmtId="0" fontId="4" fillId="8" borderId="10" xfId="0" applyFont="1" applyFill="1" applyBorder="1" applyAlignment="1">
      <alignment horizontal="left"/>
    </xf>
    <xf numFmtId="0" fontId="4" fillId="8" borderId="11" xfId="0" applyFont="1" applyFill="1" applyBorder="1" applyAlignment="1">
      <alignment horizontal="left"/>
    </xf>
    <xf numFmtId="0" fontId="16" fillId="16" borderId="1" xfId="0" applyFont="1" applyFill="1" applyBorder="1" applyAlignment="1">
      <alignment horizontal="left"/>
    </xf>
    <xf numFmtId="0" fontId="46" fillId="16" borderId="2" xfId="0" applyFont="1" applyFill="1" applyBorder="1" applyAlignment="1">
      <alignment horizontal="left"/>
    </xf>
    <xf numFmtId="0" fontId="46" fillId="16" borderId="3" xfId="0" applyFont="1" applyFill="1" applyBorder="1" applyAlignment="1">
      <alignment horizontal="left"/>
    </xf>
    <xf numFmtId="0" fontId="12" fillId="0" borderId="5" xfId="0" applyFont="1" applyBorder="1" applyAlignment="1">
      <alignment horizontal="left" vertical="center" wrapText="1"/>
    </xf>
    <xf numFmtId="0" fontId="39" fillId="0" borderId="5" xfId="0" applyFont="1" applyBorder="1" applyAlignment="1">
      <alignment horizontal="left" vertical="center" wrapText="1"/>
    </xf>
    <xf numFmtId="0" fontId="39" fillId="0" borderId="5" xfId="0" applyFont="1" applyBorder="1" applyAlignment="1">
      <alignment wrapText="1"/>
    </xf>
    <xf numFmtId="0" fontId="39" fillId="0" borderId="14" xfId="0" applyFont="1" applyBorder="1" applyAlignment="1">
      <alignment horizontal="left" vertical="center" wrapText="1"/>
    </xf>
    <xf numFmtId="0" fontId="31" fillId="0" borderId="8" xfId="3" applyFont="1" applyFill="1" applyBorder="1" applyAlignment="1">
      <alignment horizontal="center" wrapText="1"/>
    </xf>
    <xf numFmtId="0" fontId="23" fillId="0" borderId="4" xfId="3" applyFont="1" applyFill="1" applyBorder="1" applyAlignment="1" applyProtection="1">
      <alignment wrapText="1"/>
      <protection locked="0"/>
    </xf>
    <xf numFmtId="0" fontId="23" fillId="0" borderId="0" xfId="3" applyFont="1" applyFill="1" applyAlignment="1" applyProtection="1">
      <alignment vertical="top"/>
      <protection locked="0"/>
    </xf>
    <xf numFmtId="0" fontId="23" fillId="0" borderId="0" xfId="3" applyFont="1" applyFill="1" applyProtection="1">
      <protection locked="0"/>
    </xf>
    <xf numFmtId="0" fontId="24" fillId="0" borderId="0" xfId="3" applyFont="1" applyFill="1" applyAlignment="1" applyProtection="1">
      <alignment wrapText="1"/>
      <protection locked="0"/>
    </xf>
    <xf numFmtId="0" fontId="21" fillId="17" borderId="5" xfId="1" applyFont="1" applyFill="1" applyBorder="1" applyProtection="1">
      <protection locked="0"/>
    </xf>
    <xf numFmtId="0" fontId="3" fillId="0" borderId="5" xfId="0" applyFont="1" applyBorder="1" applyAlignment="1" applyProtection="1">
      <alignment vertical="center" wrapText="1"/>
      <protection locked="0"/>
    </xf>
    <xf numFmtId="0" fontId="21" fillId="18" borderId="5" xfId="1" applyFont="1" applyFill="1" applyBorder="1" applyProtection="1">
      <protection locked="0"/>
    </xf>
    <xf numFmtId="0" fontId="23" fillId="19" borderId="4" xfId="3" applyFont="1" applyFill="1" applyBorder="1" applyAlignment="1" applyProtection="1">
      <alignment wrapText="1"/>
      <protection locked="0"/>
    </xf>
    <xf numFmtId="0" fontId="3" fillId="0" borderId="5" xfId="0" applyFont="1" applyFill="1" applyBorder="1" applyAlignment="1" applyProtection="1">
      <alignment horizontal="center"/>
      <protection locked="0"/>
    </xf>
    <xf numFmtId="0" fontId="11" fillId="5" borderId="5" xfId="0" applyFont="1" applyFill="1" applyBorder="1" applyAlignment="1" applyProtection="1">
      <alignment horizontal="left" wrapText="1"/>
      <protection locked="0"/>
    </xf>
    <xf numFmtId="0" fontId="23" fillId="0" borderId="5" xfId="3" applyFont="1" applyFill="1" applyBorder="1" applyAlignment="1" applyProtection="1">
      <alignment wrapText="1"/>
      <protection locked="0"/>
    </xf>
    <xf numFmtId="0" fontId="11" fillId="10" borderId="5" xfId="1" applyFont="1" applyFill="1" applyBorder="1" applyAlignment="1" applyProtection="1">
      <alignment wrapText="1"/>
      <protection locked="0"/>
    </xf>
    <xf numFmtId="0" fontId="21" fillId="20" borderId="5" xfId="1" applyFont="1" applyFill="1" applyBorder="1" applyProtection="1">
      <protection locked="0"/>
    </xf>
    <xf numFmtId="15" fontId="11" fillId="0" borderId="5" xfId="0" applyNumberFormat="1" applyFont="1" applyBorder="1" applyAlignment="1">
      <alignment vertical="center" wrapText="1"/>
    </xf>
    <xf numFmtId="0" fontId="18" fillId="8" borderId="0" xfId="0" applyFont="1" applyFill="1" applyBorder="1" applyProtection="1">
      <protection locked="0"/>
    </xf>
    <xf numFmtId="0" fontId="18" fillId="5" borderId="0" xfId="0" applyFont="1" applyFill="1" applyBorder="1" applyAlignment="1" applyProtection="1">
      <alignment horizontal="right" vertical="center"/>
      <protection locked="0"/>
    </xf>
    <xf numFmtId="0" fontId="19" fillId="5" borderId="0" xfId="0" applyFont="1" applyFill="1" applyBorder="1" applyAlignment="1">
      <alignment horizontal="center" vertical="center"/>
    </xf>
    <xf numFmtId="0" fontId="11" fillId="3" borderId="0" xfId="0" applyFont="1" applyFill="1" applyAlignment="1" applyProtection="1">
      <alignment wrapText="1"/>
      <protection locked="0"/>
    </xf>
    <xf numFmtId="0" fontId="11" fillId="0" borderId="5" xfId="0" applyFont="1" applyBorder="1" applyAlignment="1" applyProtection="1">
      <alignment vertical="center"/>
      <protection locked="0"/>
    </xf>
    <xf numFmtId="0" fontId="11" fillId="0" borderId="5" xfId="0" applyFont="1" applyBorder="1" applyAlignment="1" applyProtection="1">
      <alignment horizontal="center" vertical="center"/>
      <protection locked="0"/>
    </xf>
    <xf numFmtId="0" fontId="52" fillId="0" borderId="4" xfId="3" applyFont="1" applyBorder="1" applyAlignment="1" applyProtection="1">
      <alignment wrapText="1"/>
      <protection locked="0"/>
    </xf>
    <xf numFmtId="0" fontId="23" fillId="19" borderId="5" xfId="3" applyFont="1" applyFill="1" applyBorder="1" applyAlignment="1" applyProtection="1">
      <alignment wrapText="1"/>
      <protection locked="0"/>
    </xf>
    <xf numFmtId="0" fontId="23" fillId="0" borderId="5" xfId="3" applyFont="1" applyBorder="1" applyAlignment="1" applyProtection="1">
      <alignment horizontal="left" wrapText="1"/>
      <protection locked="0"/>
    </xf>
    <xf numFmtId="0" fontId="23" fillId="0" borderId="5" xfId="3" applyFont="1" applyFill="1" applyBorder="1" applyAlignment="1" applyProtection="1">
      <alignment horizontal="left" wrapText="1"/>
      <protection locked="0"/>
    </xf>
    <xf numFmtId="0" fontId="23" fillId="19" borderId="4" xfId="3" applyFont="1" applyFill="1" applyBorder="1" applyAlignment="1" applyProtection="1">
      <protection locked="0"/>
    </xf>
    <xf numFmtId="0" fontId="51" fillId="0" borderId="5" xfId="0" applyFont="1" applyBorder="1" applyAlignment="1" applyProtection="1">
      <alignment vertical="center" wrapText="1"/>
      <protection locked="0"/>
    </xf>
    <xf numFmtId="0" fontId="23" fillId="0" borderId="0" xfId="3" applyFont="1" applyFill="1" applyAlignment="1" applyProtection="1">
      <alignment vertical="top" wrapText="1"/>
      <protection locked="0"/>
    </xf>
    <xf numFmtId="0" fontId="23" fillId="0" borderId="0" xfId="3" applyFont="1" applyFill="1" applyAlignment="1" applyProtection="1">
      <alignment vertical="center"/>
      <protection locked="0"/>
    </xf>
    <xf numFmtId="0" fontId="9" fillId="0" borderId="4" xfId="3" applyFont="1" applyFill="1" applyBorder="1" applyAlignment="1">
      <alignment vertical="center" wrapText="1"/>
    </xf>
    <xf numFmtId="0" fontId="21" fillId="0" borderId="5" xfId="1" applyFont="1" applyFill="1" applyBorder="1" applyProtection="1">
      <protection locked="0"/>
    </xf>
    <xf numFmtId="0" fontId="53" fillId="8" borderId="0" xfId="0" applyFont="1" applyFill="1" applyProtection="1">
      <protection locked="0"/>
    </xf>
    <xf numFmtId="0" fontId="11" fillId="4" borderId="2" xfId="0" applyFont="1" applyFill="1" applyBorder="1" applyAlignment="1" applyProtection="1">
      <alignment vertical="center"/>
      <protection locked="0"/>
    </xf>
    <xf numFmtId="0" fontId="49" fillId="0" borderId="5" xfId="3" applyFont="1" applyFill="1" applyBorder="1" applyAlignment="1" applyProtection="1">
      <alignment wrapText="1"/>
      <protection locked="0"/>
    </xf>
    <xf numFmtId="0" fontId="23" fillId="0" borderId="5" xfId="3" applyFont="1" applyFill="1" applyBorder="1" applyAlignment="1" applyProtection="1">
      <alignment vertical="top" wrapText="1"/>
      <protection locked="0"/>
    </xf>
    <xf numFmtId="0" fontId="3" fillId="0" borderId="5" xfId="0" applyFont="1" applyFill="1" applyBorder="1" applyAlignment="1" applyProtection="1">
      <alignment vertical="center" wrapText="1"/>
      <protection locked="0"/>
    </xf>
    <xf numFmtId="0" fontId="50" fillId="0" borderId="5" xfId="0" applyFont="1" applyFill="1" applyBorder="1" applyAlignment="1" applyProtection="1">
      <alignment vertical="center" wrapText="1"/>
      <protection locked="0"/>
    </xf>
    <xf numFmtId="0" fontId="11" fillId="0" borderId="5" xfId="0" applyFont="1" applyFill="1" applyBorder="1" applyAlignment="1" applyProtection="1">
      <alignment vertical="center" wrapText="1"/>
      <protection locked="0"/>
    </xf>
    <xf numFmtId="0" fontId="54" fillId="0" borderId="5" xfId="0" applyFont="1" applyBorder="1" applyAlignment="1" applyProtection="1">
      <alignment wrapText="1"/>
      <protection locked="0"/>
    </xf>
    <xf numFmtId="0" fontId="54" fillId="0" borderId="5" xfId="0" applyFont="1" applyFill="1" applyBorder="1" applyAlignment="1" applyProtection="1">
      <alignment wrapText="1"/>
      <protection locked="0"/>
    </xf>
    <xf numFmtId="0" fontId="50" fillId="0" borderId="5" xfId="0" applyFont="1" applyFill="1" applyBorder="1" applyAlignment="1" applyProtection="1">
      <alignment wrapText="1"/>
      <protection locked="0"/>
    </xf>
    <xf numFmtId="0" fontId="54" fillId="3" borderId="5" xfId="0" applyFont="1" applyFill="1" applyBorder="1" applyAlignment="1" applyProtection="1">
      <alignment wrapText="1"/>
      <protection locked="0"/>
    </xf>
    <xf numFmtId="0" fontId="47" fillId="0" borderId="5" xfId="3" applyFont="1" applyBorder="1" applyAlignment="1" applyProtection="1">
      <alignment vertical="top"/>
      <protection locked="0"/>
    </xf>
    <xf numFmtId="0" fontId="23" fillId="0" borderId="5" xfId="3" applyFont="1" applyFill="1" applyBorder="1" applyAlignment="1" applyProtection="1">
      <alignment vertical="top"/>
      <protection locked="0"/>
    </xf>
    <xf numFmtId="0" fontId="11" fillId="5" borderId="5" xfId="0" applyFont="1" applyFill="1" applyBorder="1" applyAlignment="1">
      <alignment vertical="center" wrapText="1"/>
    </xf>
    <xf numFmtId="0" fontId="11" fillId="6" borderId="5" xfId="0" applyFont="1" applyFill="1" applyBorder="1" applyAlignment="1">
      <alignment vertical="center" wrapText="1"/>
    </xf>
    <xf numFmtId="0" fontId="11" fillId="7" borderId="5" xfId="0" applyFont="1" applyFill="1" applyBorder="1" applyAlignment="1">
      <alignment vertical="center" wrapText="1"/>
    </xf>
    <xf numFmtId="0" fontId="9" fillId="5" borderId="5" xfId="0" applyFont="1" applyFill="1" applyBorder="1" applyAlignment="1">
      <alignment horizontal="left" vertical="center" wrapText="1"/>
    </xf>
    <xf numFmtId="0" fontId="11" fillId="0" borderId="5" xfId="0" applyFont="1" applyBorder="1" applyAlignment="1">
      <alignment vertical="center" wrapText="1"/>
    </xf>
    <xf numFmtId="0" fontId="9" fillId="4" borderId="5" xfId="0" applyFont="1" applyFill="1" applyBorder="1" applyAlignment="1">
      <alignment horizontal="left" vertical="center" wrapText="1"/>
    </xf>
    <xf numFmtId="0" fontId="3" fillId="4" borderId="5" xfId="0" applyFont="1" applyFill="1" applyBorder="1" applyAlignment="1">
      <alignment horizontal="right"/>
    </xf>
    <xf numFmtId="0" fontId="3" fillId="5" borderId="5" xfId="0" applyFont="1" applyFill="1" applyBorder="1" applyAlignment="1">
      <alignment horizontal="center"/>
    </xf>
    <xf numFmtId="0" fontId="11" fillId="0" borderId="14" xfId="0" applyFont="1" applyBorder="1" applyAlignment="1" applyProtection="1">
      <alignment horizontal="left" wrapText="1"/>
      <protection locked="0"/>
    </xf>
    <xf numFmtId="0" fontId="11" fillId="0" borderId="15" xfId="0" applyFont="1" applyBorder="1" applyAlignment="1" applyProtection="1">
      <alignment horizontal="left" wrapText="1"/>
      <protection locked="0"/>
    </xf>
    <xf numFmtId="0" fontId="11" fillId="0" borderId="4" xfId="0" applyFont="1" applyBorder="1" applyAlignment="1" applyProtection="1">
      <alignment horizontal="left" wrapText="1"/>
      <protection locked="0"/>
    </xf>
    <xf numFmtId="0" fontId="11" fillId="5" borderId="5" xfId="0" applyFont="1" applyFill="1" applyBorder="1" applyAlignment="1">
      <alignment horizontal="center"/>
    </xf>
    <xf numFmtId="0" fontId="23" fillId="0" borderId="14" xfId="3" applyFont="1" applyFill="1" applyBorder="1" applyAlignment="1" applyProtection="1">
      <alignment horizontal="center" vertical="center" wrapText="1"/>
      <protection locked="0"/>
    </xf>
    <xf numFmtId="0" fontId="23" fillId="0" borderId="15" xfId="3" applyFont="1" applyFill="1" applyBorder="1" applyAlignment="1" applyProtection="1">
      <alignment horizontal="center" vertical="center" wrapText="1"/>
      <protection locked="0"/>
    </xf>
    <xf numFmtId="0" fontId="23" fillId="0" borderId="4" xfId="3" applyFont="1" applyFill="1" applyBorder="1" applyAlignment="1" applyProtection="1">
      <alignment horizontal="center" vertical="center" wrapText="1"/>
      <protection locked="0"/>
    </xf>
    <xf numFmtId="0" fontId="23" fillId="0" borderId="14" xfId="3" applyFont="1" applyFill="1" applyBorder="1" applyAlignment="1" applyProtection="1">
      <alignment horizontal="left" vertical="center" wrapText="1"/>
      <protection locked="0"/>
    </xf>
    <xf numFmtId="0" fontId="23" fillId="0" borderId="15" xfId="3" applyFont="1" applyFill="1" applyBorder="1" applyAlignment="1" applyProtection="1">
      <alignment horizontal="left" vertical="center" wrapText="1"/>
      <protection locked="0"/>
    </xf>
    <xf numFmtId="0" fontId="23" fillId="0" borderId="4" xfId="3" applyFont="1" applyFill="1" applyBorder="1" applyAlignment="1" applyProtection="1">
      <alignment horizontal="left" vertical="center" wrapText="1"/>
      <protection locked="0"/>
    </xf>
    <xf numFmtId="0" fontId="49" fillId="0" borderId="14" xfId="3" applyFont="1" applyFill="1" applyBorder="1" applyAlignment="1" applyProtection="1">
      <alignment horizontal="left" vertical="center" wrapText="1"/>
      <protection locked="0"/>
    </xf>
    <xf numFmtId="0" fontId="49" fillId="0" borderId="15" xfId="3" applyFont="1" applyFill="1" applyBorder="1" applyAlignment="1" applyProtection="1">
      <alignment horizontal="left" vertical="center" wrapText="1"/>
      <protection locked="0"/>
    </xf>
    <xf numFmtId="0" fontId="49" fillId="0" borderId="4" xfId="3" applyFont="1" applyFill="1" applyBorder="1" applyAlignment="1" applyProtection="1">
      <alignment horizontal="left" vertical="center" wrapText="1"/>
      <protection locked="0"/>
    </xf>
    <xf numFmtId="0" fontId="23" fillId="0" borderId="12" xfId="3" applyFont="1" applyFill="1" applyBorder="1" applyAlignment="1" applyProtection="1">
      <alignment horizontal="center" vertical="top" wrapText="1"/>
      <protection locked="0"/>
    </xf>
    <xf numFmtId="0" fontId="23" fillId="0" borderId="5" xfId="3" applyFont="1" applyFill="1" applyBorder="1" applyAlignment="1" applyProtection="1">
      <alignment horizontal="left" vertical="center" wrapText="1"/>
      <protection locked="0"/>
    </xf>
    <xf numFmtId="0" fontId="11" fillId="10" borderId="5" xfId="3" applyFont="1" applyFill="1" applyBorder="1" applyAlignment="1" applyProtection="1">
      <alignment horizontal="left" vertical="center" wrapText="1"/>
      <protection locked="0"/>
    </xf>
    <xf numFmtId="0" fontId="23" fillId="10" borderId="5" xfId="3" applyFont="1" applyFill="1" applyBorder="1" applyAlignment="1" applyProtection="1">
      <alignment horizontal="left" wrapText="1"/>
      <protection locked="0"/>
    </xf>
    <xf numFmtId="0" fontId="11" fillId="10" borderId="14" xfId="3" applyFont="1" applyFill="1" applyBorder="1" applyAlignment="1" applyProtection="1">
      <alignment horizontal="left" vertical="center" wrapText="1"/>
      <protection locked="0"/>
    </xf>
    <xf numFmtId="0" fontId="23" fillId="0" borderId="14" xfId="3" applyFont="1" applyBorder="1" applyAlignment="1" applyProtection="1">
      <alignment horizontal="center" wrapText="1"/>
      <protection locked="0"/>
    </xf>
    <xf numFmtId="0" fontId="23" fillId="0" borderId="15" xfId="3" applyFont="1" applyBorder="1" applyAlignment="1" applyProtection="1">
      <alignment horizontal="center" wrapText="1"/>
      <protection locked="0"/>
    </xf>
    <xf numFmtId="0" fontId="23" fillId="0" borderId="4" xfId="3" applyFont="1" applyBorder="1" applyAlignment="1" applyProtection="1">
      <alignment horizontal="center" wrapText="1"/>
      <protection locked="0"/>
    </xf>
    <xf numFmtId="0" fontId="23" fillId="0" borderId="14" xfId="3" applyFont="1" applyFill="1" applyBorder="1" applyAlignment="1" applyProtection="1">
      <alignment horizontal="left" wrapText="1"/>
      <protection locked="0"/>
    </xf>
    <xf numFmtId="0" fontId="23" fillId="0" borderId="4" xfId="3" applyFont="1" applyFill="1" applyBorder="1" applyAlignment="1" applyProtection="1">
      <alignment horizontal="left" wrapText="1"/>
      <protection locked="0"/>
    </xf>
    <xf numFmtId="0" fontId="23" fillId="0" borderId="14" xfId="3" applyFont="1" applyBorder="1" applyAlignment="1" applyProtection="1">
      <alignment horizontal="left" wrapText="1"/>
      <protection locked="0"/>
    </xf>
    <xf numFmtId="0" fontId="23" fillId="0" borderId="15" xfId="3" applyFont="1" applyBorder="1" applyAlignment="1" applyProtection="1">
      <alignment horizontal="left" wrapText="1"/>
      <protection locked="0"/>
    </xf>
    <xf numFmtId="0" fontId="23" fillId="0" borderId="4" xfId="3" applyFont="1" applyBorder="1" applyAlignment="1" applyProtection="1">
      <alignment horizontal="left" wrapText="1"/>
      <protection locked="0"/>
    </xf>
    <xf numFmtId="0" fontId="44" fillId="0" borderId="5" xfId="0" applyFont="1" applyBorder="1" applyAlignment="1">
      <alignment horizontal="left" vertical="center" wrapText="1"/>
    </xf>
    <xf numFmtId="0" fontId="38" fillId="0" borderId="5" xfId="0" applyFont="1" applyBorder="1" applyAlignment="1">
      <alignment horizontal="left" vertical="center" wrapText="1"/>
    </xf>
    <xf numFmtId="0" fontId="45" fillId="0" borderId="5" xfId="0" applyFont="1" applyBorder="1" applyAlignment="1">
      <alignment horizontal="left" vertical="center" wrapText="1"/>
    </xf>
    <xf numFmtId="0" fontId="3" fillId="14" borderId="5" xfId="0" applyFont="1" applyFill="1" applyBorder="1" applyAlignment="1">
      <alignment horizontal="center" vertical="center" wrapText="1"/>
    </xf>
    <xf numFmtId="0" fontId="40" fillId="14" borderId="5" xfId="0" applyFont="1" applyFill="1" applyBorder="1" applyAlignment="1">
      <alignment horizontal="left" vertical="center" wrapText="1"/>
    </xf>
    <xf numFmtId="0" fontId="42" fillId="14" borderId="5" xfId="0" applyFont="1" applyFill="1" applyBorder="1" applyAlignment="1">
      <alignment horizontal="left" vertical="center" wrapText="1"/>
    </xf>
    <xf numFmtId="0" fontId="18" fillId="4" borderId="4" xfId="0" applyFont="1" applyFill="1" applyBorder="1" applyAlignment="1">
      <alignment horizontal="left" vertical="center"/>
    </xf>
    <xf numFmtId="0" fontId="38" fillId="5" borderId="5" xfId="0" applyFont="1" applyFill="1" applyBorder="1" applyAlignment="1">
      <alignment horizontal="left" vertical="center" wrapText="1"/>
    </xf>
    <xf numFmtId="0" fontId="39" fillId="0" borderId="5" xfId="0" applyFont="1" applyBorder="1" applyAlignment="1">
      <alignment horizontal="left" vertical="center" wrapText="1"/>
    </xf>
    <xf numFmtId="0" fontId="12" fillId="0" borderId="5" xfId="0" applyFont="1" applyBorder="1" applyAlignment="1">
      <alignment horizontal="left" vertical="center" wrapText="1"/>
    </xf>
  </cellXfs>
  <cellStyles count="7">
    <cellStyle name="Hyperlink" xfId="1" builtinId="8"/>
    <cellStyle name="Hyperlink 2" xfId="2" xr:uid="{00000000-0005-0000-0000-000006000000}"/>
    <cellStyle name="Normal" xfId="0" builtinId="0"/>
    <cellStyle name="Normal 2" xfId="3" xr:uid="{00000000-0005-0000-0000-000007000000}"/>
    <cellStyle name="Normal 3" xfId="4" xr:uid="{00000000-0005-0000-0000-000008000000}"/>
    <cellStyle name="Normal 4" xfId="5" xr:uid="{00000000-0005-0000-0000-000009000000}"/>
    <cellStyle name="Normal 4 2" xfId="6" xr:uid="{00000000-0005-0000-0000-00000A000000}"/>
  </cellStyles>
  <dxfs count="17">
    <dxf>
      <fill>
        <patternFill>
          <bgColor rgb="FFA9D18E"/>
        </patternFill>
      </fill>
    </dxf>
    <dxf>
      <fill>
        <patternFill>
          <bgColor rgb="FF92D050"/>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A9D18E"/>
        </patternFill>
      </fill>
    </dxf>
    <dxf>
      <fill>
        <patternFill>
          <bgColor rgb="FF9DC3E6"/>
        </patternFill>
      </fill>
    </dxf>
    <dxf>
      <fill>
        <patternFill>
          <bgColor rgb="FFA9D18E"/>
        </patternFill>
      </fill>
    </dxf>
    <dxf>
      <fill>
        <patternFill>
          <bgColor rgb="FFA9D18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BFBFBF"/>
      <rgbColor rgb="FF808080"/>
      <rgbColor rgb="FFA9D18E"/>
      <rgbColor rgb="FF993366"/>
      <rgbColor rgb="FFFFF2CC"/>
      <rgbColor rgb="FFF2F2F2"/>
      <rgbColor rgb="FF660066"/>
      <rgbColor rgb="FFFF8080"/>
      <rgbColor rgb="FF0563C1"/>
      <rgbColor rgb="FFD9D9D9"/>
      <rgbColor rgb="FF000080"/>
      <rgbColor rgb="FFFF00FF"/>
      <rgbColor rgb="FFFFFF00"/>
      <rgbColor rgb="FF00FFFF"/>
      <rgbColor rgb="FF800080"/>
      <rgbColor rgb="FF800000"/>
      <rgbColor rgb="FF2E75B6"/>
      <rgbColor rgb="FF0000FF"/>
      <rgbColor rgb="FF00CCFF"/>
      <rgbColor rgb="FFEDEDED"/>
      <rgbColor rgb="FFC5E0B4"/>
      <rgbColor rgb="FFFFFF99"/>
      <rgbColor rgb="FF9DC3E6"/>
      <rgbColor rgb="FFFF99CC"/>
      <rgbColor rgb="FFC9C9C9"/>
      <rgbColor rgb="FFFBE5D6"/>
      <rgbColor rgb="FF4472C4"/>
      <rgbColor rgb="FF33CCCC"/>
      <rgbColor rgb="FF92D050"/>
      <rgbColor rgb="FFFFC000"/>
      <rgbColor rgb="FFFF9900"/>
      <rgbColor rgb="FFFF6600"/>
      <rgbColor rgb="FF595959"/>
      <rgbColor rgb="FFA6A6A6"/>
      <rgbColor rgb="FF003366"/>
      <rgbColor rgb="FF339966"/>
      <rgbColor rgb="FF003300"/>
      <rgbColor rgb="FF333300"/>
      <rgbColor rgb="FF993300"/>
      <rgbColor rgb="FF993366"/>
      <rgbColor rgb="FF535353"/>
      <rgbColor rgb="FF40404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69840</xdr:colOff>
      <xdr:row>1</xdr:row>
      <xdr:rowOff>152280</xdr:rowOff>
    </xdr:from>
    <xdr:to>
      <xdr:col>2</xdr:col>
      <xdr:colOff>3580890</xdr:colOff>
      <xdr:row>16</xdr:row>
      <xdr:rowOff>266040</xdr:rowOff>
    </xdr:to>
    <xdr:pic>
      <xdr:nvPicPr>
        <xdr:cNvPr id="2" name="Picture 2">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a:stretch/>
      </xdr:blipFill>
      <xdr:spPr>
        <a:xfrm>
          <a:off x="9968040" y="352080"/>
          <a:ext cx="3720600" cy="4171320"/>
        </a:xfrm>
        <a:prstGeom prst="rect">
          <a:avLst/>
        </a:prstGeom>
        <a:ln w="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5E0B4"/>
    <pageSetUpPr fitToPage="1"/>
  </sheetPr>
  <dimension ref="A1:AMJ34"/>
  <sheetViews>
    <sheetView topLeftCell="A9" zoomScaleNormal="100" workbookViewId="0">
      <selection activeCell="E8" sqref="E8"/>
    </sheetView>
  </sheetViews>
  <sheetFormatPr defaultColWidth="8.6328125" defaultRowHeight="14.5" x14ac:dyDescent="0.35"/>
  <cols>
    <col min="1" max="1" width="26.453125" style="1" customWidth="1"/>
    <col min="2" max="2" width="37.453125" style="1" customWidth="1"/>
    <col min="3" max="3" width="1.6328125" style="1" customWidth="1"/>
    <col min="4" max="4" width="20.54296875" style="1" customWidth="1"/>
    <col min="5" max="5" width="39.453125" style="1" customWidth="1"/>
    <col min="6" max="1024" width="8.6328125" style="1"/>
  </cols>
  <sheetData>
    <row r="1" spans="1:8" ht="15.5" x14ac:dyDescent="0.35">
      <c r="A1" s="2" t="s">
        <v>0</v>
      </c>
      <c r="B1" s="3"/>
      <c r="C1" s="3"/>
      <c r="D1" s="3"/>
      <c r="E1" s="4"/>
    </row>
    <row r="2" spans="1:8" s="7" customFormat="1" ht="10.5" x14ac:dyDescent="0.25">
      <c r="A2" s="5"/>
      <c r="B2" s="6"/>
      <c r="C2" s="6"/>
      <c r="D2" s="6"/>
      <c r="E2" s="6"/>
    </row>
    <row r="3" spans="1:8" s="7" customFormat="1" ht="14" x14ac:dyDescent="0.3">
      <c r="A3" s="8" t="s">
        <v>1</v>
      </c>
      <c r="B3" s="9"/>
      <c r="C3" s="9"/>
      <c r="D3" s="9"/>
      <c r="E3" s="10"/>
    </row>
    <row r="4" spans="1:8" x14ac:dyDescent="0.35">
      <c r="A4" s="11" t="s">
        <v>2</v>
      </c>
      <c r="B4" s="12" t="s">
        <v>1605</v>
      </c>
      <c r="C4" s="13"/>
      <c r="D4" s="11" t="s">
        <v>3</v>
      </c>
      <c r="E4" s="12" t="s">
        <v>1607</v>
      </c>
    </row>
    <row r="5" spans="1:8" x14ac:dyDescent="0.35">
      <c r="A5" s="14" t="s">
        <v>4</v>
      </c>
      <c r="B5" s="15">
        <v>0</v>
      </c>
      <c r="C5" s="13"/>
      <c r="D5" s="14" t="s">
        <v>1552</v>
      </c>
      <c r="E5" s="12" t="s">
        <v>1608</v>
      </c>
      <c r="F5" s="12"/>
      <c r="G5" s="12"/>
      <c r="H5" s="12"/>
    </row>
    <row r="6" spans="1:8" x14ac:dyDescent="0.35">
      <c r="A6" s="14" t="s">
        <v>5</v>
      </c>
      <c r="B6" s="15" t="s">
        <v>1606</v>
      </c>
      <c r="C6" s="15"/>
      <c r="D6" s="14" t="s">
        <v>6</v>
      </c>
      <c r="E6" s="15"/>
    </row>
    <row r="7" spans="1:8" x14ac:dyDescent="0.35">
      <c r="A7" s="14" t="s">
        <v>7</v>
      </c>
      <c r="B7" s="15" t="s">
        <v>1603</v>
      </c>
      <c r="C7" s="13"/>
      <c r="D7" s="14" t="s">
        <v>8</v>
      </c>
      <c r="E7" s="15"/>
    </row>
    <row r="8" spans="1:8" ht="28" x14ac:dyDescent="0.35">
      <c r="A8" s="14" t="s">
        <v>9</v>
      </c>
      <c r="B8" s="15" t="s">
        <v>1604</v>
      </c>
      <c r="C8" s="13"/>
      <c r="D8" s="14" t="s">
        <v>10</v>
      </c>
      <c r="E8" s="15"/>
    </row>
    <row r="9" spans="1:8" s="7" customFormat="1" ht="19" x14ac:dyDescent="0.4">
      <c r="A9" s="16" t="s">
        <v>11</v>
      </c>
      <c r="B9" s="17"/>
      <c r="C9" s="6"/>
      <c r="D9" s="18"/>
      <c r="E9" s="19"/>
    </row>
    <row r="10" spans="1:8" ht="14.25" customHeight="1" x14ac:dyDescent="0.35">
      <c r="A10" s="20" t="s">
        <v>12</v>
      </c>
      <c r="B10" s="232" t="s">
        <v>13</v>
      </c>
      <c r="C10" s="232"/>
      <c r="D10" s="20" t="s">
        <v>14</v>
      </c>
      <c r="E10" s="20" t="s">
        <v>3</v>
      </c>
    </row>
    <row r="11" spans="1:8" x14ac:dyDescent="0.35">
      <c r="A11" s="21">
        <v>0</v>
      </c>
      <c r="B11" s="15" t="s">
        <v>1609</v>
      </c>
      <c r="C11" s="15"/>
      <c r="D11" s="199">
        <v>44634</v>
      </c>
      <c r="E11" s="21"/>
    </row>
    <row r="12" spans="1:8" ht="14" customHeight="1" x14ac:dyDescent="0.35">
      <c r="A12" s="21"/>
      <c r="B12" s="233"/>
      <c r="C12" s="233"/>
      <c r="D12" s="21"/>
      <c r="E12" s="21"/>
    </row>
    <row r="13" spans="1:8" x14ac:dyDescent="0.35">
      <c r="A13" s="21"/>
      <c r="B13" s="233"/>
      <c r="C13" s="233"/>
      <c r="D13" s="21"/>
      <c r="E13" s="21"/>
    </row>
    <row r="14" spans="1:8" x14ac:dyDescent="0.35">
      <c r="A14" s="22"/>
      <c r="B14" s="22"/>
      <c r="C14" s="22"/>
      <c r="D14" s="22"/>
      <c r="E14" s="22"/>
    </row>
    <row r="15" spans="1:8" s="7" customFormat="1" ht="14" x14ac:dyDescent="0.3">
      <c r="A15" s="23" t="s">
        <v>15</v>
      </c>
      <c r="B15" s="24"/>
      <c r="C15" s="24"/>
      <c r="D15" s="24"/>
      <c r="E15" s="25"/>
    </row>
    <row r="16" spans="1:8" x14ac:dyDescent="0.35">
      <c r="A16" s="26" t="s">
        <v>16</v>
      </c>
      <c r="B16" s="27"/>
      <c r="C16" s="27"/>
      <c r="D16" s="27"/>
      <c r="E16" s="28"/>
    </row>
    <row r="17" spans="1:5" x14ac:dyDescent="0.35">
      <c r="A17" s="29" t="s">
        <v>17</v>
      </c>
      <c r="B17" s="30"/>
      <c r="C17" s="30"/>
      <c r="D17" s="30"/>
      <c r="E17" s="31"/>
    </row>
    <row r="18" spans="1:5" x14ac:dyDescent="0.35">
      <c r="A18" s="29" t="s">
        <v>18</v>
      </c>
      <c r="B18" s="30"/>
      <c r="C18" s="30"/>
      <c r="D18" s="30"/>
      <c r="E18" s="31"/>
    </row>
    <row r="19" spans="1:5" x14ac:dyDescent="0.35">
      <c r="A19" s="29" t="s">
        <v>19</v>
      </c>
      <c r="B19" s="30"/>
      <c r="C19" s="30"/>
      <c r="D19" s="30"/>
      <c r="E19" s="31"/>
    </row>
    <row r="20" spans="1:5" x14ac:dyDescent="0.35">
      <c r="A20" s="29" t="s">
        <v>20</v>
      </c>
      <c r="B20" s="30"/>
      <c r="C20" s="30"/>
      <c r="D20" s="30"/>
      <c r="E20" s="31"/>
    </row>
    <row r="21" spans="1:5" x14ac:dyDescent="0.35">
      <c r="A21" s="32" t="s">
        <v>21</v>
      </c>
      <c r="B21" s="33"/>
      <c r="C21" s="33"/>
      <c r="D21" s="33"/>
      <c r="E21" s="34"/>
    </row>
    <row r="22" spans="1:5" x14ac:dyDescent="0.35">
      <c r="A22" s="22"/>
      <c r="B22" s="22"/>
      <c r="C22" s="22"/>
      <c r="D22" s="22"/>
      <c r="E22" s="22"/>
    </row>
    <row r="23" spans="1:5" s="7" customFormat="1" ht="14" x14ac:dyDescent="0.3">
      <c r="A23" s="8" t="s">
        <v>22</v>
      </c>
      <c r="B23" s="9"/>
      <c r="C23" s="9"/>
      <c r="D23" s="9"/>
      <c r="E23" s="10"/>
    </row>
    <row r="24" spans="1:5" ht="14.25" customHeight="1" x14ac:dyDescent="0.35">
      <c r="A24" s="35" t="s">
        <v>23</v>
      </c>
      <c r="B24" s="234" t="s">
        <v>24</v>
      </c>
      <c r="C24" s="234"/>
      <c r="D24" s="234"/>
      <c r="E24" s="35" t="s">
        <v>25</v>
      </c>
    </row>
    <row r="25" spans="1:5" ht="14.25" customHeight="1" x14ac:dyDescent="0.35">
      <c r="A25" s="36" t="s">
        <v>26</v>
      </c>
      <c r="B25" s="230" t="s">
        <v>27</v>
      </c>
      <c r="C25" s="230"/>
      <c r="D25" s="230"/>
      <c r="E25" s="37" t="s">
        <v>28</v>
      </c>
    </row>
    <row r="26" spans="1:5" ht="27.65" customHeight="1" x14ac:dyDescent="0.35">
      <c r="A26" s="38" t="s">
        <v>29</v>
      </c>
      <c r="B26" s="231" t="s">
        <v>30</v>
      </c>
      <c r="C26" s="231"/>
      <c r="D26" s="231"/>
      <c r="E26" s="39" t="s">
        <v>28</v>
      </c>
    </row>
    <row r="27" spans="1:5" ht="30" customHeight="1" x14ac:dyDescent="0.35">
      <c r="A27" s="38" t="s">
        <v>31</v>
      </c>
      <c r="B27" s="231" t="s">
        <v>32</v>
      </c>
      <c r="C27" s="231"/>
      <c r="D27" s="231"/>
      <c r="E27" s="39" t="s">
        <v>28</v>
      </c>
    </row>
    <row r="28" spans="1:5" ht="30" customHeight="1" x14ac:dyDescent="0.35">
      <c r="A28" s="38" t="s">
        <v>33</v>
      </c>
      <c r="B28" s="231" t="s">
        <v>34</v>
      </c>
      <c r="C28" s="231"/>
      <c r="D28" s="231"/>
      <c r="E28" s="39" t="s">
        <v>28</v>
      </c>
    </row>
    <row r="29" spans="1:5" ht="43.25" customHeight="1" x14ac:dyDescent="0.35">
      <c r="A29" s="40" t="s">
        <v>35</v>
      </c>
      <c r="B29" s="229" t="s">
        <v>36</v>
      </c>
      <c r="C29" s="229"/>
      <c r="D29" s="229"/>
      <c r="E29" s="41" t="s">
        <v>37</v>
      </c>
    </row>
    <row r="30" spans="1:5" ht="14.25" customHeight="1" x14ac:dyDescent="0.35">
      <c r="A30" s="40" t="s">
        <v>38</v>
      </c>
      <c r="B30" s="229" t="s">
        <v>39</v>
      </c>
      <c r="C30" s="229"/>
      <c r="D30" s="229"/>
      <c r="E30" s="41" t="s">
        <v>37</v>
      </c>
    </row>
    <row r="31" spans="1:5" ht="29.75" customHeight="1" x14ac:dyDescent="0.35">
      <c r="A31" s="40" t="s">
        <v>40</v>
      </c>
      <c r="B31" s="229" t="s">
        <v>41</v>
      </c>
      <c r="C31" s="229"/>
      <c r="D31" s="229"/>
      <c r="E31" s="41" t="s">
        <v>37</v>
      </c>
    </row>
    <row r="32" spans="1:5" ht="29.75" customHeight="1" x14ac:dyDescent="0.35">
      <c r="A32" s="40" t="s">
        <v>42</v>
      </c>
      <c r="B32" s="229" t="s">
        <v>43</v>
      </c>
      <c r="C32" s="229"/>
      <c r="D32" s="229"/>
      <c r="E32" s="41" t="s">
        <v>37</v>
      </c>
    </row>
    <row r="33" spans="1:5" ht="50.15" customHeight="1" x14ac:dyDescent="0.35">
      <c r="A33" s="40" t="s">
        <v>44</v>
      </c>
      <c r="B33" s="229" t="s">
        <v>45</v>
      </c>
      <c r="C33" s="229"/>
      <c r="D33" s="229"/>
      <c r="E33" s="41" t="s">
        <v>37</v>
      </c>
    </row>
    <row r="34" spans="1:5" x14ac:dyDescent="0.35">
      <c r="A34" s="42"/>
      <c r="B34" s="42"/>
      <c r="C34" s="42"/>
      <c r="D34" s="42"/>
      <c r="E34" s="42"/>
    </row>
  </sheetData>
  <mergeCells count="13">
    <mergeCell ref="B10:C10"/>
    <mergeCell ref="B12:C12"/>
    <mergeCell ref="B13:C13"/>
    <mergeCell ref="B24:D24"/>
    <mergeCell ref="B30:D30"/>
    <mergeCell ref="B31:D31"/>
    <mergeCell ref="B32:D32"/>
    <mergeCell ref="B33:D33"/>
    <mergeCell ref="B25:D25"/>
    <mergeCell ref="B26:D26"/>
    <mergeCell ref="B27:D27"/>
    <mergeCell ref="B28:D28"/>
    <mergeCell ref="B29:D29"/>
  </mergeCells>
  <pageMargins left="0.7" right="0.7" top="0.87152777777777801" bottom="1.0361111111111101" header="0.3" footer="0.3"/>
  <pageSetup orientation="portrait" horizontalDpi="300" verticalDpi="300"/>
  <headerFooter>
    <oddHeader>&amp;L&amp;"Cambria,Bold"&amp;16Form&amp;C&amp;"Cambria,Regular"  Doc Number: D0000003422
             Name: Product security standard assessment
        Revision: AB&amp;R&amp;"Cambria,Regular"Tab: Header</oddHeader>
    <oddFooter>&amp;R&amp;"Cambria,Regular"Page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J41"/>
  <sheetViews>
    <sheetView topLeftCell="A17" zoomScale="90" zoomScaleNormal="90" workbookViewId="0">
      <selection activeCell="E28" sqref="E28"/>
    </sheetView>
  </sheetViews>
  <sheetFormatPr defaultColWidth="8.6328125" defaultRowHeight="14.5" x14ac:dyDescent="0.35"/>
  <cols>
    <col min="1" max="1" width="8.6328125" style="43"/>
    <col min="2" max="2" width="26.453125" style="43" customWidth="1"/>
    <col min="3" max="3" width="50.453125" style="43" customWidth="1"/>
    <col min="4" max="4" width="15.6328125" style="43" customWidth="1"/>
    <col min="5" max="5" width="60.36328125" style="43" customWidth="1"/>
    <col min="6" max="6" width="14.54296875" style="43" bestFit="1" customWidth="1"/>
    <col min="7" max="8" width="8.54296875" style="43" customWidth="1"/>
    <col min="9" max="9" width="8.54296875" style="43" hidden="1" customWidth="1"/>
    <col min="10" max="10" width="7.54296875" style="43" hidden="1" customWidth="1"/>
    <col min="11" max="1024" width="8.6328125" style="43"/>
  </cols>
  <sheetData>
    <row r="1" spans="1:10" ht="15.5" x14ac:dyDescent="0.35">
      <c r="A1" s="44" t="s">
        <v>46</v>
      </c>
      <c r="B1" s="44"/>
      <c r="C1" s="44"/>
      <c r="D1" s="44"/>
      <c r="E1" s="45"/>
    </row>
    <row r="2" spans="1:10" x14ac:dyDescent="0.35">
      <c r="A2" s="235" t="s">
        <v>47</v>
      </c>
      <c r="B2" s="235"/>
      <c r="C2" s="236" t="str">
        <f>IF(Header!B7="","(enter in Header tab)",Header!B7)</f>
        <v xml:space="preserve">SGTC-NPD-005-02 </v>
      </c>
      <c r="D2" s="236"/>
      <c r="E2" s="47"/>
    </row>
    <row r="3" spans="1:10" x14ac:dyDescent="0.35">
      <c r="A3" s="235" t="s">
        <v>48</v>
      </c>
      <c r="B3" s="235"/>
      <c r="C3" s="236" t="str">
        <f>IF(Header!B8="","(enter in Header tab)",Header!B8)</f>
        <v>CT Knee Intra Op</v>
      </c>
      <c r="D3" s="236"/>
      <c r="E3" s="48" t="s">
        <v>49</v>
      </c>
    </row>
    <row r="4" spans="1:10" x14ac:dyDescent="0.35">
      <c r="A4" s="49"/>
      <c r="B4" s="49"/>
      <c r="C4" s="49"/>
      <c r="D4" s="49"/>
      <c r="E4" s="50" t="s">
        <v>50</v>
      </c>
    </row>
    <row r="5" spans="1:10" x14ac:dyDescent="0.35">
      <c r="A5" s="49"/>
      <c r="B5" s="51" t="s">
        <v>51</v>
      </c>
      <c r="C5" s="52"/>
      <c r="D5" s="53"/>
      <c r="E5" s="50" t="s">
        <v>52</v>
      </c>
      <c r="I5" s="54" t="s">
        <v>53</v>
      </c>
      <c r="J5" s="54"/>
    </row>
    <row r="6" spans="1:10" x14ac:dyDescent="0.35">
      <c r="A6" s="49"/>
      <c r="B6" s="55" t="s">
        <v>54</v>
      </c>
      <c r="C6" s="55" t="s">
        <v>55</v>
      </c>
      <c r="D6" s="55" t="s">
        <v>56</v>
      </c>
      <c r="E6" s="50" t="s">
        <v>57</v>
      </c>
      <c r="I6" s="54"/>
      <c r="J6" s="54"/>
    </row>
    <row r="7" spans="1:10" x14ac:dyDescent="0.35">
      <c r="A7" s="49"/>
      <c r="B7" s="56" t="s">
        <v>58</v>
      </c>
      <c r="C7" s="237" t="s">
        <v>1548</v>
      </c>
      <c r="D7" s="194" t="s">
        <v>69</v>
      </c>
      <c r="E7" s="50" t="s">
        <v>60</v>
      </c>
      <c r="I7" s="54" t="s">
        <v>61</v>
      </c>
      <c r="J7" s="54" t="s">
        <v>62</v>
      </c>
    </row>
    <row r="8" spans="1:10" x14ac:dyDescent="0.35">
      <c r="A8" s="49"/>
      <c r="B8" s="57" t="s">
        <v>63</v>
      </c>
      <c r="C8" s="238"/>
      <c r="D8" s="194" t="s">
        <v>69</v>
      </c>
      <c r="E8" s="50" t="s">
        <v>65</v>
      </c>
      <c r="I8" s="54" t="s">
        <v>64</v>
      </c>
      <c r="J8" s="54" t="s">
        <v>66</v>
      </c>
    </row>
    <row r="9" spans="1:10" x14ac:dyDescent="0.35">
      <c r="A9" s="49"/>
      <c r="B9" s="58" t="s">
        <v>67</v>
      </c>
      <c r="C9" s="239"/>
      <c r="D9" s="194" t="s">
        <v>69</v>
      </c>
      <c r="E9" s="50" t="s">
        <v>68</v>
      </c>
      <c r="I9" s="54" t="s">
        <v>69</v>
      </c>
      <c r="J9" s="54"/>
    </row>
    <row r="10" spans="1:10" ht="35.5" x14ac:dyDescent="0.35">
      <c r="A10" s="49"/>
      <c r="B10" s="59"/>
      <c r="C10" s="60" t="s">
        <v>70</v>
      </c>
      <c r="D10" s="61" t="str">
        <f>IF(OR(D7="High",D8="High",D9="High")=TRUE(),"High",IF(OR(D7="Moderate",D8="Moderate",D9="Moderate")=TRUE(),"Moderate","Low"))</f>
        <v>Low</v>
      </c>
      <c r="E10" s="62" t="s">
        <v>71</v>
      </c>
      <c r="I10" s="54" t="s">
        <v>59</v>
      </c>
      <c r="J10" s="54"/>
    </row>
    <row r="11" spans="1:10" ht="17.5" x14ac:dyDescent="0.35">
      <c r="A11" s="49"/>
      <c r="B11" s="200"/>
      <c r="C11" s="201"/>
      <c r="D11" s="202"/>
      <c r="E11" s="62"/>
      <c r="I11" s="54"/>
      <c r="J11" s="54"/>
    </row>
    <row r="12" spans="1:10" ht="28.5" x14ac:dyDescent="0.35">
      <c r="A12" s="49"/>
      <c r="B12" s="49" t="s">
        <v>1553</v>
      </c>
      <c r="C12" s="203" t="s">
        <v>1602</v>
      </c>
      <c r="D12" s="49"/>
      <c r="E12" s="49"/>
      <c r="I12" s="54"/>
      <c r="J12" s="54"/>
    </row>
    <row r="13" spans="1:10" ht="14.75" customHeight="1" x14ac:dyDescent="0.35">
      <c r="A13" s="64" t="s">
        <v>72</v>
      </c>
      <c r="B13" s="65"/>
      <c r="C13" s="65"/>
      <c r="D13" s="65"/>
      <c r="E13" s="66"/>
    </row>
    <row r="14" spans="1:10" ht="14.75" customHeight="1" x14ac:dyDescent="0.35">
      <c r="A14" s="67" t="s">
        <v>73</v>
      </c>
      <c r="B14" s="68"/>
      <c r="C14" s="68"/>
      <c r="D14" s="68"/>
      <c r="E14" s="69"/>
    </row>
    <row r="15" spans="1:10" x14ac:dyDescent="0.35">
      <c r="A15" s="55" t="s">
        <v>74</v>
      </c>
      <c r="B15" s="70" t="s">
        <v>75</v>
      </c>
      <c r="C15" s="70" t="s">
        <v>76</v>
      </c>
      <c r="D15" s="55" t="s">
        <v>77</v>
      </c>
      <c r="E15" s="70" t="s">
        <v>78</v>
      </c>
    </row>
    <row r="16" spans="1:10" ht="84" x14ac:dyDescent="0.35">
      <c r="A16" s="71">
        <v>10</v>
      </c>
      <c r="B16" s="72" t="s">
        <v>79</v>
      </c>
      <c r="C16" s="73" t="s">
        <v>80</v>
      </c>
      <c r="D16" s="74" t="s">
        <v>62</v>
      </c>
      <c r="E16" s="220" t="s">
        <v>1614</v>
      </c>
    </row>
    <row r="17" spans="1:6" ht="70.5" x14ac:dyDescent="0.35">
      <c r="A17" s="71">
        <v>20</v>
      </c>
      <c r="B17" s="72" t="s">
        <v>81</v>
      </c>
      <c r="C17" s="73" t="s">
        <v>82</v>
      </c>
      <c r="D17" s="74" t="s">
        <v>62</v>
      </c>
      <c r="E17" s="224" t="s">
        <v>1615</v>
      </c>
    </row>
    <row r="18" spans="1:6" ht="56.5" x14ac:dyDescent="0.35">
      <c r="A18" s="71">
        <v>30</v>
      </c>
      <c r="B18" s="72" t="s">
        <v>83</v>
      </c>
      <c r="C18" s="73" t="s">
        <v>84</v>
      </c>
      <c r="D18" s="74" t="s">
        <v>66</v>
      </c>
      <c r="E18" s="224" t="s">
        <v>1619</v>
      </c>
    </row>
    <row r="19" spans="1:6" ht="42.5" x14ac:dyDescent="0.35">
      <c r="A19" s="71">
        <v>40</v>
      </c>
      <c r="B19" s="72" t="s">
        <v>85</v>
      </c>
      <c r="C19" s="195" t="s">
        <v>86</v>
      </c>
      <c r="D19" s="74" t="s">
        <v>66</v>
      </c>
      <c r="E19" s="225" t="s">
        <v>1616</v>
      </c>
    </row>
    <row r="20" spans="1:6" ht="42.5" x14ac:dyDescent="0.35">
      <c r="A20" s="71">
        <v>50</v>
      </c>
      <c r="B20" s="72" t="s">
        <v>87</v>
      </c>
      <c r="C20" s="195" t="s">
        <v>88</v>
      </c>
      <c r="D20" s="74" t="s">
        <v>62</v>
      </c>
      <c r="E20" s="221" t="s">
        <v>1617</v>
      </c>
    </row>
    <row r="21" spans="1:6" ht="28.5" x14ac:dyDescent="0.35">
      <c r="A21" s="71">
        <v>60</v>
      </c>
      <c r="B21" s="72" t="s">
        <v>89</v>
      </c>
      <c r="C21" s="195" t="s">
        <v>90</v>
      </c>
      <c r="D21" s="74" t="s">
        <v>62</v>
      </c>
      <c r="E21" s="222" t="s">
        <v>1618</v>
      </c>
    </row>
    <row r="22" spans="1:6" ht="42.5" x14ac:dyDescent="0.35">
      <c r="A22" s="71">
        <v>70</v>
      </c>
      <c r="B22" s="72" t="s">
        <v>91</v>
      </c>
      <c r="C22" s="73" t="s">
        <v>92</v>
      </c>
      <c r="D22" s="74" t="s">
        <v>66</v>
      </c>
      <c r="E22" s="223" t="s">
        <v>1567</v>
      </c>
    </row>
    <row r="23" spans="1:6" ht="42.5" x14ac:dyDescent="0.35">
      <c r="A23" s="71">
        <v>80</v>
      </c>
      <c r="B23" s="72" t="s">
        <v>93</v>
      </c>
      <c r="C23" s="73" t="s">
        <v>94</v>
      </c>
      <c r="D23" s="74" t="s">
        <v>62</v>
      </c>
      <c r="E23" s="224" t="s">
        <v>1620</v>
      </c>
    </row>
    <row r="24" spans="1:6" ht="28.5" x14ac:dyDescent="0.35">
      <c r="A24" s="71">
        <v>90</v>
      </c>
      <c r="B24" s="72" t="s">
        <v>95</v>
      </c>
      <c r="C24" s="73" t="s">
        <v>96</v>
      </c>
      <c r="D24" s="74" t="s">
        <v>62</v>
      </c>
      <c r="E24" s="191" t="s">
        <v>1568</v>
      </c>
      <c r="F24" s="75"/>
    </row>
    <row r="25" spans="1:6" ht="42.5" x14ac:dyDescent="0.35">
      <c r="A25" s="71">
        <v>100</v>
      </c>
      <c r="B25" s="72" t="s">
        <v>97</v>
      </c>
      <c r="C25" s="73" t="s">
        <v>98</v>
      </c>
      <c r="D25" s="74" t="s">
        <v>62</v>
      </c>
      <c r="E25" s="191" t="s">
        <v>1621</v>
      </c>
    </row>
    <row r="26" spans="1:6" ht="42.5" x14ac:dyDescent="0.35">
      <c r="A26" s="71">
        <v>110</v>
      </c>
      <c r="B26" s="72" t="s">
        <v>99</v>
      </c>
      <c r="C26" s="73" t="s">
        <v>100</v>
      </c>
      <c r="D26" s="74" t="s">
        <v>62</v>
      </c>
      <c r="E26" s="191" t="s">
        <v>1622</v>
      </c>
    </row>
    <row r="27" spans="1:6" ht="140" x14ac:dyDescent="0.35">
      <c r="A27" s="71">
        <v>120</v>
      </c>
      <c r="B27" s="72" t="s">
        <v>101</v>
      </c>
      <c r="C27" s="73" t="s">
        <v>102</v>
      </c>
      <c r="D27" s="74" t="s">
        <v>62</v>
      </c>
      <c r="E27" s="191" t="s">
        <v>1623</v>
      </c>
    </row>
    <row r="28" spans="1:6" ht="28.5" x14ac:dyDescent="0.35">
      <c r="A28" s="71">
        <v>130</v>
      </c>
      <c r="B28" s="72" t="s">
        <v>103</v>
      </c>
      <c r="C28" s="73" t="s">
        <v>104</v>
      </c>
      <c r="D28" s="74" t="s">
        <v>66</v>
      </c>
      <c r="E28" s="191" t="s">
        <v>1569</v>
      </c>
    </row>
    <row r="29" spans="1:6" ht="42.5" x14ac:dyDescent="0.35">
      <c r="A29" s="71">
        <v>140</v>
      </c>
      <c r="B29" s="72" t="s">
        <v>105</v>
      </c>
      <c r="C29" s="195" t="s">
        <v>106</v>
      </c>
      <c r="D29" s="205" t="s">
        <v>62</v>
      </c>
      <c r="E29" s="204" t="s">
        <v>1570</v>
      </c>
    </row>
    <row r="30" spans="1:6" ht="42" x14ac:dyDescent="0.35">
      <c r="A30" s="71">
        <v>150</v>
      </c>
      <c r="B30" s="72" t="s">
        <v>107</v>
      </c>
      <c r="C30" s="73" t="s">
        <v>108</v>
      </c>
      <c r="D30" s="74" t="s">
        <v>62</v>
      </c>
      <c r="E30" s="211" t="s">
        <v>1571</v>
      </c>
      <c r="F30" s="75"/>
    </row>
    <row r="31" spans="1:6" ht="28.5" x14ac:dyDescent="0.35">
      <c r="A31" s="71">
        <v>160</v>
      </c>
      <c r="B31" s="72" t="s">
        <v>109</v>
      </c>
      <c r="C31" s="73" t="s">
        <v>110</v>
      </c>
      <c r="D31" s="74" t="s">
        <v>62</v>
      </c>
      <c r="E31" s="75" t="s">
        <v>1601</v>
      </c>
      <c r="F31" s="75"/>
    </row>
    <row r="32" spans="1:6" ht="56.5" x14ac:dyDescent="0.35">
      <c r="A32" s="71">
        <v>170</v>
      </c>
      <c r="B32" s="72" t="s">
        <v>111</v>
      </c>
      <c r="C32" s="73" t="s">
        <v>112</v>
      </c>
      <c r="D32" s="74" t="s">
        <v>62</v>
      </c>
      <c r="E32" s="75" t="s">
        <v>1572</v>
      </c>
      <c r="F32" s="75"/>
    </row>
    <row r="33" spans="1:5" ht="28.5" x14ac:dyDescent="0.35">
      <c r="A33" s="71">
        <v>180</v>
      </c>
      <c r="B33" s="72" t="s">
        <v>113</v>
      </c>
      <c r="C33" s="73" t="s">
        <v>114</v>
      </c>
      <c r="D33" s="74" t="s">
        <v>66</v>
      </c>
      <c r="E33" s="226" t="s">
        <v>1573</v>
      </c>
    </row>
    <row r="34" spans="1:5" ht="28.5" x14ac:dyDescent="0.35">
      <c r="A34" s="71">
        <v>190</v>
      </c>
      <c r="B34" s="72" t="s">
        <v>115</v>
      </c>
      <c r="C34" s="73" t="s">
        <v>116</v>
      </c>
      <c r="D34" s="74" t="s">
        <v>66</v>
      </c>
      <c r="E34" s="226" t="s">
        <v>1573</v>
      </c>
    </row>
    <row r="35" spans="1:5" x14ac:dyDescent="0.35">
      <c r="A35" s="49"/>
      <c r="B35" s="49"/>
      <c r="C35" s="49"/>
      <c r="D35" s="49"/>
      <c r="E35" s="49"/>
    </row>
    <row r="36" spans="1:5" x14ac:dyDescent="0.35">
      <c r="A36" s="64" t="s">
        <v>117</v>
      </c>
      <c r="B36" s="65"/>
      <c r="C36" s="65"/>
      <c r="D36" s="66"/>
      <c r="E36" s="49"/>
    </row>
    <row r="37" spans="1:5" x14ac:dyDescent="0.35">
      <c r="A37" s="76" t="s">
        <v>74</v>
      </c>
      <c r="B37" s="77" t="s">
        <v>118</v>
      </c>
      <c r="C37" s="77" t="s">
        <v>119</v>
      </c>
      <c r="D37" s="76" t="s">
        <v>120</v>
      </c>
      <c r="E37" s="49"/>
    </row>
    <row r="38" spans="1:5" ht="70" x14ac:dyDescent="0.35">
      <c r="A38" s="71">
        <v>200</v>
      </c>
      <c r="B38" s="78" t="s">
        <v>121</v>
      </c>
      <c r="C38" s="79" t="s">
        <v>122</v>
      </c>
      <c r="D38" s="74" t="s">
        <v>62</v>
      </c>
      <c r="E38" s="63"/>
    </row>
    <row r="39" spans="1:5" ht="42" x14ac:dyDescent="0.35">
      <c r="A39" s="71">
        <v>210</v>
      </c>
      <c r="B39" s="80" t="s">
        <v>123</v>
      </c>
      <c r="C39" s="79" t="s">
        <v>124</v>
      </c>
      <c r="D39" s="74" t="s">
        <v>62</v>
      </c>
      <c r="E39" s="49"/>
    </row>
    <row r="40" spans="1:5" x14ac:dyDescent="0.35">
      <c r="A40" s="49"/>
      <c r="B40" s="49"/>
      <c r="C40" s="49"/>
      <c r="D40" s="49"/>
      <c r="E40" s="49"/>
    </row>
    <row r="41" spans="1:5" x14ac:dyDescent="0.35">
      <c r="A41" s="49" t="s">
        <v>125</v>
      </c>
      <c r="B41" s="49"/>
      <c r="C41" s="49"/>
      <c r="D41" s="49"/>
      <c r="E41" s="49"/>
    </row>
  </sheetData>
  <mergeCells count="5">
    <mergeCell ref="A2:B2"/>
    <mergeCell ref="C2:D2"/>
    <mergeCell ref="A3:B3"/>
    <mergeCell ref="C3:D3"/>
    <mergeCell ref="C7:C9"/>
  </mergeCells>
  <conditionalFormatting sqref="D16:D34">
    <cfRule type="cellIs" dxfId="16" priority="2" operator="equal">
      <formula>"Yes"</formula>
    </cfRule>
  </conditionalFormatting>
  <conditionalFormatting sqref="D38:D39">
    <cfRule type="cellIs" dxfId="15" priority="3" operator="equal">
      <formula>"Yes"</formula>
    </cfRule>
  </conditionalFormatting>
  <dataValidations count="2">
    <dataValidation type="list" allowBlank="1" showInputMessage="1" showErrorMessage="1" sqref="D16:D34 D38:D39" xr:uid="{00000000-0002-0000-0100-000000000000}">
      <formula1>$J$7:$J$8</formula1>
      <formula2>0</formula2>
    </dataValidation>
    <dataValidation type="list" allowBlank="1" showInputMessage="1" showErrorMessage="1" sqref="D7:D9" xr:uid="{27BFCB6D-1552-4B7E-85C3-F50B6D46BA96}">
      <formula1>$I$7:$I$10</formula1>
      <formula2>0</formula2>
    </dataValidation>
  </dataValidations>
  <hyperlinks>
    <hyperlink ref="B16" location="'Capabilities and MDS2'!B4" display="AUTOMATIC LOGOFF (ALOF)" xr:uid="{00000000-0004-0000-0100-000000000000}"/>
    <hyperlink ref="B17" location="'Capabilities and MDS2'!B6" display="AUDIT CONTROLS (AUDT)" xr:uid="{00000000-0004-0000-0100-000001000000}"/>
    <hyperlink ref="B18" location="'Capabilities and MDS2'!B36" display="AUTHORIZATION (AUTH)" xr:uid="{00000000-0004-0000-0100-000002000000}"/>
    <hyperlink ref="B19" location="'Capabilities and MDS2'!B44" display="CONFIGURATION OF SECURITY FEATURES (CNFS)" xr:uid="{00000000-0004-0000-0100-000003000000}"/>
    <hyperlink ref="B20" location="'Capabilities and MDS2'!B45" display="CYBER SECURITY PRODUCT UPGRADES (CSUP)" xr:uid="{00000000-0004-0000-0100-000004000000}"/>
    <hyperlink ref="B21" location="'Capabilities and MDS2'!B79" display="HEALTH DATA DE-IDENTIFICATION (DIDT)" xr:uid="{00000000-0004-0000-0100-000005000000}"/>
    <hyperlink ref="B22" location="'Capabilities and MDS2'!B81" display="DATA BACKUP AND DISASTER RECOVERY (DTBK)" xr:uid="{00000000-0004-0000-0100-000006000000}"/>
    <hyperlink ref="B23" location="'Capabilities and MDS2'!B87" display="EMERGENCY ACCESS (EMRG)" xr:uid="{00000000-0004-0000-0100-000007000000}"/>
    <hyperlink ref="B24" location="'Capabilities and MDS2'!B88" display="HEALTH DATA INTEGRITY AND AUTHENTICITY (IGAU)" xr:uid="{00000000-0004-0000-0100-000008000000}"/>
    <hyperlink ref="B25" location="'Capabilities and MDS2'!B90" display="MALWARE DETECTION/PROTECTION (MLDP)" xr:uid="{00000000-0004-0000-0100-000009000000}"/>
    <hyperlink ref="B26" location="'Capabilities and MDS2'!B105" display="NODE AUTHENTICATION (NAUT)" xr:uid="{00000000-0004-0000-0100-00000A000000}"/>
    <hyperlink ref="B27" location="'Capabilities and MDS2'!B109" display="PERSON AUTHENTICATION (PAUT)" xr:uid="{00000000-0004-0000-0100-00000B000000}"/>
    <hyperlink ref="B28" location="'Capabilities and MDS2'!B125" display="PHYSICAL LOCKS (PLOK)" xr:uid="{00000000-0004-0000-0100-00000C000000}"/>
    <hyperlink ref="B29" location="'Capabilities and MDS2'!B129" display="ROADMAP FOR THIRD PARTY COMPONENTS IN DEVICE LIFE CYCLE (RDMP)" xr:uid="{00000000-0004-0000-0100-00000D000000}"/>
    <hyperlink ref="B30" location="'Capabilities and MDS2'!B133" display="SYSTEM AND APPLICATION HARDENING (SAHD)" xr:uid="{00000000-0004-0000-0100-00000E000000}"/>
    <hyperlink ref="B31" location="'Capabilities and MDS2'!B155" display="SECURITY GUIDANCE (SGUD)" xr:uid="{00000000-0004-0000-0100-00000F000000}"/>
    <hyperlink ref="B32" location="'Capabilities and MDS2'!B160" display="HEALTH DATA STORAGE CONFIDENTIALITY (STCF)" xr:uid="{00000000-0004-0000-0100-000010000000}"/>
    <hyperlink ref="B33" location="'Capabilities and MDS2'!B167" display="TRANSMISSION CONFIDENTIALITY (TXCF)" xr:uid="{00000000-0004-0000-0100-000011000000}"/>
    <hyperlink ref="B34" location="'Capabilities and MDS2'!B173" display="TRANSMISSION INTEGRITY (TXIG)" xr:uid="{00000000-0004-0000-0100-000012000000}"/>
  </hyperlinks>
  <pageMargins left="0.7" right="0.7" top="0.70555555555555505" bottom="0.93333333333333302" header="0.3" footer="0.3"/>
  <pageSetup fitToHeight="0" orientation="portrait" horizontalDpi="300" verticalDpi="300" r:id="rId1"/>
  <headerFooter>
    <oddHeader>&amp;L&amp;"Cambria,Bold"&amp;14Form&amp;C&amp;"Cambria,Regular"  Doc Number: D0000003422
             Name: Product security standard assessment
        Revision: AB&amp;R&amp;"Cambria,Regular"Tab: Capabilities Assessment</oddHeader>
    <oddFooter>&amp;R&amp;"Cambria,Regular"Page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J169"/>
  <sheetViews>
    <sheetView tabSelected="1" topLeftCell="A13" zoomScale="90" zoomScaleNormal="90" workbookViewId="0">
      <selection activeCell="E121" sqref="E121"/>
    </sheetView>
  </sheetViews>
  <sheetFormatPr defaultColWidth="9.453125" defaultRowHeight="14.5" x14ac:dyDescent="0.35"/>
  <cols>
    <col min="1" max="1" width="60.453125" style="81" customWidth="1"/>
    <col min="2" max="2" width="33.453125" style="82" customWidth="1"/>
    <col min="3" max="3" width="11.6328125" style="82" customWidth="1"/>
    <col min="4" max="4" width="52.6328125" style="82" customWidth="1"/>
    <col min="5" max="5" width="45" style="81" bestFit="1" customWidth="1"/>
    <col min="6" max="6" width="25.36328125" style="188" customWidth="1"/>
    <col min="7" max="7" width="105.36328125" style="83" customWidth="1"/>
    <col min="8" max="13" width="9.453125" style="82"/>
    <col min="14" max="14" width="48.453125" style="84" customWidth="1"/>
    <col min="15" max="1024" width="9.453125" style="82"/>
  </cols>
  <sheetData>
    <row r="1" spans="1:14" ht="15.5" x14ac:dyDescent="0.35">
      <c r="A1" s="85" t="s">
        <v>126</v>
      </c>
      <c r="B1" s="86"/>
      <c r="C1" s="216"/>
      <c r="D1" s="86"/>
      <c r="E1" s="86"/>
    </row>
    <row r="2" spans="1:14" x14ac:dyDescent="0.35">
      <c r="A2" s="46" t="s">
        <v>47</v>
      </c>
      <c r="B2" s="240" t="str">
        <f>IF(Header!B7="","(enter in PS Plan page)",Header!B7)</f>
        <v xml:space="preserve">SGTC-NPD-005-02 </v>
      </c>
      <c r="C2" s="240"/>
      <c r="D2" s="240"/>
      <c r="E2" s="87"/>
    </row>
    <row r="3" spans="1:14" x14ac:dyDescent="0.35">
      <c r="A3" s="46" t="s">
        <v>48</v>
      </c>
      <c r="B3" s="240" t="str">
        <f>IF(Header!B8="","(enter in PS Plan page)",Header!B8)</f>
        <v>CT Knee Intra Op</v>
      </c>
      <c r="C3" s="240"/>
      <c r="D3" s="240"/>
      <c r="E3" s="87"/>
    </row>
    <row r="4" spans="1:14" x14ac:dyDescent="0.35">
      <c r="A4" s="88" t="s">
        <v>49</v>
      </c>
      <c r="B4" s="49"/>
      <c r="C4" s="63"/>
      <c r="D4" s="49"/>
      <c r="E4" s="87"/>
    </row>
    <row r="5" spans="1:14" x14ac:dyDescent="0.35">
      <c r="A5" s="50" t="s">
        <v>127</v>
      </c>
      <c r="B5" s="49"/>
      <c r="C5" s="63"/>
      <c r="D5" s="49"/>
      <c r="E5" s="87"/>
    </row>
    <row r="6" spans="1:14" x14ac:dyDescent="0.35">
      <c r="A6" s="50" t="s">
        <v>128</v>
      </c>
      <c r="B6" s="49"/>
      <c r="C6" s="63"/>
      <c r="D6" s="49"/>
      <c r="E6" s="87"/>
    </row>
    <row r="7" spans="1:14" x14ac:dyDescent="0.35">
      <c r="A7" s="50" t="s">
        <v>129</v>
      </c>
      <c r="B7" s="49"/>
      <c r="C7" s="63"/>
      <c r="D7" s="49"/>
      <c r="E7" s="87"/>
    </row>
    <row r="8" spans="1:14" x14ac:dyDescent="0.35">
      <c r="A8" s="50" t="s">
        <v>130</v>
      </c>
      <c r="B8" s="49"/>
      <c r="C8" s="63"/>
      <c r="D8" s="49"/>
      <c r="E8" s="87"/>
    </row>
    <row r="9" spans="1:14" x14ac:dyDescent="0.35">
      <c r="A9" s="50" t="s">
        <v>131</v>
      </c>
      <c r="B9" s="49"/>
      <c r="C9" s="63"/>
      <c r="D9" s="49"/>
      <c r="E9" s="87"/>
    </row>
    <row r="10" spans="1:14" x14ac:dyDescent="0.35">
      <c r="A10" s="50" t="s">
        <v>132</v>
      </c>
      <c r="B10" s="49"/>
      <c r="C10" s="63"/>
      <c r="D10" s="49"/>
      <c r="E10" s="87"/>
    </row>
    <row r="11" spans="1:14" x14ac:dyDescent="0.35">
      <c r="A11" s="50" t="s">
        <v>133</v>
      </c>
      <c r="B11" s="49"/>
      <c r="C11" s="63"/>
      <c r="D11" s="49"/>
      <c r="E11" s="87"/>
    </row>
    <row r="12" spans="1:14" x14ac:dyDescent="0.35">
      <c r="A12" s="89"/>
      <c r="B12" s="49"/>
      <c r="C12" s="63"/>
      <c r="D12" s="49"/>
      <c r="E12" s="87"/>
    </row>
    <row r="13" spans="1:14" s="93" customFormat="1" ht="18.649999999999999" customHeight="1" x14ac:dyDescent="0.35">
      <c r="A13" s="90" t="s">
        <v>134</v>
      </c>
      <c r="B13" s="91"/>
      <c r="C13" s="217"/>
      <c r="D13" s="91"/>
      <c r="E13" s="92"/>
      <c r="F13" s="213"/>
      <c r="N13" s="94"/>
    </row>
    <row r="14" spans="1:14" s="93" customFormat="1" ht="37.5" customHeight="1" x14ac:dyDescent="0.35">
      <c r="A14" s="95" t="s">
        <v>135</v>
      </c>
      <c r="B14" s="96" t="s">
        <v>136</v>
      </c>
      <c r="C14" s="96" t="s">
        <v>137</v>
      </c>
      <c r="D14" s="97" t="s">
        <v>138</v>
      </c>
      <c r="E14" s="97" t="s">
        <v>139</v>
      </c>
      <c r="F14" s="214"/>
      <c r="M14" s="94"/>
    </row>
    <row r="15" spans="1:14" s="82" customFormat="1" ht="14" x14ac:dyDescent="0.3">
      <c r="A15" s="98" t="s">
        <v>140</v>
      </c>
      <c r="B15" s="99" t="str">
        <f>'Logic Table'!AH9</f>
        <v>Y</v>
      </c>
      <c r="C15" s="100" t="s">
        <v>66</v>
      </c>
      <c r="D15" s="241" t="s">
        <v>1574</v>
      </c>
      <c r="E15" s="186" t="s">
        <v>1596</v>
      </c>
      <c r="F15" s="187"/>
      <c r="M15" s="84"/>
    </row>
    <row r="16" spans="1:14" s="82" customFormat="1" ht="26.4" customHeight="1" x14ac:dyDescent="0.3">
      <c r="A16" s="98" t="s">
        <v>141</v>
      </c>
      <c r="B16" s="99" t="str">
        <f>'Logic Table'!AH10</f>
        <v>Y</v>
      </c>
      <c r="C16" s="100" t="s">
        <v>66</v>
      </c>
      <c r="D16" s="242"/>
      <c r="E16" s="186" t="s">
        <v>1596</v>
      </c>
      <c r="F16" s="187"/>
      <c r="M16" s="84"/>
    </row>
    <row r="17" spans="1:13" s="82" customFormat="1" ht="14" x14ac:dyDescent="0.3">
      <c r="A17" s="98" t="s">
        <v>142</v>
      </c>
      <c r="B17" s="99" t="str">
        <f>'Logic Table'!AH11</f>
        <v>N</v>
      </c>
      <c r="C17" s="100" t="str">
        <f t="shared" ref="C17:C19" si="0">IF(B17="N","No","")</f>
        <v>No</v>
      </c>
      <c r="D17" s="242"/>
      <c r="E17" s="100" t="str">
        <f t="shared" ref="E17:E46" si="1">IF($C17="No","N/A","")</f>
        <v>N/A</v>
      </c>
      <c r="F17" s="187"/>
      <c r="M17" s="84"/>
    </row>
    <row r="18" spans="1:13" s="82" customFormat="1" ht="14" x14ac:dyDescent="0.3">
      <c r="A18" s="98" t="s">
        <v>144</v>
      </c>
      <c r="B18" s="99" t="str">
        <f>'Logic Table'!AH12</f>
        <v>N</v>
      </c>
      <c r="C18" s="100" t="str">
        <f t="shared" si="0"/>
        <v>No</v>
      </c>
      <c r="D18" s="242"/>
      <c r="E18" s="100" t="str">
        <f t="shared" si="1"/>
        <v>N/A</v>
      </c>
      <c r="F18" s="187"/>
      <c r="M18" s="84"/>
    </row>
    <row r="19" spans="1:13" s="82" customFormat="1" ht="14" x14ac:dyDescent="0.3">
      <c r="A19" s="98" t="s">
        <v>145</v>
      </c>
      <c r="B19" s="99" t="str">
        <f>'Logic Table'!AH13</f>
        <v>N</v>
      </c>
      <c r="C19" s="100" t="str">
        <f t="shared" si="0"/>
        <v>No</v>
      </c>
      <c r="D19" s="242"/>
      <c r="E19" s="100" t="str">
        <f t="shared" si="1"/>
        <v>N/A</v>
      </c>
      <c r="F19" s="187"/>
      <c r="M19" s="84"/>
    </row>
    <row r="20" spans="1:13" s="82" customFormat="1" ht="14" x14ac:dyDescent="0.3">
      <c r="A20" s="98" t="s">
        <v>146</v>
      </c>
      <c r="B20" s="99" t="str">
        <f>'Logic Table'!AH14</f>
        <v>Y</v>
      </c>
      <c r="C20" s="100" t="s">
        <v>66</v>
      </c>
      <c r="D20" s="242"/>
      <c r="E20" s="186" t="s">
        <v>1596</v>
      </c>
      <c r="F20" s="187"/>
      <c r="M20" s="84"/>
    </row>
    <row r="21" spans="1:13" s="82" customFormat="1" ht="14" x14ac:dyDescent="0.3">
      <c r="A21" s="98" t="s">
        <v>147</v>
      </c>
      <c r="B21" s="99" t="str">
        <f>'Logic Table'!AH15</f>
        <v>Y</v>
      </c>
      <c r="C21" s="100" t="s">
        <v>66</v>
      </c>
      <c r="D21" s="242"/>
      <c r="E21" s="193" t="s">
        <v>177</v>
      </c>
      <c r="F21" s="187"/>
      <c r="M21" s="84"/>
    </row>
    <row r="22" spans="1:13" s="82" customFormat="1" ht="14" x14ac:dyDescent="0.3">
      <c r="A22" s="98" t="s">
        <v>148</v>
      </c>
      <c r="B22" s="99" t="str">
        <f>'Logic Table'!AH16</f>
        <v>N</v>
      </c>
      <c r="C22" s="100" t="s">
        <v>66</v>
      </c>
      <c r="D22" s="242"/>
      <c r="E22" s="193" t="s">
        <v>1585</v>
      </c>
      <c r="F22" s="187"/>
      <c r="M22" s="84"/>
    </row>
    <row r="23" spans="1:13" s="82" customFormat="1" ht="14" x14ac:dyDescent="0.3">
      <c r="A23" s="98" t="s">
        <v>149</v>
      </c>
      <c r="B23" s="99" t="str">
        <f>'Logic Table'!AH17</f>
        <v>N</v>
      </c>
      <c r="C23" s="100" t="s">
        <v>66</v>
      </c>
      <c r="D23" s="242"/>
      <c r="E23" s="186" t="s">
        <v>1596</v>
      </c>
      <c r="F23" s="187"/>
      <c r="M23" s="84"/>
    </row>
    <row r="24" spans="1:13" s="82" customFormat="1" ht="14" x14ac:dyDescent="0.3">
      <c r="A24" s="98" t="s">
        <v>150</v>
      </c>
      <c r="B24" s="99" t="str">
        <f>'Logic Table'!AH18</f>
        <v>Y</v>
      </c>
      <c r="C24" s="100" t="s">
        <v>66</v>
      </c>
      <c r="D24" s="242"/>
      <c r="E24" s="100" t="s">
        <v>177</v>
      </c>
      <c r="F24" s="187"/>
      <c r="M24" s="84"/>
    </row>
    <row r="25" spans="1:13" s="82" customFormat="1" ht="14" x14ac:dyDescent="0.3">
      <c r="A25" s="98" t="s">
        <v>151</v>
      </c>
      <c r="B25" s="99" t="str">
        <f>'Logic Table'!AH19</f>
        <v>Y</v>
      </c>
      <c r="C25" s="100" t="s">
        <v>66</v>
      </c>
      <c r="D25" s="242"/>
      <c r="E25" s="206" t="s">
        <v>177</v>
      </c>
      <c r="F25" s="187"/>
      <c r="M25" s="84"/>
    </row>
    <row r="26" spans="1:13" s="82" customFormat="1" ht="14" x14ac:dyDescent="0.3">
      <c r="A26" s="98" t="s">
        <v>152</v>
      </c>
      <c r="B26" s="99" t="str">
        <f>'Logic Table'!AH20</f>
        <v>Y</v>
      </c>
      <c r="C26" s="100" t="s">
        <v>66</v>
      </c>
      <c r="D26" s="242"/>
      <c r="E26" s="100" t="str">
        <f t="shared" si="1"/>
        <v>N/A</v>
      </c>
      <c r="F26" s="187"/>
      <c r="M26" s="84"/>
    </row>
    <row r="27" spans="1:13" s="82" customFormat="1" ht="14" x14ac:dyDescent="0.3">
      <c r="A27" s="98" t="s">
        <v>153</v>
      </c>
      <c r="B27" s="99" t="str">
        <f>'Logic Table'!AH21</f>
        <v>Y</v>
      </c>
      <c r="C27" s="100" t="s">
        <v>66</v>
      </c>
      <c r="D27" s="242"/>
      <c r="E27" s="100" t="str">
        <f t="shared" si="1"/>
        <v>N/A</v>
      </c>
      <c r="F27" s="187"/>
      <c r="M27" s="84"/>
    </row>
    <row r="28" spans="1:13" s="82" customFormat="1" ht="14" x14ac:dyDescent="0.3">
      <c r="A28" s="98" t="s">
        <v>154</v>
      </c>
      <c r="B28" s="99" t="str">
        <f>'Logic Table'!AH22</f>
        <v>N</v>
      </c>
      <c r="C28" s="100" t="s">
        <v>66</v>
      </c>
      <c r="D28" s="242"/>
      <c r="E28" s="100" t="str">
        <f t="shared" si="1"/>
        <v>N/A</v>
      </c>
      <c r="F28" s="187"/>
      <c r="M28" s="84"/>
    </row>
    <row r="29" spans="1:13" s="82" customFormat="1" ht="14" x14ac:dyDescent="0.3">
      <c r="A29" s="98" t="s">
        <v>155</v>
      </c>
      <c r="B29" s="99" t="str">
        <f>'Logic Table'!AH23</f>
        <v>N</v>
      </c>
      <c r="C29" s="100" t="str">
        <f t="shared" ref="C29:C30" si="2">IF(B29="N","No","")</f>
        <v>No</v>
      </c>
      <c r="D29" s="242"/>
      <c r="E29" s="100" t="str">
        <f t="shared" si="1"/>
        <v>N/A</v>
      </c>
      <c r="F29" s="187"/>
      <c r="M29" s="84"/>
    </row>
    <row r="30" spans="1:13" s="82" customFormat="1" ht="14" x14ac:dyDescent="0.3">
      <c r="A30" s="98" t="s">
        <v>156</v>
      </c>
      <c r="B30" s="99" t="str">
        <f>'Logic Table'!AH24</f>
        <v>N</v>
      </c>
      <c r="C30" s="100" t="str">
        <f t="shared" si="2"/>
        <v>No</v>
      </c>
      <c r="D30" s="243"/>
      <c r="E30" s="186" t="s">
        <v>177</v>
      </c>
      <c r="F30" s="187"/>
      <c r="M30" s="84"/>
    </row>
    <row r="31" spans="1:13" s="82" customFormat="1" ht="14" x14ac:dyDescent="0.3">
      <c r="A31" s="98" t="s">
        <v>157</v>
      </c>
      <c r="B31" s="99" t="str">
        <f>'Logic Table'!AH25</f>
        <v>Y</v>
      </c>
      <c r="C31" s="100" t="s">
        <v>66</v>
      </c>
      <c r="D31" s="244" t="s">
        <v>1549</v>
      </c>
      <c r="E31" s="186" t="s">
        <v>1596</v>
      </c>
      <c r="F31" s="187"/>
      <c r="M31" s="84"/>
    </row>
    <row r="32" spans="1:13" s="82" customFormat="1" ht="26.4" customHeight="1" x14ac:dyDescent="0.3">
      <c r="A32" s="98" t="s">
        <v>158</v>
      </c>
      <c r="B32" s="99" t="str">
        <f>'Logic Table'!AH26</f>
        <v>Y</v>
      </c>
      <c r="C32" s="100" t="s">
        <v>66</v>
      </c>
      <c r="D32" s="245"/>
      <c r="E32" s="186" t="s">
        <v>1596</v>
      </c>
      <c r="F32" s="187"/>
      <c r="M32" s="84"/>
    </row>
    <row r="33" spans="1:13" s="82" customFormat="1" ht="26.4" customHeight="1" x14ac:dyDescent="0.3">
      <c r="A33" s="98" t="s">
        <v>159</v>
      </c>
      <c r="B33" s="99" t="str">
        <f>'Logic Table'!AH27</f>
        <v>Y</v>
      </c>
      <c r="C33" s="100" t="s">
        <v>66</v>
      </c>
      <c r="D33" s="246"/>
      <c r="E33" s="186" t="s">
        <v>1596</v>
      </c>
      <c r="F33" s="187"/>
      <c r="M33" s="84"/>
    </row>
    <row r="34" spans="1:13" s="82" customFormat="1" ht="26.4" customHeight="1" x14ac:dyDescent="0.3">
      <c r="A34" s="98" t="s">
        <v>160</v>
      </c>
      <c r="B34" s="99" t="str">
        <f>'Logic Table'!AH28</f>
        <v>Y</v>
      </c>
      <c r="C34" s="100" t="s">
        <v>66</v>
      </c>
      <c r="D34" s="241" t="s">
        <v>1584</v>
      </c>
      <c r="E34" s="100" t="str">
        <f t="shared" si="1"/>
        <v>N/A</v>
      </c>
      <c r="F34" s="187"/>
      <c r="M34" s="84"/>
    </row>
    <row r="35" spans="1:13" s="82" customFormat="1" ht="26.4" customHeight="1" x14ac:dyDescent="0.3">
      <c r="A35" s="98" t="s">
        <v>161</v>
      </c>
      <c r="B35" s="99" t="str">
        <f>'Logic Table'!AH29</f>
        <v>Y</v>
      </c>
      <c r="C35" s="100" t="s">
        <v>66</v>
      </c>
      <c r="D35" s="242"/>
      <c r="E35" s="186" t="s">
        <v>1596</v>
      </c>
      <c r="F35" s="187"/>
      <c r="M35" s="84"/>
    </row>
    <row r="36" spans="1:13" s="82" customFormat="1" ht="14" x14ac:dyDescent="0.3">
      <c r="A36" s="98" t="s">
        <v>162</v>
      </c>
      <c r="B36" s="99" t="str">
        <f>'Logic Table'!AH30</f>
        <v>Y</v>
      </c>
      <c r="C36" s="100" t="s">
        <v>62</v>
      </c>
      <c r="D36" s="242"/>
      <c r="E36" s="100" t="s">
        <v>1586</v>
      </c>
      <c r="F36" s="250"/>
      <c r="M36" s="84"/>
    </row>
    <row r="37" spans="1:13" s="82" customFormat="1" ht="26.4" customHeight="1" x14ac:dyDescent="0.3">
      <c r="A37" s="98" t="s">
        <v>163</v>
      </c>
      <c r="B37" s="99" t="str">
        <f>'Logic Table'!AH31</f>
        <v>Y</v>
      </c>
      <c r="C37" s="100" t="s">
        <v>66</v>
      </c>
      <c r="D37" s="242"/>
      <c r="E37" s="100" t="str">
        <f t="shared" si="1"/>
        <v>N/A</v>
      </c>
      <c r="F37" s="250"/>
      <c r="M37" s="84"/>
    </row>
    <row r="38" spans="1:13" s="82" customFormat="1" ht="14" x14ac:dyDescent="0.3">
      <c r="A38" s="98" t="s">
        <v>164</v>
      </c>
      <c r="B38" s="99" t="str">
        <f>'Logic Table'!AH32</f>
        <v>Y</v>
      </c>
      <c r="C38" s="100" t="s">
        <v>62</v>
      </c>
      <c r="D38" s="242"/>
      <c r="E38" s="100" t="s">
        <v>1589</v>
      </c>
      <c r="F38" s="250"/>
      <c r="M38" s="84"/>
    </row>
    <row r="39" spans="1:13" s="82" customFormat="1" ht="26.4" customHeight="1" x14ac:dyDescent="0.3">
      <c r="A39" s="98" t="s">
        <v>165</v>
      </c>
      <c r="B39" s="99" t="str">
        <f>'Logic Table'!AH33</f>
        <v>Y</v>
      </c>
      <c r="C39" s="100" t="s">
        <v>66</v>
      </c>
      <c r="D39" s="242"/>
      <c r="E39" s="100" t="str">
        <f t="shared" si="1"/>
        <v>N/A</v>
      </c>
      <c r="F39" s="250"/>
      <c r="M39" s="84"/>
    </row>
    <row r="40" spans="1:13" s="82" customFormat="1" ht="14" x14ac:dyDescent="0.3">
      <c r="A40" s="98" t="s">
        <v>166</v>
      </c>
      <c r="B40" s="99" t="str">
        <f>'Logic Table'!AH34</f>
        <v>N</v>
      </c>
      <c r="C40" s="100" t="s">
        <v>66</v>
      </c>
      <c r="D40" s="242"/>
      <c r="E40" s="100" t="s">
        <v>177</v>
      </c>
      <c r="F40" s="250"/>
      <c r="M40" s="84"/>
    </row>
    <row r="41" spans="1:13" s="82" customFormat="1" ht="14" x14ac:dyDescent="0.3">
      <c r="A41" s="98" t="s">
        <v>167</v>
      </c>
      <c r="B41" s="99" t="str">
        <f>'Logic Table'!AH35</f>
        <v>Y</v>
      </c>
      <c r="C41" s="100" t="s">
        <v>62</v>
      </c>
      <c r="D41" s="242"/>
      <c r="E41" s="100" t="s">
        <v>1586</v>
      </c>
      <c r="F41" s="250"/>
      <c r="M41" s="84"/>
    </row>
    <row r="42" spans="1:13" s="82" customFormat="1" ht="14" x14ac:dyDescent="0.3">
      <c r="A42" s="98" t="s">
        <v>168</v>
      </c>
      <c r="B42" s="99" t="str">
        <f>'Logic Table'!AH36</f>
        <v>Y</v>
      </c>
      <c r="C42" s="100" t="s">
        <v>62</v>
      </c>
      <c r="D42" s="242"/>
      <c r="E42" s="100" t="s">
        <v>1586</v>
      </c>
      <c r="F42" s="250"/>
      <c r="M42" s="84"/>
    </row>
    <row r="43" spans="1:13" s="82" customFormat="1" ht="14" x14ac:dyDescent="0.3">
      <c r="A43" s="98" t="s">
        <v>169</v>
      </c>
      <c r="B43" s="99" t="str">
        <f>'Logic Table'!AH37</f>
        <v>N</v>
      </c>
      <c r="C43" s="100" t="str">
        <f t="shared" ref="C43:C58" si="3">IF(B43="N","No","")</f>
        <v>No</v>
      </c>
      <c r="D43" s="242"/>
      <c r="E43" s="100" t="str">
        <f t="shared" si="1"/>
        <v>N/A</v>
      </c>
      <c r="F43" s="250"/>
      <c r="M43" s="84"/>
    </row>
    <row r="44" spans="1:13" s="82" customFormat="1" ht="26.4" customHeight="1" x14ac:dyDescent="0.3">
      <c r="A44" s="98" t="s">
        <v>170</v>
      </c>
      <c r="B44" s="99" t="str">
        <f>'Logic Table'!AH38</f>
        <v>Y</v>
      </c>
      <c r="C44" s="100" t="s">
        <v>66</v>
      </c>
      <c r="D44" s="242"/>
      <c r="E44" s="100" t="str">
        <f t="shared" si="1"/>
        <v>N/A</v>
      </c>
      <c r="F44" s="250"/>
      <c r="M44" s="84"/>
    </row>
    <row r="45" spans="1:13" s="82" customFormat="1" ht="26.4" customHeight="1" x14ac:dyDescent="0.3">
      <c r="A45" s="98" t="s">
        <v>171</v>
      </c>
      <c r="B45" s="99" t="str">
        <f>'Logic Table'!AH39</f>
        <v>Y</v>
      </c>
      <c r="C45" s="100" t="s">
        <v>66</v>
      </c>
      <c r="D45" s="242"/>
      <c r="E45" s="100" t="s">
        <v>177</v>
      </c>
      <c r="F45" s="212"/>
      <c r="M45" s="84"/>
    </row>
    <row r="46" spans="1:13" s="82" customFormat="1" ht="14" x14ac:dyDescent="0.3">
      <c r="A46" s="98" t="s">
        <v>172</v>
      </c>
      <c r="B46" s="99" t="str">
        <f>'Logic Table'!AH40</f>
        <v>N</v>
      </c>
      <c r="C46" s="100" t="str">
        <f t="shared" si="3"/>
        <v>No</v>
      </c>
      <c r="D46" s="242"/>
      <c r="E46" s="100" t="str">
        <f t="shared" si="1"/>
        <v>N/A</v>
      </c>
      <c r="F46" s="187"/>
      <c r="M46" s="84"/>
    </row>
    <row r="47" spans="1:13" s="82" customFormat="1" ht="14" x14ac:dyDescent="0.3">
      <c r="A47" s="98" t="s">
        <v>173</v>
      </c>
      <c r="B47" s="99" t="str">
        <f>'Logic Table'!AH41</f>
        <v>N</v>
      </c>
      <c r="C47" s="100" t="str">
        <f t="shared" si="3"/>
        <v>No</v>
      </c>
      <c r="D47" s="242"/>
      <c r="E47" s="100" t="str">
        <f t="shared" ref="E47:E68" si="4">IF($C47="No","N/A","")</f>
        <v>N/A</v>
      </c>
      <c r="F47" s="187"/>
      <c r="M47" s="84"/>
    </row>
    <row r="48" spans="1:13" s="82" customFormat="1" ht="14" x14ac:dyDescent="0.3">
      <c r="A48" s="98" t="s">
        <v>174</v>
      </c>
      <c r="B48" s="99" t="str">
        <f>'Logic Table'!AH42</f>
        <v>N</v>
      </c>
      <c r="C48" s="100" t="str">
        <f t="shared" si="3"/>
        <v>No</v>
      </c>
      <c r="D48" s="242"/>
      <c r="E48" s="100" t="str">
        <f t="shared" si="4"/>
        <v>N/A</v>
      </c>
      <c r="F48" s="187"/>
      <c r="M48" s="84"/>
    </row>
    <row r="49" spans="1:13" s="82" customFormat="1" ht="14" x14ac:dyDescent="0.3">
      <c r="A49" s="98" t="s">
        <v>175</v>
      </c>
      <c r="B49" s="99" t="str">
        <f>'Logic Table'!AH43</f>
        <v>N</v>
      </c>
      <c r="C49" s="100" t="str">
        <f t="shared" si="3"/>
        <v>No</v>
      </c>
      <c r="D49" s="243"/>
      <c r="E49" s="100" t="str">
        <f t="shared" si="4"/>
        <v>N/A</v>
      </c>
      <c r="F49" s="187"/>
      <c r="M49" s="84"/>
    </row>
    <row r="50" spans="1:13" s="82" customFormat="1" ht="14" x14ac:dyDescent="0.3">
      <c r="A50" s="98" t="s">
        <v>176</v>
      </c>
      <c r="B50" s="99" t="str">
        <f>'Logic Table'!AH44</f>
        <v>N</v>
      </c>
      <c r="C50" s="100" t="s">
        <v>66</v>
      </c>
      <c r="D50" s="100" t="s">
        <v>177</v>
      </c>
      <c r="E50" s="100" t="str">
        <f t="shared" si="4"/>
        <v>N/A</v>
      </c>
      <c r="F50" s="187"/>
      <c r="M50" s="84"/>
    </row>
    <row r="51" spans="1:13" s="82" customFormat="1" ht="14.4" customHeight="1" x14ac:dyDescent="0.3">
      <c r="A51" s="98" t="s">
        <v>178</v>
      </c>
      <c r="B51" s="99" t="str">
        <f>'Logic Table'!AH45</f>
        <v>Y</v>
      </c>
      <c r="C51" s="100" t="s">
        <v>66</v>
      </c>
      <c r="D51" s="244" t="s">
        <v>1575</v>
      </c>
      <c r="E51" s="100" t="s">
        <v>177</v>
      </c>
      <c r="F51" s="187"/>
      <c r="M51" s="84"/>
    </row>
    <row r="52" spans="1:13" s="82" customFormat="1" ht="14" x14ac:dyDescent="0.3">
      <c r="A52" s="98" t="s">
        <v>179</v>
      </c>
      <c r="B52" s="99" t="str">
        <f>'Logic Table'!AH46</f>
        <v>Y</v>
      </c>
      <c r="C52" s="100" t="s">
        <v>66</v>
      </c>
      <c r="D52" s="245"/>
      <c r="E52" s="100" t="s">
        <v>177</v>
      </c>
      <c r="F52" s="187"/>
      <c r="M52" s="84"/>
    </row>
    <row r="53" spans="1:13" s="82" customFormat="1" ht="14" x14ac:dyDescent="0.3">
      <c r="A53" s="98" t="s">
        <v>180</v>
      </c>
      <c r="B53" s="99" t="str">
        <f>'Logic Table'!AH47</f>
        <v>N</v>
      </c>
      <c r="C53" s="100" t="s">
        <v>66</v>
      </c>
      <c r="D53" s="245"/>
      <c r="E53" s="100" t="s">
        <v>177</v>
      </c>
      <c r="F53" s="187"/>
      <c r="M53" s="84"/>
    </row>
    <row r="54" spans="1:13" s="82" customFormat="1" ht="14" x14ac:dyDescent="0.3">
      <c r="A54" s="98" t="s">
        <v>181</v>
      </c>
      <c r="B54" s="99" t="str">
        <f>'Logic Table'!AH48</f>
        <v>Y</v>
      </c>
      <c r="C54" s="100" t="s">
        <v>66</v>
      </c>
      <c r="D54" s="245"/>
      <c r="E54" s="100" t="s">
        <v>177</v>
      </c>
      <c r="F54" s="187"/>
      <c r="M54" s="84"/>
    </row>
    <row r="55" spans="1:13" s="82" customFormat="1" ht="14" x14ac:dyDescent="0.3">
      <c r="A55" s="98" t="s">
        <v>182</v>
      </c>
      <c r="B55" s="99" t="str">
        <f>'Logic Table'!AH49</f>
        <v>N</v>
      </c>
      <c r="C55" s="100" t="s">
        <v>66</v>
      </c>
      <c r="D55" s="245"/>
      <c r="E55" s="100" t="s">
        <v>177</v>
      </c>
      <c r="F55" s="187"/>
      <c r="M55" s="84"/>
    </row>
    <row r="56" spans="1:13" s="82" customFormat="1" ht="14" x14ac:dyDescent="0.3">
      <c r="A56" s="98" t="s">
        <v>183</v>
      </c>
      <c r="B56" s="99" t="str">
        <f>'Logic Table'!AH50</f>
        <v>Y</v>
      </c>
      <c r="C56" s="100" t="s">
        <v>66</v>
      </c>
      <c r="D56" s="245"/>
      <c r="E56" s="186" t="s">
        <v>1596</v>
      </c>
      <c r="F56" s="187"/>
      <c r="M56" s="84"/>
    </row>
    <row r="57" spans="1:13" s="82" customFormat="1" ht="14" x14ac:dyDescent="0.3">
      <c r="A57" s="98" t="s">
        <v>184</v>
      </c>
      <c r="B57" s="99" t="str">
        <f>'Logic Table'!AH51</f>
        <v>Y</v>
      </c>
      <c r="C57" s="100" t="s">
        <v>66</v>
      </c>
      <c r="D57" s="245"/>
      <c r="E57" s="100" t="str">
        <f t="shared" si="4"/>
        <v>N/A</v>
      </c>
      <c r="F57" s="187"/>
      <c r="M57" s="84"/>
    </row>
    <row r="58" spans="1:13" s="82" customFormat="1" ht="14" x14ac:dyDescent="0.3">
      <c r="A58" s="98" t="s">
        <v>185</v>
      </c>
      <c r="B58" s="99" t="str">
        <f>'Logic Table'!AH52</f>
        <v>N</v>
      </c>
      <c r="C58" s="100" t="str">
        <f t="shared" si="3"/>
        <v>No</v>
      </c>
      <c r="D58" s="246"/>
      <c r="E58" s="100" t="str">
        <f t="shared" si="4"/>
        <v>N/A</v>
      </c>
      <c r="F58" s="187"/>
      <c r="M58" s="84"/>
    </row>
    <row r="59" spans="1:13" s="82" customFormat="1" ht="14" x14ac:dyDescent="0.3">
      <c r="A59" s="192" t="s">
        <v>186</v>
      </c>
      <c r="B59" s="99" t="str">
        <f>'Logic Table'!AH53</f>
        <v>Y</v>
      </c>
      <c r="C59" s="100" t="s">
        <v>66</v>
      </c>
      <c r="D59" s="244" t="s">
        <v>1576</v>
      </c>
      <c r="E59" s="227"/>
      <c r="F59" s="188"/>
      <c r="M59" s="84"/>
    </row>
    <row r="60" spans="1:13" s="82" customFormat="1" ht="14" x14ac:dyDescent="0.3">
      <c r="A60" s="98" t="s">
        <v>187</v>
      </c>
      <c r="B60" s="99" t="str">
        <f>'Logic Table'!AH54</f>
        <v>Y</v>
      </c>
      <c r="C60" s="100" t="s">
        <v>66</v>
      </c>
      <c r="D60" s="245"/>
      <c r="E60" s="186" t="s">
        <v>1596</v>
      </c>
      <c r="F60" s="188"/>
      <c r="M60" s="84"/>
    </row>
    <row r="61" spans="1:13" s="82" customFormat="1" ht="14" x14ac:dyDescent="0.3">
      <c r="A61" s="98" t="s">
        <v>188</v>
      </c>
      <c r="B61" s="99" t="str">
        <f>'Logic Table'!AH55</f>
        <v>Y</v>
      </c>
      <c r="C61" s="100" t="s">
        <v>66</v>
      </c>
      <c r="D61" s="245"/>
      <c r="E61" s="228" t="s">
        <v>177</v>
      </c>
      <c r="F61" s="188"/>
      <c r="M61" s="84"/>
    </row>
    <row r="62" spans="1:13" s="82" customFormat="1" ht="14" x14ac:dyDescent="0.3">
      <c r="A62" s="98" t="s">
        <v>189</v>
      </c>
      <c r="B62" s="99" t="str">
        <f>'Logic Table'!AH56</f>
        <v>N</v>
      </c>
      <c r="C62" s="100" t="str">
        <f t="shared" ref="C62:C87" si="5">IF(B62="N","No","")</f>
        <v>No</v>
      </c>
      <c r="D62" s="245"/>
      <c r="E62" s="186" t="s">
        <v>1596</v>
      </c>
      <c r="F62" s="187"/>
      <c r="M62" s="84"/>
    </row>
    <row r="63" spans="1:13" s="82" customFormat="1" ht="14" x14ac:dyDescent="0.3">
      <c r="A63" s="98" t="s">
        <v>190</v>
      </c>
      <c r="B63" s="99" t="str">
        <f>'Logic Table'!AH57</f>
        <v>N</v>
      </c>
      <c r="C63" s="100" t="s">
        <v>66</v>
      </c>
      <c r="D63" s="245"/>
      <c r="E63" s="100" t="str">
        <f t="shared" si="4"/>
        <v>N/A</v>
      </c>
      <c r="F63" s="187"/>
      <c r="M63" s="84"/>
    </row>
    <row r="64" spans="1:13" s="82" customFormat="1" ht="14" x14ac:dyDescent="0.3">
      <c r="A64" s="98" t="s">
        <v>191</v>
      </c>
      <c r="B64" s="99" t="str">
        <f>'Logic Table'!AH58</f>
        <v>N</v>
      </c>
      <c r="C64" s="100" t="str">
        <f t="shared" si="5"/>
        <v>No</v>
      </c>
      <c r="D64" s="245"/>
      <c r="E64" s="100" t="str">
        <f t="shared" si="4"/>
        <v>N/A</v>
      </c>
      <c r="F64" s="187"/>
      <c r="M64" s="84"/>
    </row>
    <row r="65" spans="1:13" s="82" customFormat="1" ht="14" x14ac:dyDescent="0.3">
      <c r="A65" s="98" t="s">
        <v>192</v>
      </c>
      <c r="B65" s="99" t="str">
        <f>'Logic Table'!AH59</f>
        <v>N</v>
      </c>
      <c r="C65" s="100" t="str">
        <f t="shared" si="5"/>
        <v>No</v>
      </c>
      <c r="D65" s="245"/>
      <c r="E65" s="100" t="str">
        <f t="shared" si="4"/>
        <v>N/A</v>
      </c>
      <c r="F65" s="187"/>
      <c r="M65" s="84"/>
    </row>
    <row r="66" spans="1:13" s="82" customFormat="1" ht="14" x14ac:dyDescent="0.3">
      <c r="A66" s="98" t="s">
        <v>193</v>
      </c>
      <c r="B66" s="99" t="str">
        <f>'Logic Table'!AH60</f>
        <v>N</v>
      </c>
      <c r="C66" s="100" t="str">
        <f t="shared" si="5"/>
        <v>No</v>
      </c>
      <c r="D66" s="245"/>
      <c r="E66" s="100" t="str">
        <f t="shared" si="4"/>
        <v>N/A</v>
      </c>
      <c r="F66" s="187"/>
      <c r="M66" s="84"/>
    </row>
    <row r="67" spans="1:13" s="82" customFormat="1" ht="14" x14ac:dyDescent="0.3">
      <c r="A67" s="98" t="s">
        <v>194</v>
      </c>
      <c r="B67" s="99" t="str">
        <f>'Logic Table'!AH61</f>
        <v>N</v>
      </c>
      <c r="C67" s="100" t="str">
        <f t="shared" si="5"/>
        <v>No</v>
      </c>
      <c r="D67" s="245"/>
      <c r="E67" s="100" t="str">
        <f t="shared" si="4"/>
        <v>N/A</v>
      </c>
      <c r="F67" s="187"/>
      <c r="M67" s="84"/>
    </row>
    <row r="68" spans="1:13" s="82" customFormat="1" ht="14" x14ac:dyDescent="0.3">
      <c r="A68" s="98" t="s">
        <v>195</v>
      </c>
      <c r="B68" s="99" t="str">
        <f>'Logic Table'!AH62</f>
        <v>N</v>
      </c>
      <c r="C68" s="100" t="str">
        <f t="shared" si="5"/>
        <v>No</v>
      </c>
      <c r="D68" s="246"/>
      <c r="E68" s="100" t="str">
        <f t="shared" si="4"/>
        <v>N/A</v>
      </c>
      <c r="F68" s="187"/>
      <c r="M68" s="84"/>
    </row>
    <row r="69" spans="1:13" s="82" customFormat="1" ht="26.4" customHeight="1" x14ac:dyDescent="0.3">
      <c r="A69" s="98" t="s">
        <v>196</v>
      </c>
      <c r="B69" s="99" t="str">
        <f>'Logic Table'!AH63</f>
        <v>Y</v>
      </c>
      <c r="C69" s="100" t="s">
        <v>66</v>
      </c>
      <c r="D69" s="244" t="s">
        <v>1577</v>
      </c>
      <c r="E69" s="251" t="s">
        <v>1596</v>
      </c>
      <c r="F69" s="188"/>
      <c r="M69" s="84"/>
    </row>
    <row r="70" spans="1:13" s="82" customFormat="1" ht="26.4" customHeight="1" x14ac:dyDescent="0.3">
      <c r="A70" s="98" t="s">
        <v>197</v>
      </c>
      <c r="B70" s="99" t="str">
        <f>'Logic Table'!AH64</f>
        <v>Y + (1) (12)</v>
      </c>
      <c r="C70" s="100" t="s">
        <v>66</v>
      </c>
      <c r="D70" s="245"/>
      <c r="E70" s="251"/>
      <c r="F70" s="188"/>
      <c r="M70" s="84"/>
    </row>
    <row r="71" spans="1:13" s="82" customFormat="1" ht="14" x14ac:dyDescent="0.3">
      <c r="A71" s="98" t="s">
        <v>198</v>
      </c>
      <c r="B71" s="99" t="str">
        <f>'Logic Table'!AH65</f>
        <v>Y</v>
      </c>
      <c r="C71" s="100" t="s">
        <v>66</v>
      </c>
      <c r="D71" s="245"/>
      <c r="E71" s="251"/>
      <c r="F71" s="187"/>
      <c r="M71" s="84"/>
    </row>
    <row r="72" spans="1:13" s="82" customFormat="1" ht="14" x14ac:dyDescent="0.3">
      <c r="A72" s="98" t="s">
        <v>199</v>
      </c>
      <c r="B72" s="99" t="str">
        <f>'Logic Table'!AH66</f>
        <v>Y + (1) (11)</v>
      </c>
      <c r="C72" s="100" t="s">
        <v>66</v>
      </c>
      <c r="D72" s="245"/>
      <c r="E72" s="251"/>
      <c r="F72" s="188"/>
      <c r="M72" s="84"/>
    </row>
    <row r="73" spans="1:13" s="82" customFormat="1" ht="14" x14ac:dyDescent="0.3">
      <c r="A73" s="98" t="s">
        <v>200</v>
      </c>
      <c r="B73" s="99" t="str">
        <f>'Logic Table'!AH67</f>
        <v>Y</v>
      </c>
      <c r="C73" s="100" t="s">
        <v>66</v>
      </c>
      <c r="D73" s="245"/>
      <c r="E73" s="251"/>
      <c r="F73" s="187"/>
      <c r="M73" s="84"/>
    </row>
    <row r="74" spans="1:13" s="82" customFormat="1" ht="26.4" customHeight="1" x14ac:dyDescent="0.3">
      <c r="A74" s="98" t="s">
        <v>201</v>
      </c>
      <c r="B74" s="99" t="str">
        <f>'Logic Table'!AH68</f>
        <v>Y + (1) (2) (3) (4)</v>
      </c>
      <c r="C74" s="100" t="s">
        <v>66</v>
      </c>
      <c r="D74" s="245"/>
      <c r="E74" s="251"/>
      <c r="F74" s="187"/>
      <c r="M74" s="84"/>
    </row>
    <row r="75" spans="1:13" s="82" customFormat="1" ht="14" x14ac:dyDescent="0.3">
      <c r="A75" s="98" t="s">
        <v>202</v>
      </c>
      <c r="B75" s="99" t="str">
        <f>'Logic Table'!AH69</f>
        <v>N</v>
      </c>
      <c r="C75" s="100" t="str">
        <f t="shared" si="5"/>
        <v>No</v>
      </c>
      <c r="D75" s="245"/>
      <c r="E75" s="251"/>
      <c r="F75" s="187"/>
      <c r="M75" s="84"/>
    </row>
    <row r="76" spans="1:13" s="82" customFormat="1" ht="14" x14ac:dyDescent="0.3">
      <c r="A76" s="98" t="s">
        <v>203</v>
      </c>
      <c r="B76" s="99" t="str">
        <f>'Logic Table'!AH70</f>
        <v>N</v>
      </c>
      <c r="C76" s="100" t="str">
        <f t="shared" si="5"/>
        <v>No</v>
      </c>
      <c r="D76" s="245"/>
      <c r="E76" s="251"/>
      <c r="F76" s="187"/>
      <c r="M76" s="84"/>
    </row>
    <row r="77" spans="1:13" s="82" customFormat="1" ht="14" x14ac:dyDescent="0.3">
      <c r="A77" s="98" t="s">
        <v>204</v>
      </c>
      <c r="B77" s="99" t="str">
        <f>'Logic Table'!AH71</f>
        <v>N</v>
      </c>
      <c r="C77" s="100" t="str">
        <f t="shared" si="5"/>
        <v>No</v>
      </c>
      <c r="D77" s="246"/>
      <c r="E77" s="251"/>
      <c r="F77" s="187"/>
      <c r="M77" s="84"/>
    </row>
    <row r="78" spans="1:13" s="82" customFormat="1" ht="26.4" customHeight="1" x14ac:dyDescent="0.3">
      <c r="A78" s="98" t="s">
        <v>205</v>
      </c>
      <c r="B78" s="99" t="str">
        <f>'Logic Table'!AH72</f>
        <v>Y</v>
      </c>
      <c r="C78" s="100" t="s">
        <v>62</v>
      </c>
      <c r="D78" s="100" t="str">
        <f t="shared" ref="D78:D87" si="6">IF(OR($C78="Yes",$B78="N"),"N/A","")</f>
        <v>N/A</v>
      </c>
      <c r="E78" s="247" t="s">
        <v>1597</v>
      </c>
      <c r="F78" s="187"/>
      <c r="M78" s="84"/>
    </row>
    <row r="79" spans="1:13" s="82" customFormat="1" ht="26.4" customHeight="1" x14ac:dyDescent="0.3">
      <c r="A79" s="98" t="s">
        <v>206</v>
      </c>
      <c r="B79" s="99" t="str">
        <f>'Logic Table'!AH73</f>
        <v>Y</v>
      </c>
      <c r="C79" s="100" t="s">
        <v>62</v>
      </c>
      <c r="D79" s="100" t="str">
        <f t="shared" si="6"/>
        <v>N/A</v>
      </c>
      <c r="E79" s="248"/>
      <c r="F79" s="187"/>
      <c r="M79" s="84"/>
    </row>
    <row r="80" spans="1:13" s="82" customFormat="1" ht="14" x14ac:dyDescent="0.3">
      <c r="A80" s="98" t="s">
        <v>207</v>
      </c>
      <c r="B80" s="99" t="str">
        <f>'Logic Table'!AH74</f>
        <v>N</v>
      </c>
      <c r="C80" s="100" t="s">
        <v>62</v>
      </c>
      <c r="D80" s="100" t="str">
        <f t="shared" si="6"/>
        <v>N/A</v>
      </c>
      <c r="E80" s="248"/>
      <c r="F80" s="187"/>
      <c r="M80" s="84"/>
    </row>
    <row r="81" spans="1:13" s="82" customFormat="1" ht="26.4" customHeight="1" x14ac:dyDescent="0.3">
      <c r="A81" s="98" t="s">
        <v>208</v>
      </c>
      <c r="B81" s="99" t="str">
        <f>'Logic Table'!AH75</f>
        <v>Y</v>
      </c>
      <c r="C81" s="100" t="s">
        <v>62</v>
      </c>
      <c r="D81" s="100" t="str">
        <f t="shared" si="6"/>
        <v>N/A</v>
      </c>
      <c r="E81" s="248"/>
      <c r="F81" s="187"/>
      <c r="M81" s="84"/>
    </row>
    <row r="82" spans="1:13" s="82" customFormat="1" ht="26.4" customHeight="1" x14ac:dyDescent="0.3">
      <c r="A82" s="98" t="s">
        <v>209</v>
      </c>
      <c r="B82" s="99" t="str">
        <f>'Logic Table'!AH76</f>
        <v>Y</v>
      </c>
      <c r="C82" s="100" t="s">
        <v>62</v>
      </c>
      <c r="D82" s="100" t="str">
        <f t="shared" si="6"/>
        <v>N/A</v>
      </c>
      <c r="E82" s="248"/>
      <c r="F82" s="187"/>
      <c r="M82" s="84"/>
    </row>
    <row r="83" spans="1:13" s="82" customFormat="1" ht="26.4" customHeight="1" x14ac:dyDescent="0.3">
      <c r="A83" s="98" t="s">
        <v>210</v>
      </c>
      <c r="B83" s="99" t="str">
        <f>'Logic Table'!AH77</f>
        <v>Y</v>
      </c>
      <c r="C83" s="100" t="s">
        <v>62</v>
      </c>
      <c r="D83" s="100" t="str">
        <f t="shared" si="6"/>
        <v>N/A</v>
      </c>
      <c r="E83" s="248"/>
      <c r="F83" s="187"/>
      <c r="M83" s="84"/>
    </row>
    <row r="84" spans="1:13" s="82" customFormat="1" ht="26.4" customHeight="1" x14ac:dyDescent="0.3">
      <c r="A84" s="98" t="s">
        <v>211</v>
      </c>
      <c r="B84" s="99" t="str">
        <f>'Logic Table'!AH78</f>
        <v>Y</v>
      </c>
      <c r="C84" s="100" t="s">
        <v>62</v>
      </c>
      <c r="D84" s="100" t="str">
        <f t="shared" si="6"/>
        <v>N/A</v>
      </c>
      <c r="E84" s="248"/>
      <c r="F84" s="187"/>
      <c r="M84" s="84"/>
    </row>
    <row r="85" spans="1:13" s="82" customFormat="1" ht="26.4" customHeight="1" x14ac:dyDescent="0.3">
      <c r="A85" s="98" t="s">
        <v>212</v>
      </c>
      <c r="B85" s="99" t="str">
        <f>'Logic Table'!AH79</f>
        <v>Y</v>
      </c>
      <c r="C85" s="100" t="s">
        <v>62</v>
      </c>
      <c r="D85" s="100" t="str">
        <f t="shared" si="6"/>
        <v>N/A</v>
      </c>
      <c r="E85" s="248"/>
      <c r="F85" s="187"/>
      <c r="M85" s="84"/>
    </row>
    <row r="86" spans="1:13" s="82" customFormat="1" ht="14" x14ac:dyDescent="0.3">
      <c r="A86" s="98" t="s">
        <v>213</v>
      </c>
      <c r="B86" s="99" t="str">
        <f>'Logic Table'!AH80</f>
        <v>N</v>
      </c>
      <c r="C86" s="100" t="str">
        <f t="shared" si="5"/>
        <v>No</v>
      </c>
      <c r="D86" s="100" t="str">
        <f t="shared" si="6"/>
        <v>N/A</v>
      </c>
      <c r="E86" s="248"/>
      <c r="F86" s="187"/>
      <c r="M86" s="84"/>
    </row>
    <row r="87" spans="1:13" s="82" customFormat="1" ht="14" x14ac:dyDescent="0.3">
      <c r="A87" s="98" t="s">
        <v>214</v>
      </c>
      <c r="B87" s="99" t="str">
        <f>'Logic Table'!AH81</f>
        <v>N</v>
      </c>
      <c r="C87" s="100" t="str">
        <f t="shared" si="5"/>
        <v>No</v>
      </c>
      <c r="D87" s="100" t="str">
        <f t="shared" si="6"/>
        <v>N/A</v>
      </c>
      <c r="E87" s="249"/>
      <c r="F87" s="187"/>
      <c r="M87" s="84"/>
    </row>
    <row r="88" spans="1:13" s="82" customFormat="1" ht="14" x14ac:dyDescent="0.3">
      <c r="A88" s="98" t="s">
        <v>215</v>
      </c>
      <c r="B88" s="99" t="str">
        <f>'Logic Table'!AH82</f>
        <v>Y</v>
      </c>
      <c r="C88" s="100" t="s">
        <v>66</v>
      </c>
      <c r="D88" s="244" t="s">
        <v>1578</v>
      </c>
      <c r="E88" s="100" t="s">
        <v>143</v>
      </c>
      <c r="F88" s="188"/>
      <c r="M88" s="84"/>
    </row>
    <row r="89" spans="1:13" s="82" customFormat="1" ht="14" x14ac:dyDescent="0.3">
      <c r="A89" s="98" t="s">
        <v>216</v>
      </c>
      <c r="B89" s="99" t="str">
        <f>'Logic Table'!AH83</f>
        <v>Y</v>
      </c>
      <c r="C89" s="100" t="s">
        <v>66</v>
      </c>
      <c r="D89" s="245"/>
      <c r="E89" s="100" t="s">
        <v>143</v>
      </c>
      <c r="F89" s="187"/>
      <c r="M89" s="84"/>
    </row>
    <row r="90" spans="1:13" s="188" customFormat="1" ht="14" x14ac:dyDescent="0.3">
      <c r="A90" s="215" t="s">
        <v>217</v>
      </c>
      <c r="B90" s="185" t="str">
        <f>'Logic Table'!AH84</f>
        <v>N</v>
      </c>
      <c r="C90" s="186" t="s">
        <v>66</v>
      </c>
      <c r="D90" s="245"/>
      <c r="E90" s="186" t="s">
        <v>143</v>
      </c>
      <c r="F90" s="187"/>
      <c r="M90" s="189"/>
    </row>
    <row r="91" spans="1:13" s="82" customFormat="1" ht="14" x14ac:dyDescent="0.3">
      <c r="A91" s="198" t="s">
        <v>218</v>
      </c>
      <c r="B91" s="99" t="str">
        <f>'Logic Table'!AH85</f>
        <v>Y</v>
      </c>
      <c r="C91" s="100" t="s">
        <v>66</v>
      </c>
      <c r="D91" s="245"/>
      <c r="E91" s="100" t="s">
        <v>143</v>
      </c>
      <c r="F91" s="187"/>
      <c r="M91" s="84"/>
    </row>
    <row r="92" spans="1:13" s="188" customFormat="1" ht="14" x14ac:dyDescent="0.3">
      <c r="A92" s="190" t="s">
        <v>219</v>
      </c>
      <c r="B92" s="185" t="str">
        <f>'Logic Table'!AH86</f>
        <v>Y</v>
      </c>
      <c r="C92" s="186" t="s">
        <v>66</v>
      </c>
      <c r="D92" s="245"/>
      <c r="E92" s="100" t="s">
        <v>143</v>
      </c>
      <c r="F92" s="187"/>
      <c r="M92" s="189"/>
    </row>
    <row r="93" spans="1:13" s="82" customFormat="1" ht="26.4" customHeight="1" x14ac:dyDescent="0.3">
      <c r="A93" s="98" t="s">
        <v>220</v>
      </c>
      <c r="B93" s="99" t="str">
        <f>'Logic Table'!AH87</f>
        <v>N</v>
      </c>
      <c r="C93" s="100" t="s">
        <v>66</v>
      </c>
      <c r="D93" s="246"/>
      <c r="E93" s="100" t="s">
        <v>143</v>
      </c>
      <c r="F93" s="187"/>
      <c r="M93" s="84"/>
    </row>
    <row r="94" spans="1:13" s="82" customFormat="1" ht="26.4" customHeight="1" x14ac:dyDescent="0.3">
      <c r="A94" s="98" t="s">
        <v>221</v>
      </c>
      <c r="B94" s="99" t="str">
        <f>'Logic Table'!AH88</f>
        <v>Y</v>
      </c>
      <c r="C94" s="100" t="s">
        <v>66</v>
      </c>
      <c r="D94" s="244" t="s">
        <v>1583</v>
      </c>
      <c r="E94" s="193" t="s">
        <v>177</v>
      </c>
      <c r="F94" s="187"/>
      <c r="M94" s="84"/>
    </row>
    <row r="95" spans="1:13" s="82" customFormat="1" ht="26.4" customHeight="1" x14ac:dyDescent="0.3">
      <c r="A95" s="98" t="s">
        <v>222</v>
      </c>
      <c r="B95" s="99" t="str">
        <f>'Logic Table'!AH89</f>
        <v>Y</v>
      </c>
      <c r="C95" s="100" t="s">
        <v>66</v>
      </c>
      <c r="D95" s="245"/>
      <c r="E95" s="100" t="str">
        <f t="shared" ref="E95:E106" si="7">IF($C95="No","N/A","")</f>
        <v>N/A</v>
      </c>
      <c r="F95" s="187"/>
      <c r="M95" s="84"/>
    </row>
    <row r="96" spans="1:13" s="82" customFormat="1" ht="14" x14ac:dyDescent="0.3">
      <c r="A96" s="98" t="s">
        <v>223</v>
      </c>
      <c r="B96" s="99" t="str">
        <f>'Logic Table'!AH90</f>
        <v>N</v>
      </c>
      <c r="C96" s="100" t="s">
        <v>66</v>
      </c>
      <c r="D96" s="245"/>
      <c r="E96" s="100" t="str">
        <f t="shared" si="7"/>
        <v>N/A</v>
      </c>
      <c r="F96" s="187"/>
      <c r="M96" s="84"/>
    </row>
    <row r="97" spans="1:13" s="82" customFormat="1" ht="14" x14ac:dyDescent="0.3">
      <c r="A97" s="98" t="s">
        <v>224</v>
      </c>
      <c r="B97" s="99" t="str">
        <f>'Logic Table'!AH91</f>
        <v>N</v>
      </c>
      <c r="C97" s="100" t="s">
        <v>66</v>
      </c>
      <c r="D97" s="245"/>
      <c r="E97" s="100" t="str">
        <f t="shared" si="7"/>
        <v>N/A</v>
      </c>
      <c r="F97" s="187"/>
      <c r="M97" s="84"/>
    </row>
    <row r="98" spans="1:13" s="82" customFormat="1" ht="14" x14ac:dyDescent="0.3">
      <c r="A98" s="98" t="s">
        <v>225</v>
      </c>
      <c r="B98" s="99" t="str">
        <f>'Logic Table'!AH92</f>
        <v>N</v>
      </c>
      <c r="C98" s="100" t="str">
        <f t="shared" ref="C98:C110" si="8">IF(B98="N","No","")</f>
        <v>No</v>
      </c>
      <c r="D98" s="246"/>
      <c r="E98" s="100" t="str">
        <f t="shared" si="7"/>
        <v>N/A</v>
      </c>
      <c r="F98" s="187"/>
      <c r="M98" s="84"/>
    </row>
    <row r="99" spans="1:13" s="82" customFormat="1" ht="14" x14ac:dyDescent="0.3">
      <c r="A99" s="98" t="s">
        <v>226</v>
      </c>
      <c r="B99" s="99" t="str">
        <f>'Logic Table'!AH93</f>
        <v>N</v>
      </c>
      <c r="C99" s="100" t="s">
        <v>66</v>
      </c>
      <c r="D99" s="244" t="s">
        <v>1579</v>
      </c>
      <c r="E99" s="100" t="str">
        <f t="shared" si="7"/>
        <v>N/A</v>
      </c>
      <c r="F99" s="187"/>
      <c r="M99" s="84"/>
    </row>
    <row r="100" spans="1:13" s="82" customFormat="1" ht="14" x14ac:dyDescent="0.3">
      <c r="A100" s="98" t="s">
        <v>227</v>
      </c>
      <c r="B100" s="99" t="str">
        <f>'Logic Table'!AH94</f>
        <v>N</v>
      </c>
      <c r="C100" s="100" t="s">
        <v>66</v>
      </c>
      <c r="D100" s="245"/>
      <c r="E100" s="100" t="str">
        <f t="shared" si="7"/>
        <v>N/A</v>
      </c>
      <c r="F100" s="187"/>
      <c r="M100" s="84"/>
    </row>
    <row r="101" spans="1:13" s="82" customFormat="1" ht="14" x14ac:dyDescent="0.3">
      <c r="A101" s="98" t="s">
        <v>228</v>
      </c>
      <c r="B101" s="99" t="str">
        <f>'Logic Table'!AH95</f>
        <v>N</v>
      </c>
      <c r="C101" s="100" t="s">
        <v>66</v>
      </c>
      <c r="D101" s="245"/>
      <c r="E101" s="100" t="str">
        <f t="shared" si="7"/>
        <v>N/A</v>
      </c>
      <c r="F101" s="187"/>
      <c r="M101" s="84"/>
    </row>
    <row r="102" spans="1:13" s="82" customFormat="1" ht="14" x14ac:dyDescent="0.3">
      <c r="A102" s="98" t="s">
        <v>229</v>
      </c>
      <c r="B102" s="99" t="str">
        <f>'Logic Table'!AH96</f>
        <v>N</v>
      </c>
      <c r="C102" s="100" t="s">
        <v>66</v>
      </c>
      <c r="D102" s="245"/>
      <c r="E102" s="100" t="str">
        <f t="shared" si="7"/>
        <v>N/A</v>
      </c>
      <c r="F102" s="187"/>
      <c r="M102" s="84"/>
    </row>
    <row r="103" spans="1:13" s="82" customFormat="1" ht="14" x14ac:dyDescent="0.3">
      <c r="A103" s="98" t="s">
        <v>230</v>
      </c>
      <c r="B103" s="99" t="str">
        <f>'Logic Table'!AH97</f>
        <v>N</v>
      </c>
      <c r="C103" s="100" t="s">
        <v>66</v>
      </c>
      <c r="D103" s="245"/>
      <c r="E103" s="100" t="str">
        <f t="shared" si="7"/>
        <v>N/A</v>
      </c>
      <c r="F103" s="187"/>
      <c r="M103" s="84"/>
    </row>
    <row r="104" spans="1:13" s="82" customFormat="1" ht="14" x14ac:dyDescent="0.3">
      <c r="A104" s="98" t="s">
        <v>231</v>
      </c>
      <c r="B104" s="99" t="str">
        <f>'Logic Table'!AH98</f>
        <v>N</v>
      </c>
      <c r="C104" s="100" t="s">
        <v>66</v>
      </c>
      <c r="D104" s="245"/>
      <c r="E104" s="100" t="str">
        <f t="shared" si="7"/>
        <v>N/A</v>
      </c>
      <c r="F104" s="187"/>
      <c r="M104" s="84"/>
    </row>
    <row r="105" spans="1:13" s="82" customFormat="1" ht="14" x14ac:dyDescent="0.3">
      <c r="A105" s="98" t="s">
        <v>232</v>
      </c>
      <c r="B105" s="99" t="str">
        <f>'Logic Table'!AH99</f>
        <v>N</v>
      </c>
      <c r="C105" s="100" t="s">
        <v>66</v>
      </c>
      <c r="D105" s="245"/>
      <c r="E105" s="100" t="str">
        <f t="shared" si="7"/>
        <v>N/A</v>
      </c>
      <c r="F105" s="187"/>
      <c r="M105" s="84"/>
    </row>
    <row r="106" spans="1:13" s="82" customFormat="1" ht="14" x14ac:dyDescent="0.3">
      <c r="A106" s="98" t="s">
        <v>233</v>
      </c>
      <c r="B106" s="99" t="str">
        <f>'Logic Table'!AH100</f>
        <v>N</v>
      </c>
      <c r="C106" s="100" t="str">
        <f t="shared" si="8"/>
        <v>No</v>
      </c>
      <c r="D106" s="246"/>
      <c r="E106" s="100" t="str">
        <f t="shared" si="7"/>
        <v>N/A</v>
      </c>
      <c r="F106" s="187"/>
      <c r="M106" s="84"/>
    </row>
    <row r="107" spans="1:13" s="82" customFormat="1" ht="39" customHeight="1" x14ac:dyDescent="0.3">
      <c r="A107" s="98" t="s">
        <v>234</v>
      </c>
      <c r="B107" s="99" t="str">
        <f>'Logic Table'!AH101</f>
        <v>Y</v>
      </c>
      <c r="C107" s="100" t="s">
        <v>62</v>
      </c>
      <c r="D107" s="100" t="str">
        <f t="shared" ref="D107:D119" si="9">IF(OR($C107="Yes",$B107="N"),"N/A","")</f>
        <v>N/A</v>
      </c>
      <c r="E107" s="244" t="s">
        <v>1598</v>
      </c>
      <c r="F107" s="187"/>
      <c r="M107" s="84"/>
    </row>
    <row r="108" spans="1:13" s="82" customFormat="1" ht="39" customHeight="1" x14ac:dyDescent="0.3">
      <c r="A108" s="98" t="s">
        <v>235</v>
      </c>
      <c r="B108" s="99" t="str">
        <f>'Logic Table'!AH102</f>
        <v>Y</v>
      </c>
      <c r="C108" s="100" t="s">
        <v>62</v>
      </c>
      <c r="D108" s="100" t="str">
        <f t="shared" si="9"/>
        <v>N/A</v>
      </c>
      <c r="E108" s="245"/>
      <c r="F108" s="187"/>
      <c r="M108" s="84"/>
    </row>
    <row r="109" spans="1:13" s="82" customFormat="1" ht="39" customHeight="1" x14ac:dyDescent="0.3">
      <c r="A109" s="98" t="s">
        <v>236</v>
      </c>
      <c r="B109" s="99" t="str">
        <f>'Logic Table'!AH103</f>
        <v>Y</v>
      </c>
      <c r="C109" s="100" t="s">
        <v>62</v>
      </c>
      <c r="D109" s="100" t="str">
        <f t="shared" si="9"/>
        <v>N/A</v>
      </c>
      <c r="E109" s="245"/>
      <c r="F109" s="187"/>
      <c r="M109" s="84"/>
    </row>
    <row r="110" spans="1:13" s="82" customFormat="1" ht="39" customHeight="1" x14ac:dyDescent="0.3">
      <c r="A110" s="98" t="s">
        <v>237</v>
      </c>
      <c r="B110" s="99" t="str">
        <f>'Logic Table'!AH104</f>
        <v>N</v>
      </c>
      <c r="C110" s="100" t="str">
        <f t="shared" si="8"/>
        <v>No</v>
      </c>
      <c r="D110" s="100" t="str">
        <f t="shared" si="9"/>
        <v>N/A</v>
      </c>
      <c r="E110" s="245"/>
      <c r="F110" s="187"/>
      <c r="M110" s="84"/>
    </row>
    <row r="111" spans="1:13" s="82" customFormat="1" ht="39" customHeight="1" x14ac:dyDescent="0.3">
      <c r="A111" s="98" t="s">
        <v>238</v>
      </c>
      <c r="B111" s="99" t="str">
        <f>'Logic Table'!AH105</f>
        <v>N</v>
      </c>
      <c r="C111" s="100" t="s">
        <v>66</v>
      </c>
      <c r="D111" s="100" t="str">
        <f t="shared" si="9"/>
        <v>N/A</v>
      </c>
      <c r="E111" s="245"/>
      <c r="F111" s="187"/>
      <c r="M111" s="84"/>
    </row>
    <row r="112" spans="1:13" s="82" customFormat="1" ht="39" customHeight="1" x14ac:dyDescent="0.3">
      <c r="A112" s="98" t="s">
        <v>239</v>
      </c>
      <c r="B112" s="99" t="str">
        <f>'Logic Table'!AH106</f>
        <v>Y</v>
      </c>
      <c r="C112" s="100" t="s">
        <v>62</v>
      </c>
      <c r="D112" s="100" t="str">
        <f t="shared" si="9"/>
        <v>N/A</v>
      </c>
      <c r="E112" s="245"/>
      <c r="F112" s="187"/>
      <c r="M112" s="84"/>
    </row>
    <row r="113" spans="1:13" s="82" customFormat="1" ht="39" customHeight="1" x14ac:dyDescent="0.3">
      <c r="A113" s="98" t="s">
        <v>240</v>
      </c>
      <c r="B113" s="99" t="str">
        <f>'Logic Table'!AH107</f>
        <v>Y</v>
      </c>
      <c r="C113" s="100" t="s">
        <v>62</v>
      </c>
      <c r="D113" s="100" t="str">
        <f t="shared" si="9"/>
        <v>N/A</v>
      </c>
      <c r="E113" s="245"/>
      <c r="F113" s="187"/>
      <c r="M113" s="84"/>
    </row>
    <row r="114" spans="1:13" s="82" customFormat="1" ht="39" customHeight="1" x14ac:dyDescent="0.3">
      <c r="A114" s="98" t="s">
        <v>241</v>
      </c>
      <c r="B114" s="99" t="str">
        <f>'Logic Table'!AH108</f>
        <v>Y</v>
      </c>
      <c r="C114" s="100" t="s">
        <v>62</v>
      </c>
      <c r="D114" s="100" t="str">
        <f t="shared" si="9"/>
        <v>N/A</v>
      </c>
      <c r="E114" s="245"/>
      <c r="F114" s="187"/>
      <c r="M114" s="84"/>
    </row>
    <row r="115" spans="1:13" s="82" customFormat="1" ht="14" x14ac:dyDescent="0.3">
      <c r="A115" s="98" t="s">
        <v>242</v>
      </c>
      <c r="B115" s="99" t="str">
        <f>'Logic Table'!AH109</f>
        <v>Y</v>
      </c>
      <c r="C115" s="100" t="s">
        <v>62</v>
      </c>
      <c r="D115" s="100" t="str">
        <f t="shared" si="9"/>
        <v>N/A</v>
      </c>
      <c r="E115" s="246"/>
      <c r="F115" s="187"/>
      <c r="M115" s="84"/>
    </row>
    <row r="116" spans="1:13" s="82" customFormat="1" ht="25.5" x14ac:dyDescent="0.3">
      <c r="A116" s="98" t="s">
        <v>243</v>
      </c>
      <c r="B116" s="99" t="str">
        <f>'Logic Table'!AH110</f>
        <v>Y</v>
      </c>
      <c r="C116" s="100" t="s">
        <v>66</v>
      </c>
      <c r="D116" s="100" t="s">
        <v>1564</v>
      </c>
      <c r="E116" s="219" t="s">
        <v>177</v>
      </c>
      <c r="F116" s="212"/>
      <c r="M116" s="84"/>
    </row>
    <row r="117" spans="1:13" s="82" customFormat="1" ht="75.5" x14ac:dyDescent="0.3">
      <c r="A117" s="98" t="s">
        <v>244</v>
      </c>
      <c r="B117" s="99" t="str">
        <f>'Logic Table'!AH111</f>
        <v>Y</v>
      </c>
      <c r="C117" s="100" t="s">
        <v>62</v>
      </c>
      <c r="D117" s="100" t="str">
        <f t="shared" si="9"/>
        <v>N/A</v>
      </c>
      <c r="E117" s="218" t="s">
        <v>1587</v>
      </c>
      <c r="F117" s="187"/>
      <c r="M117" s="84"/>
    </row>
    <row r="118" spans="1:13" s="82" customFormat="1" ht="50.5" x14ac:dyDescent="0.3">
      <c r="A118" s="98" t="s">
        <v>245</v>
      </c>
      <c r="B118" s="99" t="str">
        <f>'Logic Table'!AH112</f>
        <v>Y</v>
      </c>
      <c r="C118" s="100" t="s">
        <v>62</v>
      </c>
      <c r="D118" s="100" t="str">
        <f t="shared" si="9"/>
        <v>N/A</v>
      </c>
      <c r="E118" s="100" t="s">
        <v>1550</v>
      </c>
      <c r="F118" s="187"/>
      <c r="M118" s="84"/>
    </row>
    <row r="119" spans="1:13" s="82" customFormat="1" ht="22.25" customHeight="1" x14ac:dyDescent="0.3">
      <c r="A119" s="98" t="s">
        <v>246</v>
      </c>
      <c r="B119" s="99" t="str">
        <f>'Logic Table'!AH113</f>
        <v>Y</v>
      </c>
      <c r="C119" s="100" t="s">
        <v>62</v>
      </c>
      <c r="D119" s="100" t="str">
        <f t="shared" si="9"/>
        <v>N/A</v>
      </c>
      <c r="E119" s="100" t="s">
        <v>1588</v>
      </c>
      <c r="F119" s="187"/>
      <c r="M119" s="84"/>
    </row>
    <row r="120" spans="1:13" s="82" customFormat="1" ht="54.65" customHeight="1" x14ac:dyDescent="0.3">
      <c r="A120" s="98" t="s">
        <v>247</v>
      </c>
      <c r="B120" s="99" t="str">
        <f>'Logic Table'!AH114</f>
        <v>Y</v>
      </c>
      <c r="C120" s="100" t="s">
        <v>66</v>
      </c>
      <c r="D120" s="244" t="s">
        <v>1580</v>
      </c>
      <c r="E120" s="186" t="s">
        <v>1590</v>
      </c>
      <c r="F120" s="187"/>
      <c r="M120" s="84"/>
    </row>
    <row r="121" spans="1:13" s="82" customFormat="1" ht="75.5" x14ac:dyDescent="0.3">
      <c r="A121" s="98" t="s">
        <v>248</v>
      </c>
      <c r="B121" s="99" t="str">
        <f>'Logic Table'!AH115</f>
        <v>Y</v>
      </c>
      <c r="C121" s="100" t="s">
        <v>62</v>
      </c>
      <c r="D121" s="245"/>
      <c r="E121" s="186" t="s">
        <v>1591</v>
      </c>
      <c r="F121" s="187"/>
      <c r="M121" s="84"/>
    </row>
    <row r="122" spans="1:13" s="82" customFormat="1" ht="25.5" x14ac:dyDescent="0.3">
      <c r="A122" s="98" t="s">
        <v>249</v>
      </c>
      <c r="B122" s="99" t="str">
        <f>'Logic Table'!AH116</f>
        <v>Y</v>
      </c>
      <c r="C122" s="100" t="s">
        <v>66</v>
      </c>
      <c r="D122" s="245"/>
      <c r="E122" s="100" t="s">
        <v>1551</v>
      </c>
      <c r="F122" s="187"/>
      <c r="M122" s="84"/>
    </row>
    <row r="123" spans="1:13" s="82" customFormat="1" ht="50.5" x14ac:dyDescent="0.3">
      <c r="A123" s="98" t="s">
        <v>250</v>
      </c>
      <c r="B123" s="99" t="str">
        <f>'Logic Table'!AH117</f>
        <v>Y</v>
      </c>
      <c r="C123" s="100" t="s">
        <v>66</v>
      </c>
      <c r="D123" s="245"/>
      <c r="E123" s="186" t="s">
        <v>1599</v>
      </c>
      <c r="F123" s="187"/>
      <c r="M123" s="84"/>
    </row>
    <row r="124" spans="1:13" s="82" customFormat="1" ht="38" x14ac:dyDescent="0.3">
      <c r="A124" s="98" t="s">
        <v>251</v>
      </c>
      <c r="B124" s="99" t="str">
        <f>'Logic Table'!AH118</f>
        <v>N</v>
      </c>
      <c r="C124" s="100" t="s">
        <v>62</v>
      </c>
      <c r="D124" s="245"/>
      <c r="E124" s="186" t="s">
        <v>1592</v>
      </c>
      <c r="F124" s="187"/>
      <c r="M124" s="84"/>
    </row>
    <row r="125" spans="1:13" s="82" customFormat="1" ht="14" x14ac:dyDescent="0.3">
      <c r="A125" s="98" t="s">
        <v>252</v>
      </c>
      <c r="B125" s="99" t="str">
        <f>'Logic Table'!AH119</f>
        <v>Y</v>
      </c>
      <c r="C125" s="100" t="s">
        <v>66</v>
      </c>
      <c r="D125" s="245"/>
      <c r="E125" s="100" t="str">
        <f t="shared" ref="E125:E142" si="10">IF($C125="No","N/A","")</f>
        <v>N/A</v>
      </c>
      <c r="F125" s="187"/>
      <c r="M125" s="84"/>
    </row>
    <row r="126" spans="1:13" s="82" customFormat="1" ht="14" x14ac:dyDescent="0.3">
      <c r="A126" s="98" t="s">
        <v>253</v>
      </c>
      <c r="B126" s="99" t="str">
        <f>'Logic Table'!AH120</f>
        <v>N</v>
      </c>
      <c r="C126" s="100" t="s">
        <v>62</v>
      </c>
      <c r="D126" s="245"/>
      <c r="E126" s="100" t="s">
        <v>1593</v>
      </c>
      <c r="F126" s="212"/>
      <c r="M126" s="84"/>
    </row>
    <row r="127" spans="1:13" s="82" customFormat="1" ht="25.5" x14ac:dyDescent="0.3">
      <c r="A127" s="98" t="s">
        <v>254</v>
      </c>
      <c r="B127" s="99" t="str">
        <f>'Logic Table'!AH121</f>
        <v>N</v>
      </c>
      <c r="C127" s="100" t="s">
        <v>62</v>
      </c>
      <c r="D127" s="245"/>
      <c r="E127" s="100" t="s">
        <v>1594</v>
      </c>
      <c r="F127" s="187"/>
      <c r="M127" s="84"/>
    </row>
    <row r="128" spans="1:13" s="82" customFormat="1" ht="14" x14ac:dyDescent="0.3">
      <c r="A128" s="98" t="s">
        <v>255</v>
      </c>
      <c r="B128" s="99" t="str">
        <f>'Logic Table'!AH122</f>
        <v>N</v>
      </c>
      <c r="C128" s="100" t="str">
        <f t="shared" ref="C128:C155" si="11">IF(B128="N","No","")</f>
        <v>No</v>
      </c>
      <c r="D128" s="245"/>
      <c r="E128" s="100" t="str">
        <f t="shared" si="10"/>
        <v>N/A</v>
      </c>
      <c r="F128" s="187"/>
      <c r="M128" s="84"/>
    </row>
    <row r="129" spans="1:13" s="82" customFormat="1" ht="25.5" x14ac:dyDescent="0.3">
      <c r="A129" s="98" t="s">
        <v>256</v>
      </c>
      <c r="B129" s="99" t="str">
        <f>'Logic Table'!AH123</f>
        <v>N</v>
      </c>
      <c r="C129" s="100" t="str">
        <f t="shared" si="11"/>
        <v>No</v>
      </c>
      <c r="D129" s="245"/>
      <c r="E129" s="186" t="s">
        <v>1600</v>
      </c>
      <c r="F129" s="187"/>
      <c r="M129" s="84"/>
    </row>
    <row r="130" spans="1:13" s="82" customFormat="1" ht="14" x14ac:dyDescent="0.3">
      <c r="A130" s="98" t="s">
        <v>257</v>
      </c>
      <c r="B130" s="99" t="str">
        <f>'Logic Table'!AH124</f>
        <v>N</v>
      </c>
      <c r="C130" s="100" t="str">
        <f t="shared" si="11"/>
        <v>No</v>
      </c>
      <c r="D130" s="245"/>
      <c r="E130" s="100" t="str">
        <f t="shared" si="10"/>
        <v>N/A</v>
      </c>
      <c r="F130" s="187"/>
      <c r="M130" s="84"/>
    </row>
    <row r="131" spans="1:13" s="82" customFormat="1" ht="14" x14ac:dyDescent="0.3">
      <c r="A131" s="98" t="s">
        <v>258</v>
      </c>
      <c r="B131" s="99" t="str">
        <f>'Logic Table'!AH125</f>
        <v>N</v>
      </c>
      <c r="C131" s="100" t="str">
        <f t="shared" si="11"/>
        <v>No</v>
      </c>
      <c r="D131" s="245"/>
      <c r="E131" s="100" t="str">
        <f t="shared" si="10"/>
        <v>N/A</v>
      </c>
      <c r="F131" s="187"/>
      <c r="M131" s="84"/>
    </row>
    <row r="132" spans="1:13" s="82" customFormat="1" ht="14" x14ac:dyDescent="0.3">
      <c r="A132" s="98" t="s">
        <v>259</v>
      </c>
      <c r="B132" s="99" t="str">
        <f>'Logic Table'!AH126</f>
        <v>N</v>
      </c>
      <c r="C132" s="100" t="str">
        <f t="shared" si="11"/>
        <v>No</v>
      </c>
      <c r="D132" s="245"/>
      <c r="E132" s="100" t="str">
        <f t="shared" si="10"/>
        <v>N/A</v>
      </c>
      <c r="F132" s="187"/>
      <c r="M132" s="84"/>
    </row>
    <row r="133" spans="1:13" s="82" customFormat="1" ht="14" x14ac:dyDescent="0.3">
      <c r="A133" s="98" t="s">
        <v>260</v>
      </c>
      <c r="B133" s="99" t="str">
        <f>'Logic Table'!AH127</f>
        <v>N</v>
      </c>
      <c r="C133" s="100" t="str">
        <f t="shared" si="11"/>
        <v>No</v>
      </c>
      <c r="D133" s="245"/>
      <c r="E133" s="100" t="str">
        <f t="shared" si="10"/>
        <v>N/A</v>
      </c>
      <c r="F133" s="187"/>
      <c r="M133" s="84"/>
    </row>
    <row r="134" spans="1:13" s="82" customFormat="1" ht="14" x14ac:dyDescent="0.3">
      <c r="A134" s="98" t="s">
        <v>261</v>
      </c>
      <c r="B134" s="99" t="str">
        <f>'Logic Table'!AH128</f>
        <v>N</v>
      </c>
      <c r="C134" s="100" t="str">
        <f t="shared" si="11"/>
        <v>No</v>
      </c>
      <c r="D134" s="245"/>
      <c r="E134" s="100" t="str">
        <f t="shared" si="10"/>
        <v>N/A</v>
      </c>
      <c r="F134" s="187"/>
      <c r="M134" s="84"/>
    </row>
    <row r="135" spans="1:13" s="82" customFormat="1" ht="14" x14ac:dyDescent="0.3">
      <c r="A135" s="98" t="s">
        <v>262</v>
      </c>
      <c r="B135" s="99" t="str">
        <f>'Logic Table'!AH129</f>
        <v>N</v>
      </c>
      <c r="C135" s="100" t="str">
        <f t="shared" si="11"/>
        <v>No</v>
      </c>
      <c r="D135" s="246"/>
      <c r="E135" s="100" t="str">
        <f t="shared" si="10"/>
        <v>N/A</v>
      </c>
      <c r="F135" s="187"/>
      <c r="M135" s="84"/>
    </row>
    <row r="136" spans="1:13" s="82" customFormat="1" ht="26.4" customHeight="1" x14ac:dyDescent="0.3">
      <c r="A136" s="98" t="s">
        <v>263</v>
      </c>
      <c r="B136" s="99" t="str">
        <f>'Logic Table'!AH130</f>
        <v>Y</v>
      </c>
      <c r="C136" s="100" t="s">
        <v>66</v>
      </c>
      <c r="D136" s="244" t="s">
        <v>1581</v>
      </c>
      <c r="E136" s="100" t="str">
        <f t="shared" si="10"/>
        <v>N/A</v>
      </c>
      <c r="F136" s="187"/>
      <c r="M136" s="84"/>
    </row>
    <row r="137" spans="1:13" s="82" customFormat="1" ht="26.4" customHeight="1" x14ac:dyDescent="0.3">
      <c r="A137" s="98" t="s">
        <v>264</v>
      </c>
      <c r="B137" s="99" t="str">
        <f>'Logic Table'!AH131</f>
        <v>Y</v>
      </c>
      <c r="C137" s="100" t="s">
        <v>66</v>
      </c>
      <c r="D137" s="245"/>
      <c r="E137" s="100" t="str">
        <f t="shared" si="10"/>
        <v>N/A</v>
      </c>
      <c r="F137" s="187"/>
      <c r="M137" s="84"/>
    </row>
    <row r="138" spans="1:13" s="82" customFormat="1" ht="14" x14ac:dyDescent="0.3">
      <c r="A138" s="98" t="s">
        <v>265</v>
      </c>
      <c r="B138" s="99" t="str">
        <f>'Logic Table'!AH132</f>
        <v>N</v>
      </c>
      <c r="C138" s="100" t="s">
        <v>66</v>
      </c>
      <c r="D138" s="245"/>
      <c r="E138" s="100" t="str">
        <f t="shared" si="10"/>
        <v>N/A</v>
      </c>
      <c r="F138" s="187"/>
      <c r="M138" s="84"/>
    </row>
    <row r="139" spans="1:13" s="82" customFormat="1" ht="14" x14ac:dyDescent="0.3">
      <c r="A139" s="98" t="s">
        <v>266</v>
      </c>
      <c r="B139" s="99" t="str">
        <f>'Logic Table'!AH133</f>
        <v>Y</v>
      </c>
      <c r="C139" s="100" t="s">
        <v>66</v>
      </c>
      <c r="D139" s="245"/>
      <c r="E139" s="186" t="s">
        <v>177</v>
      </c>
      <c r="F139" s="187"/>
      <c r="M139" s="84"/>
    </row>
    <row r="140" spans="1:13" s="82" customFormat="1" ht="14" x14ac:dyDescent="0.3">
      <c r="A140" s="98" t="s">
        <v>267</v>
      </c>
      <c r="B140" s="99" t="str">
        <f>'Logic Table'!AH134</f>
        <v>Y</v>
      </c>
      <c r="C140" s="100" t="s">
        <v>66</v>
      </c>
      <c r="D140" s="245"/>
      <c r="E140" s="186" t="s">
        <v>177</v>
      </c>
      <c r="F140" s="187"/>
      <c r="M140" s="84"/>
    </row>
    <row r="141" spans="1:13" s="82" customFormat="1" ht="14" x14ac:dyDescent="0.3">
      <c r="A141" s="98" t="s">
        <v>268</v>
      </c>
      <c r="B141" s="99" t="str">
        <f>'Logic Table'!AH135</f>
        <v>N</v>
      </c>
      <c r="C141" s="100" t="s">
        <v>66</v>
      </c>
      <c r="D141" s="245"/>
      <c r="E141" s="100" t="str">
        <f t="shared" si="10"/>
        <v>N/A</v>
      </c>
      <c r="F141" s="187"/>
      <c r="M141" s="84"/>
    </row>
    <row r="142" spans="1:13" s="82" customFormat="1" ht="14" x14ac:dyDescent="0.3">
      <c r="A142" s="98" t="s">
        <v>269</v>
      </c>
      <c r="B142" s="99" t="str">
        <f>'Logic Table'!AH136</f>
        <v>N</v>
      </c>
      <c r="C142" s="100" t="str">
        <f t="shared" si="11"/>
        <v>No</v>
      </c>
      <c r="D142" s="245"/>
      <c r="E142" s="100" t="str">
        <f t="shared" si="10"/>
        <v>N/A</v>
      </c>
      <c r="F142" s="187"/>
      <c r="M142" s="84"/>
    </row>
    <row r="143" spans="1:13" s="82" customFormat="1" ht="14" x14ac:dyDescent="0.3">
      <c r="A143" s="98" t="s">
        <v>270</v>
      </c>
      <c r="B143" s="99" t="str">
        <f>'Logic Table'!AH137</f>
        <v>N</v>
      </c>
      <c r="C143" s="100" t="str">
        <f t="shared" si="11"/>
        <v>No</v>
      </c>
      <c r="D143" s="245"/>
      <c r="E143" s="100" t="str">
        <f t="shared" ref="E143:E155" si="12">IF($C143="No","N/A","")</f>
        <v>N/A</v>
      </c>
      <c r="F143" s="187"/>
      <c r="M143" s="84"/>
    </row>
    <row r="144" spans="1:13" s="82" customFormat="1" ht="14" x14ac:dyDescent="0.3">
      <c r="A144" s="98" t="s">
        <v>271</v>
      </c>
      <c r="B144" s="99" t="str">
        <f>'Logic Table'!AH138</f>
        <v>N</v>
      </c>
      <c r="C144" s="100" t="s">
        <v>62</v>
      </c>
      <c r="D144" s="245"/>
      <c r="E144" s="186" t="s">
        <v>1586</v>
      </c>
      <c r="F144" s="187"/>
      <c r="M144" s="84"/>
    </row>
    <row r="145" spans="1:13" s="82" customFormat="1" ht="14" x14ac:dyDescent="0.3">
      <c r="A145" s="98" t="s">
        <v>272</v>
      </c>
      <c r="B145" s="99" t="str">
        <f>'Logic Table'!AH139</f>
        <v>N</v>
      </c>
      <c r="C145" s="100" t="str">
        <f t="shared" si="11"/>
        <v>No</v>
      </c>
      <c r="D145" s="245"/>
      <c r="E145" s="100" t="str">
        <f t="shared" si="12"/>
        <v>N/A</v>
      </c>
      <c r="F145" s="187"/>
      <c r="M145" s="84"/>
    </row>
    <row r="146" spans="1:13" s="82" customFormat="1" ht="14" x14ac:dyDescent="0.3">
      <c r="A146" s="98" t="s">
        <v>273</v>
      </c>
      <c r="B146" s="99" t="str">
        <f>'Logic Table'!AH140</f>
        <v>N</v>
      </c>
      <c r="C146" s="100" t="str">
        <f t="shared" si="11"/>
        <v>No</v>
      </c>
      <c r="D146" s="245"/>
      <c r="E146" s="100" t="str">
        <f t="shared" si="12"/>
        <v>N/A</v>
      </c>
      <c r="F146" s="187"/>
      <c r="M146" s="84"/>
    </row>
    <row r="147" spans="1:13" s="82" customFormat="1" ht="14" x14ac:dyDescent="0.3">
      <c r="A147" s="98" t="s">
        <v>274</v>
      </c>
      <c r="B147" s="99" t="str">
        <f>'Logic Table'!AH141</f>
        <v>N</v>
      </c>
      <c r="C147" s="100" t="str">
        <f t="shared" si="11"/>
        <v>No</v>
      </c>
      <c r="D147" s="245"/>
      <c r="E147" s="100" t="str">
        <f t="shared" si="12"/>
        <v>N/A</v>
      </c>
      <c r="F147" s="187"/>
      <c r="M147" s="84"/>
    </row>
    <row r="148" spans="1:13" s="82" customFormat="1" ht="14" x14ac:dyDescent="0.3">
      <c r="A148" s="98" t="s">
        <v>275</v>
      </c>
      <c r="B148" s="99" t="str">
        <f>'Logic Table'!AH142</f>
        <v>N</v>
      </c>
      <c r="C148" s="100" t="str">
        <f t="shared" si="11"/>
        <v>No</v>
      </c>
      <c r="D148" s="245"/>
      <c r="E148" s="100" t="str">
        <f t="shared" si="12"/>
        <v>N/A</v>
      </c>
      <c r="F148" s="187"/>
      <c r="M148" s="84"/>
    </row>
    <row r="149" spans="1:13" s="82" customFormat="1" ht="14" x14ac:dyDescent="0.3">
      <c r="A149" s="98" t="s">
        <v>276</v>
      </c>
      <c r="B149" s="99" t="str">
        <f>'Logic Table'!AH143</f>
        <v>N</v>
      </c>
      <c r="C149" s="100" t="str">
        <f t="shared" si="11"/>
        <v>No</v>
      </c>
      <c r="D149" s="245"/>
      <c r="E149" s="100" t="str">
        <f t="shared" si="12"/>
        <v>N/A</v>
      </c>
      <c r="F149" s="187"/>
      <c r="M149" s="84"/>
    </row>
    <row r="150" spans="1:13" s="82" customFormat="1" ht="14" x14ac:dyDescent="0.3">
      <c r="A150" s="98" t="s">
        <v>277</v>
      </c>
      <c r="B150" s="99" t="str">
        <f>'Logic Table'!AH144</f>
        <v>N</v>
      </c>
      <c r="C150" s="100" t="str">
        <f t="shared" si="11"/>
        <v>No</v>
      </c>
      <c r="D150" s="245"/>
      <c r="E150" s="100" t="str">
        <f t="shared" si="12"/>
        <v>N/A</v>
      </c>
      <c r="F150" s="187"/>
      <c r="M150" s="84"/>
    </row>
    <row r="151" spans="1:13" s="82" customFormat="1" ht="14" x14ac:dyDescent="0.3">
      <c r="A151" s="98" t="s">
        <v>278</v>
      </c>
      <c r="B151" s="99" t="str">
        <f>'Logic Table'!AH145</f>
        <v>N</v>
      </c>
      <c r="C151" s="100" t="str">
        <f t="shared" si="11"/>
        <v>No</v>
      </c>
      <c r="D151" s="245"/>
      <c r="E151" s="100" t="str">
        <f t="shared" si="12"/>
        <v>N/A</v>
      </c>
      <c r="F151" s="187"/>
      <c r="M151" s="84"/>
    </row>
    <row r="152" spans="1:13" s="82" customFormat="1" ht="14" x14ac:dyDescent="0.3">
      <c r="A152" s="98" t="s">
        <v>279</v>
      </c>
      <c r="B152" s="99" t="str">
        <f>'Logic Table'!AH146</f>
        <v>N</v>
      </c>
      <c r="C152" s="100" t="str">
        <f t="shared" si="11"/>
        <v>No</v>
      </c>
      <c r="D152" s="245"/>
      <c r="E152" s="100" t="str">
        <f t="shared" si="12"/>
        <v>N/A</v>
      </c>
      <c r="F152" s="187"/>
      <c r="M152" s="84"/>
    </row>
    <row r="153" spans="1:13" s="82" customFormat="1" ht="14" x14ac:dyDescent="0.3">
      <c r="A153" s="98" t="s">
        <v>280</v>
      </c>
      <c r="B153" s="99" t="str">
        <f>'Logic Table'!AH147</f>
        <v>N</v>
      </c>
      <c r="C153" s="100" t="str">
        <f t="shared" si="11"/>
        <v>No</v>
      </c>
      <c r="D153" s="245"/>
      <c r="E153" s="100" t="str">
        <f t="shared" si="12"/>
        <v>N/A</v>
      </c>
      <c r="F153" s="187"/>
      <c r="M153" s="84"/>
    </row>
    <row r="154" spans="1:13" s="82" customFormat="1" ht="14" x14ac:dyDescent="0.3">
      <c r="A154" s="98" t="s">
        <v>281</v>
      </c>
      <c r="B154" s="99" t="str">
        <f>'Logic Table'!AH148</f>
        <v>N</v>
      </c>
      <c r="C154" s="100" t="str">
        <f t="shared" si="11"/>
        <v>No</v>
      </c>
      <c r="D154" s="245"/>
      <c r="E154" s="100" t="str">
        <f t="shared" si="12"/>
        <v>N/A</v>
      </c>
      <c r="F154" s="187"/>
      <c r="M154" s="84"/>
    </row>
    <row r="155" spans="1:13" s="82" customFormat="1" ht="14" x14ac:dyDescent="0.3">
      <c r="A155" s="98" t="s">
        <v>282</v>
      </c>
      <c r="B155" s="99" t="str">
        <f>'Logic Table'!AH149</f>
        <v>N</v>
      </c>
      <c r="C155" s="100" t="str">
        <f t="shared" si="11"/>
        <v>No</v>
      </c>
      <c r="D155" s="246"/>
      <c r="E155" s="100" t="str">
        <f t="shared" si="12"/>
        <v>N/A</v>
      </c>
      <c r="F155" s="187"/>
      <c r="M155" s="84"/>
    </row>
    <row r="156" spans="1:13" s="82" customFormat="1" ht="14" x14ac:dyDescent="0.3">
      <c r="A156" s="98" t="s">
        <v>283</v>
      </c>
      <c r="B156" s="99" t="str">
        <f>'Logic Table'!AH150</f>
        <v>Y</v>
      </c>
      <c r="C156" s="100" t="s">
        <v>66</v>
      </c>
      <c r="D156" s="244" t="s">
        <v>1582</v>
      </c>
      <c r="E156" s="244" t="s">
        <v>1595</v>
      </c>
      <c r="F156" s="187"/>
      <c r="M156" s="84"/>
    </row>
    <row r="157" spans="1:13" s="82" customFormat="1" ht="14" x14ac:dyDescent="0.3">
      <c r="A157" s="98" t="s">
        <v>284</v>
      </c>
      <c r="B157" s="99" t="str">
        <f>'Logic Table'!AH151</f>
        <v>Y</v>
      </c>
      <c r="C157" s="100" t="s">
        <v>66</v>
      </c>
      <c r="D157" s="245"/>
      <c r="E157" s="245"/>
      <c r="F157" s="187"/>
      <c r="M157" s="84"/>
    </row>
    <row r="158" spans="1:13" s="82" customFormat="1" ht="26.4" customHeight="1" x14ac:dyDescent="0.3">
      <c r="A158" s="98" t="s">
        <v>285</v>
      </c>
      <c r="B158" s="99" t="str">
        <f>'Logic Table'!AH152</f>
        <v>Y</v>
      </c>
      <c r="C158" s="100" t="s">
        <v>66</v>
      </c>
      <c r="D158" s="245"/>
      <c r="E158" s="245"/>
      <c r="F158" s="187"/>
      <c r="M158" s="84"/>
    </row>
    <row r="159" spans="1:13" s="82" customFormat="1" ht="14" x14ac:dyDescent="0.3">
      <c r="A159" s="98" t="s">
        <v>286</v>
      </c>
      <c r="B159" s="99" t="str">
        <f>'Logic Table'!AH153</f>
        <v>Y</v>
      </c>
      <c r="C159" s="100" t="s">
        <v>66</v>
      </c>
      <c r="D159" s="245"/>
      <c r="E159" s="245"/>
      <c r="F159" s="187"/>
      <c r="M159" s="84"/>
    </row>
    <row r="160" spans="1:13" s="82" customFormat="1" ht="79.25" customHeight="1" x14ac:dyDescent="0.3">
      <c r="A160" s="98" t="s">
        <v>287</v>
      </c>
      <c r="B160" s="99" t="str">
        <f>'Logic Table'!AH154</f>
        <v>Y</v>
      </c>
      <c r="C160" s="100" t="s">
        <v>66</v>
      </c>
      <c r="D160" s="245"/>
      <c r="E160" s="245"/>
      <c r="F160" s="187"/>
      <c r="M160" s="84"/>
    </row>
    <row r="161" spans="1:13" s="82" customFormat="1" ht="14" x14ac:dyDescent="0.3">
      <c r="A161" s="98" t="s">
        <v>288</v>
      </c>
      <c r="B161" s="99" t="str">
        <f>'Logic Table'!AH155</f>
        <v>N</v>
      </c>
      <c r="C161" s="100" t="str">
        <f t="shared" ref="C161:C168" si="13">IF(B161="N","No","")</f>
        <v>No</v>
      </c>
      <c r="D161" s="245"/>
      <c r="E161" s="245"/>
      <c r="F161" s="187"/>
      <c r="M161" s="84"/>
    </row>
    <row r="162" spans="1:13" s="82" customFormat="1" ht="14" x14ac:dyDescent="0.3">
      <c r="A162" s="98" t="s">
        <v>289</v>
      </c>
      <c r="B162" s="99" t="str">
        <f>'Logic Table'!AH156</f>
        <v>N</v>
      </c>
      <c r="C162" s="100" t="s">
        <v>66</v>
      </c>
      <c r="D162" s="245"/>
      <c r="E162" s="245"/>
      <c r="F162" s="187"/>
      <c r="M162" s="84"/>
    </row>
    <row r="163" spans="1:13" s="82" customFormat="1" ht="14" x14ac:dyDescent="0.3">
      <c r="A163" s="98" t="s">
        <v>290</v>
      </c>
      <c r="B163" s="99" t="str">
        <f>'Logic Table'!AH157</f>
        <v>N</v>
      </c>
      <c r="C163" s="100" t="s">
        <v>66</v>
      </c>
      <c r="D163" s="245"/>
      <c r="E163" s="245"/>
      <c r="F163" s="187"/>
      <c r="M163" s="84"/>
    </row>
    <row r="164" spans="1:13" s="82" customFormat="1" ht="26.4" customHeight="1" x14ac:dyDescent="0.3">
      <c r="A164" s="98" t="s">
        <v>291</v>
      </c>
      <c r="B164" s="99" t="str">
        <f>'Logic Table'!AH158</f>
        <v>N</v>
      </c>
      <c r="C164" s="100" t="s">
        <v>66</v>
      </c>
      <c r="D164" s="245"/>
      <c r="E164" s="245"/>
      <c r="F164" s="187"/>
      <c r="M164" s="84"/>
    </row>
    <row r="165" spans="1:13" s="82" customFormat="1" ht="14" x14ac:dyDescent="0.3">
      <c r="A165" s="98" t="s">
        <v>292</v>
      </c>
      <c r="B165" s="99" t="str">
        <f>'Logic Table'!AH159</f>
        <v>N</v>
      </c>
      <c r="C165" s="100" t="s">
        <v>66</v>
      </c>
      <c r="D165" s="245"/>
      <c r="E165" s="245"/>
      <c r="F165" s="187"/>
      <c r="M165" s="84"/>
    </row>
    <row r="166" spans="1:13" s="82" customFormat="1" ht="14" x14ac:dyDescent="0.3">
      <c r="A166" s="98" t="s">
        <v>293</v>
      </c>
      <c r="B166" s="99" t="str">
        <f>'Logic Table'!AH160</f>
        <v>Y</v>
      </c>
      <c r="C166" s="100" t="s">
        <v>66</v>
      </c>
      <c r="D166" s="245"/>
      <c r="E166" s="245"/>
      <c r="F166" s="187"/>
      <c r="M166" s="84"/>
    </row>
    <row r="167" spans="1:13" s="82" customFormat="1" ht="14" x14ac:dyDescent="0.3">
      <c r="A167" s="98" t="s">
        <v>294</v>
      </c>
      <c r="B167" s="99" t="str">
        <f>'Logic Table'!AH161</f>
        <v>N</v>
      </c>
      <c r="C167" s="100" t="str">
        <f t="shared" si="13"/>
        <v>No</v>
      </c>
      <c r="D167" s="245"/>
      <c r="E167" s="245"/>
      <c r="F167" s="187"/>
      <c r="M167" s="84"/>
    </row>
    <row r="168" spans="1:13" s="82" customFormat="1" ht="14" x14ac:dyDescent="0.3">
      <c r="A168" s="98" t="s">
        <v>295</v>
      </c>
      <c r="B168" s="101" t="str">
        <f>'Logic Table'!AH162</f>
        <v>N</v>
      </c>
      <c r="C168" s="102" t="str">
        <f t="shared" si="13"/>
        <v>No</v>
      </c>
      <c r="D168" s="246"/>
      <c r="E168" s="246"/>
      <c r="F168" s="187"/>
      <c r="M168" s="84"/>
    </row>
    <row r="169" spans="1:13" x14ac:dyDescent="0.35">
      <c r="B169" s="81"/>
    </row>
  </sheetData>
  <mergeCells count="19">
    <mergeCell ref="E107:E115"/>
    <mergeCell ref="D120:D135"/>
    <mergeCell ref="D136:D155"/>
    <mergeCell ref="D156:D168"/>
    <mergeCell ref="E156:E168"/>
    <mergeCell ref="E78:E87"/>
    <mergeCell ref="D88:D93"/>
    <mergeCell ref="D94:D98"/>
    <mergeCell ref="D99:D106"/>
    <mergeCell ref="F36:F44"/>
    <mergeCell ref="D51:D58"/>
    <mergeCell ref="D59:D68"/>
    <mergeCell ref="D69:D77"/>
    <mergeCell ref="E69:E77"/>
    <mergeCell ref="B2:D2"/>
    <mergeCell ref="B3:D3"/>
    <mergeCell ref="D15:D30"/>
    <mergeCell ref="D31:D33"/>
    <mergeCell ref="D34:D49"/>
  </mergeCells>
  <phoneticPr fontId="48" type="noConversion"/>
  <conditionalFormatting sqref="B15:B168">
    <cfRule type="cellIs" dxfId="14" priority="3" operator="notEqual">
      <formula>"N"</formula>
    </cfRule>
  </conditionalFormatting>
  <conditionalFormatting sqref="C34:C168">
    <cfRule type="cellIs" dxfId="13" priority="4" operator="equal">
      <formula>"Yes"</formula>
    </cfRule>
  </conditionalFormatting>
  <conditionalFormatting sqref="C15:C33">
    <cfRule type="cellIs" dxfId="12" priority="1" operator="equal">
      <formula>"Yes"</formula>
    </cfRule>
  </conditionalFormatting>
  <hyperlinks>
    <hyperlink ref="A15" location="'Controls and Guidance'!B3" display="AC-1 Access control policy and management" xr:uid="{00000000-0004-0000-0200-000000000000}"/>
    <hyperlink ref="A16" location="'Controls and Guidance'!B4" display="AC-2 Account management" xr:uid="{00000000-0004-0000-0200-000001000000}"/>
    <hyperlink ref="A17" location="'Controls and Guidance'!B5" display="AC-3 Access enforcement" xr:uid="{00000000-0004-0000-0200-000002000000}"/>
    <hyperlink ref="A18" location="'Controls and Guidance'!B6" display="AC-5 Separation of duties" xr:uid="{00000000-0004-0000-0200-000003000000}"/>
    <hyperlink ref="A19" location="'Controls and Guidance'!B7" display="AC-6 Least Privilege" xr:uid="{00000000-0004-0000-0200-000004000000}"/>
    <hyperlink ref="A20" location="'Controls and Guidance'!B8" display="AC-7 Unsuccessful logon attempts" xr:uid="{00000000-0004-0000-0200-000005000000}"/>
    <hyperlink ref="A21" location="'Controls and Guidance'!B9" display="AC-8 System use notification" xr:uid="{00000000-0004-0000-0200-000006000000}"/>
    <hyperlink ref="A22" location="'Controls and Guidance'!B10" display="AC-11 Session lock" xr:uid="{00000000-0004-0000-0200-000007000000}"/>
    <hyperlink ref="A23" location="'Controls and Guidance'!B11" display="AC-12 Session Termination" xr:uid="{00000000-0004-0000-0200-000008000000}"/>
    <hyperlink ref="A24" location="'Controls and Guidance'!B12" display="AC-14 Permitted actions without identification or authentication" xr:uid="{00000000-0004-0000-0200-000009000000}"/>
    <hyperlink ref="A25" location="'Controls and Guidance'!B13" display="AC-17 Remote access" xr:uid="{00000000-0004-0000-0200-00000A000000}"/>
    <hyperlink ref="A26" location="'Controls and Guidance'!B14" display="AC-18 Wireless access" xr:uid="{00000000-0004-0000-0200-00000B000000}"/>
    <hyperlink ref="A27" location="'Controls and Guidance'!B15" display="AC-19 Access control for mobile devices" xr:uid="{00000000-0004-0000-0200-00000C000000}"/>
    <hyperlink ref="A28" location="'Controls and Guidance'!B16" display="AC-21 Information sharing" xr:uid="{00000000-0004-0000-0200-00000D000000}"/>
    <hyperlink ref="A29" location="'Controls and Guidance'!B17" display="AC-23 Data mining protection" xr:uid="{00000000-0004-0000-0200-00000E000000}"/>
    <hyperlink ref="A30" location="'Controls and Guidance'!B18" display="AC-24 Access control decisions" xr:uid="{00000000-0004-0000-0200-00000F000000}"/>
    <hyperlink ref="A31" location="'Controls and Guidance'!B19" display="AT-1 Security awareness and training policy and procedures" xr:uid="{00000000-0004-0000-0200-000010000000}"/>
    <hyperlink ref="A32" location="'Controls and Guidance'!B20" display="AT-2 Security awareness training" xr:uid="{00000000-0004-0000-0200-000011000000}"/>
    <hyperlink ref="A33" location="'Controls and Guidance'!B21" display="AT-3 Security training" xr:uid="{00000000-0004-0000-0200-000012000000}"/>
    <hyperlink ref="A34" location="'Controls and Guidance'!B22" display="AU-1 Audit and accountability policy and procedures" xr:uid="{00000000-0004-0000-0200-000013000000}"/>
    <hyperlink ref="A35" location="'Controls and Guidance'!B23" display="AU-2 Audit events" xr:uid="{00000000-0004-0000-0200-000014000000}"/>
    <hyperlink ref="A36" location="'Controls and Guidance'!B24" display="AU-3 Content of audit records" xr:uid="{00000000-0004-0000-0200-000015000000}"/>
    <hyperlink ref="A37" location="'Controls and Guidance'!B25" display="AU-4 Audit storage capacity" xr:uid="{00000000-0004-0000-0200-000016000000}"/>
    <hyperlink ref="A38" location="'Controls and Guidance'!B26" display="AU-5 Response to audit processing failures" xr:uid="{00000000-0004-0000-0200-000017000000}"/>
    <hyperlink ref="A39" location="'Controls and Guidance'!B27" display="AU-6 Audit review, analysis and reporting" xr:uid="{00000000-0004-0000-0200-000018000000}"/>
    <hyperlink ref="A40" location="'Controls and Guidance'!B28" display="AU-7 Audit reduction and report generation" xr:uid="{00000000-0004-0000-0200-000019000000}"/>
    <hyperlink ref="A41" location="'Controls and Guidance'!B29" display="AU-8 Time stamps" xr:uid="{00000000-0004-0000-0200-00001A000000}"/>
    <hyperlink ref="A42" location="'Controls and Guidance'!B30" display="AU-9 Protection of audit information" xr:uid="{00000000-0004-0000-0200-00001B000000}"/>
    <hyperlink ref="A43" location="'Controls and Guidance'!B31" display="AU-10 Non-repudiation" xr:uid="{00000000-0004-0000-0200-00001C000000}"/>
    <hyperlink ref="A44" location="'Controls and Guidance'!B32" display="AU-11 Audit record retention" xr:uid="{00000000-0004-0000-0200-00001D000000}"/>
    <hyperlink ref="A45" location="'Controls and Guidance'!B33" display="AU-12 Audit generation" xr:uid="{00000000-0004-0000-0200-00001E000000}"/>
    <hyperlink ref="A46" location="'Controls and Guidance'!B34" display="AU-13 Monitoring for information disclosure" xr:uid="{00000000-0004-0000-0200-00001F000000}"/>
    <hyperlink ref="A47" location="'Controls and Guidance'!B35" display="AU-14 Session audit" xr:uid="{00000000-0004-0000-0200-000020000000}"/>
    <hyperlink ref="A48" location="'Controls and Guidance'!B36" display="AU-15 Alternate audit capacity" xr:uid="{00000000-0004-0000-0200-000021000000}"/>
    <hyperlink ref="A49" location="'Controls and Guidance'!B37" display="AU-16 Cross-organizational auditing" xr:uid="{00000000-0004-0000-0200-000022000000}"/>
    <hyperlink ref="A50" location="'Controls and Guidance'!B38" display="CA-7 Continuous monitoring" xr:uid="{00000000-0004-0000-0200-000023000000}"/>
    <hyperlink ref="A51" location="'Controls and Guidance'!B39" display="CM-1 Configuration management policy and procedures" xr:uid="{00000000-0004-0000-0200-000024000000}"/>
    <hyperlink ref="A52" location="'Controls and Guidance'!B40" display="CM-2 Baseline configuration" xr:uid="{00000000-0004-0000-0200-000025000000}"/>
    <hyperlink ref="A53" location="'Controls and Guidance'!B41" display="CM-3 Configuration change control" xr:uid="{00000000-0004-0000-0200-000026000000}"/>
    <hyperlink ref="A54" location="'Controls and Guidance'!B42" display="CM-4 Security impact analysis" xr:uid="{00000000-0004-0000-0200-000027000000}"/>
    <hyperlink ref="A55" location="'Controls and Guidance'!B43" display="CM-5 Access restrictions for change" xr:uid="{00000000-0004-0000-0200-000028000000}"/>
    <hyperlink ref="A56" location="'Controls and Guidance'!B44" display="CM-6 Configuration settings" xr:uid="{00000000-0004-0000-0200-000029000000}"/>
    <hyperlink ref="A57" location="'Controls and Guidance'!B45" display="CM-7 Least functionality" xr:uid="{00000000-0004-0000-0200-00002A000000}"/>
    <hyperlink ref="A58" location="'Controls and Guidance'!B46" display="CM-9 Configuration management plan" xr:uid="{00000000-0004-0000-0200-00002B000000}"/>
    <hyperlink ref="A59" location="'Controls and Guidance'!B47" display="CP-1 Contingency planning policy and procedures" xr:uid="{00000000-0004-0000-0200-00002C000000}"/>
    <hyperlink ref="A60" location="'Controls and Guidance'!B48" display="CP-2 Contingency plan" xr:uid="{00000000-0004-0000-0200-00002D000000}"/>
    <hyperlink ref="A61" location="'Controls and Guidance'!B49" display="CP-3 Contingency training" xr:uid="{00000000-0004-0000-0200-00002E000000}"/>
    <hyperlink ref="A62" location="'Controls and Guidance'!B50" display="CP-4 Contingency plan testing" xr:uid="{00000000-0004-0000-0200-00002F000000}"/>
    <hyperlink ref="A63" location="'Controls and Guidance'!B51" display="CP-6 Alternate storage site" xr:uid="{00000000-0004-0000-0200-000030000000}"/>
    <hyperlink ref="A64" location="'Controls and Guidance'!B52" display="CP-7 Alternate processing site" xr:uid="{00000000-0004-0000-0200-000031000000}"/>
    <hyperlink ref="A65" location="'Controls and Guidance'!B53" display="CP-8 Telecommunications services" xr:uid="{00000000-0004-0000-0200-000032000000}"/>
    <hyperlink ref="A66" location="'Controls and Guidance'!B54" display="CP-9 Information system backup" xr:uid="{00000000-0004-0000-0200-000033000000}"/>
    <hyperlink ref="A67" location="'Controls and Guidance'!B55" display="CP-10 Information system recovery and reconstitution" xr:uid="{00000000-0004-0000-0200-000034000000}"/>
    <hyperlink ref="A68" location="'Controls and Guidance'!B56" display="CP-13 Alternative security mechanisms" xr:uid="{00000000-0004-0000-0200-000035000000}"/>
    <hyperlink ref="A69" location="'Controls and Guidance'!B57" display="IA-1 Identification and authentication policy and procedures" xr:uid="{00000000-0004-0000-0200-000036000000}"/>
    <hyperlink ref="A70" location="'Controls and Guidance'!B58" display="IA-2 Identification and authentication (organizational users)" xr:uid="{00000000-0004-0000-0200-000037000000}"/>
    <hyperlink ref="A71" location="'Controls and Guidance'!B59" display="IA-4 Identifier management" xr:uid="{00000000-0004-0000-0200-000038000000}"/>
    <hyperlink ref="A72" location="'Controls and Guidance'!B60" display="IA-5 Authenticator management" xr:uid="{00000000-0004-0000-0200-000039000000}"/>
    <hyperlink ref="A73" location="'Controls and Guidance'!B61" display="IA-7 Cryptographic module authentication" xr:uid="{00000000-0004-0000-0200-00003A000000}"/>
    <hyperlink ref="A74" location="'Controls and Guidance'!B62" display="IA-8 Identification and authentication (non-organizational users)" xr:uid="{00000000-0004-0000-0200-00003B000000}"/>
    <hyperlink ref="A75" location="'Controls and Guidance'!B63" display="IA-9 Service identification and authentication" xr:uid="{00000000-0004-0000-0200-00003C000000}"/>
    <hyperlink ref="A76" location="'Controls and Guidance'!B64" display="IA-10 Adaptive identification and authentication" xr:uid="{00000000-0004-0000-0200-00003D000000}"/>
    <hyperlink ref="A77" location="'Controls and Guidance'!B65" display="IA-11 Re-authentication" xr:uid="{00000000-0004-0000-0200-00003E000000}"/>
    <hyperlink ref="A78" location="'Controls and Guidance'!B66" display="IR-1 Incident response policy and procedures" xr:uid="{00000000-0004-0000-0200-00003F000000}"/>
    <hyperlink ref="A79" location="'Controls and Guidance'!B67" display="IR-2 Incident response training" xr:uid="{00000000-0004-0000-0200-000040000000}"/>
    <hyperlink ref="A80" location="'Controls and Guidance'!B68" display="IR-3 Incident response testing" xr:uid="{00000000-0004-0000-0200-000041000000}"/>
    <hyperlink ref="A81" location="'Controls and Guidance'!B69" display="IR-4 Incident handling" xr:uid="{00000000-0004-0000-0200-000042000000}"/>
    <hyperlink ref="A82" location="'Controls and Guidance'!B70" display="IR-5 Incident monitoring" xr:uid="{00000000-0004-0000-0200-000043000000}"/>
    <hyperlink ref="A83" location="'Controls and Guidance'!B71" display="IR-6 Incident reporting" xr:uid="{00000000-0004-0000-0200-000044000000}"/>
    <hyperlink ref="A84" location="'Controls and Guidance'!B72" display="IR-7 Incident response assistance" xr:uid="{00000000-0004-0000-0200-000045000000}"/>
    <hyperlink ref="A85" location="'Controls and Guidance'!B73" display="IR-8 Incident response plan" xr:uid="{00000000-0004-0000-0200-000046000000}"/>
    <hyperlink ref="A86" location="'Controls and Guidance'!B74" display="IR-9 Information spillage response" xr:uid="{00000000-0004-0000-0200-000047000000}"/>
    <hyperlink ref="A87" location="'Controls and Guidance'!B75" display="IR-10 Integrated information security analysis team" xr:uid="{00000000-0004-0000-0200-000048000000}"/>
    <hyperlink ref="A88" location="'Controls and Guidance'!B76" display="MA-1 System maintenance policy and procedures" xr:uid="{00000000-0004-0000-0200-000049000000}"/>
    <hyperlink ref="A89" location="'Controls and Guidance'!B77" display="MA-2 Controlled maintenance" xr:uid="{00000000-0004-0000-0200-00004A000000}"/>
    <hyperlink ref="A90" location="'Controls and Guidance'!B78" display="MA-3 Maintenance tools" xr:uid="{00000000-0004-0000-0200-00004B000000}"/>
    <hyperlink ref="A91" location="'Controls and Guidance'!B79" display="MA-4 Nonlocal maintenance" xr:uid="{00000000-0004-0000-0200-00004C000000}"/>
    <hyperlink ref="A92" location="'Controls and Guidance'!B80" display="MA-5 Maintenance personnel" xr:uid="{00000000-0004-0000-0200-00004D000000}"/>
    <hyperlink ref="A93" location="'Controls and Guidance'!B81" display="MA-6 Timely maintenance" xr:uid="{00000000-0004-0000-0200-00004E000000}"/>
    <hyperlink ref="A94" location="'Controls and Guidance'!B82" display="MP-1 Media protection policy and procedures" xr:uid="{00000000-0004-0000-0200-00004F000000}"/>
    <hyperlink ref="A95" location="'Controls and Guidance'!B83" display="MP-2 Media access" xr:uid="{00000000-0004-0000-0200-000050000000}"/>
    <hyperlink ref="A96" location="'Controls and Guidance'!B84" display="MP-4 Media" xr:uid="{00000000-0004-0000-0200-000051000000}"/>
    <hyperlink ref="A97" location="'Controls and Guidance'!B85" display="MP-7 Media use" xr:uid="{00000000-0004-0000-0200-000052000000}"/>
    <hyperlink ref="A98" location="'Controls and Guidance'!B86" display="MP-8 Media downgrading" xr:uid="{00000000-0004-0000-0200-000053000000}"/>
    <hyperlink ref="A99" location="'Controls and Guidance'!B87" display="PE-1 Physical and environmental protection policy and procedures" xr:uid="{00000000-0004-0000-0200-000054000000}"/>
    <hyperlink ref="A100" location="'Controls and Guidance'!B88" display="PE-2 Physical access authorizations" xr:uid="{00000000-0004-0000-0200-000055000000}"/>
    <hyperlink ref="A101" location="'Controls and Guidance'!B89" display="PE-3 Physical access control" xr:uid="{00000000-0004-0000-0200-000056000000}"/>
    <hyperlink ref="A102" location="'Controls and Guidance'!B90" display="PE-4 Access control for transmission medium" xr:uid="{00000000-0004-0000-0200-000057000000}"/>
    <hyperlink ref="A103" location="'Controls and Guidance'!B91" display="PE-5 Access control for output devices" xr:uid="{00000000-0004-0000-0200-000058000000}"/>
    <hyperlink ref="A104" location="'Controls and Guidance'!B92" display="PE-6 Monitoring physical access" xr:uid="{00000000-0004-0000-0200-000059000000}"/>
    <hyperlink ref="A105" location="'Controls and Guidance'!B93" display="PE-9 Power equipment and power cabling" xr:uid="{00000000-0004-0000-0200-00005A000000}"/>
    <hyperlink ref="A106" location="'Controls and Guidance'!B94" display="PE-18 Location of information system components" xr:uid="{00000000-0004-0000-0200-00005B000000}"/>
    <hyperlink ref="A107" location="'Controls and Guidance'!B95" display="PL-1 Security planning policy and procedures" xr:uid="{00000000-0004-0000-0200-00005C000000}"/>
    <hyperlink ref="A108" location="'Controls and Guidance'!B96" display="PL-2 System security plan" xr:uid="{00000000-0004-0000-0200-00005D000000}"/>
    <hyperlink ref="A109" location="'Controls and Guidance'!B97" display="PL-4 Rules of behavior" xr:uid="{00000000-0004-0000-0200-00005E000000}"/>
    <hyperlink ref="A110" location="'Controls and Guidance'!B98" display="PL-7 Security concept of operations" xr:uid="{00000000-0004-0000-0200-00005F000000}"/>
    <hyperlink ref="A111" location="'Controls and Guidance'!B99" display="PL-8 Information security architecture" xr:uid="{00000000-0004-0000-0200-000060000000}"/>
    <hyperlink ref="A112" location="'Controls and Guidance'!B100" display="PM-1 Information security program plan" xr:uid="{00000000-0004-0000-0200-000061000000}"/>
    <hyperlink ref="A113" location="'Controls and Guidance'!B101" display="PM-9 Risk management strategy" xr:uid="{00000000-0004-0000-0200-000062000000}"/>
    <hyperlink ref="A114" location="'Controls and Guidance'!B102" display="PM-12 Insider threat program" xr:uid="{00000000-0004-0000-0200-000063000000}"/>
    <hyperlink ref="A115" location="'Controls and Guidance'!B103" display="PM-14 Testing, training and monitoring" xr:uid="{00000000-0004-0000-0200-000064000000}"/>
    <hyperlink ref="A116" location="'Controls and Guidance'!B104" display="PM-15 Contacts with security groups and associations" xr:uid="{00000000-0004-0000-0200-000065000000}"/>
    <hyperlink ref="A117" location="'Controls and Guidance'!B105" display="PM-16 Threat awareness program" xr:uid="{00000000-0004-0000-0200-000066000000}"/>
    <hyperlink ref="A118" location="'Controls and Guidance'!B106" display="PS-1 Personnel security policy and procedures" xr:uid="{00000000-0004-0000-0200-000067000000}"/>
    <hyperlink ref="A119" location="'Controls and Guidance'!B107" display="RA-5 Vulnerability scanning" xr:uid="{00000000-0004-0000-0200-000068000000}"/>
    <hyperlink ref="A120" location="'Controls and Guidance'!B108" display="SA-1 System and services acquisition policy and procedures" xr:uid="{00000000-0004-0000-0200-000069000000}"/>
    <hyperlink ref="A121" location="'Controls and Guidance'!B109" display="SA-3 System development life cycle" xr:uid="{00000000-0004-0000-0200-00006A000000}"/>
    <hyperlink ref="A122" location="'Controls and Guidance'!B110" display="SA-4 Acquisition process" xr:uid="{00000000-0004-0000-0200-00006B000000}"/>
    <hyperlink ref="A123" location="'Controls and Guidance'!B111" display="SA-5 Information system documentation" xr:uid="{00000000-0004-0000-0200-00006C000000}"/>
    <hyperlink ref="A124" location="'Controls and Guidance'!B112" display="SA-8 Security engineering principles" xr:uid="{00000000-0004-0000-0200-00006D000000}"/>
    <hyperlink ref="A125" location="'Controls and Guidance'!B113" display="SA-9 External information system services" xr:uid="{00000000-0004-0000-0200-00006E000000}"/>
    <hyperlink ref="A126" location="'Controls and Guidance'!B114" display="SA-10 Developer configuration management" xr:uid="{00000000-0004-0000-0200-00006F000000}"/>
    <hyperlink ref="A127" location="'Controls and Guidance'!B115" display="SA-11 Developer security testing and evaluation" xr:uid="{00000000-0004-0000-0200-000070000000}"/>
    <hyperlink ref="A128" location="'Controls and Guidance'!B116" display="SA-12 Supply chain protection" xr:uid="{00000000-0004-0000-0200-000071000000}"/>
    <hyperlink ref="A129" location="'Controls and Guidance'!B117" display="SA-13 Trustworthiness" xr:uid="{00000000-0004-0000-0200-000072000000}"/>
    <hyperlink ref="A130" location="'Controls and Guidance'!B118" display="SA-14 Criticality analysis" xr:uid="{00000000-0004-0000-0200-000073000000}"/>
    <hyperlink ref="A131" location="'Controls and Guidance'!B119" display="SA-15 Development process, standards and tools" xr:uid="{00000000-0004-0000-0200-000074000000}"/>
    <hyperlink ref="A132" location="'Controls and Guidance'!B120" display="SA-16 Developer-provided training" xr:uid="{00000000-0004-0000-0200-000075000000}"/>
    <hyperlink ref="A133" location="'Controls and Guidance'!B121" display="SA-17 Developer security architecture and design" xr:uid="{00000000-0004-0000-0200-000076000000}"/>
    <hyperlink ref="A134" location="'Controls and Guidance'!B122" display="SA-18 Tamper resistance and detection" xr:uid="{00000000-0004-0000-0200-000077000000}"/>
    <hyperlink ref="A135" location="'Controls and Guidance'!B123" display="SA-21 Developer screening" xr:uid="{00000000-0004-0000-0200-000078000000}"/>
    <hyperlink ref="A136" location="'Controls and Guidance'!B124" display="SC-1 System and communications protection policy and procedures" xr:uid="{00000000-0004-0000-0200-000079000000}"/>
    <hyperlink ref="A137" location="'Controls and Guidance'!B125" display="SC-7 Boundary protection" xr:uid="{00000000-0004-0000-0200-00007A000000}"/>
    <hyperlink ref="A138" location="'Controls and Guidance'!B126" display="SC-8 Transmission confidentiality and integrity" xr:uid="{00000000-0004-0000-0200-00007B000000}"/>
    <hyperlink ref="A139" location="'Controls and Guidance'!B127" display="SC-12 Cryptographic key establishment and management" xr:uid="{00000000-0004-0000-0200-00007C000000}"/>
    <hyperlink ref="A140" location="'Controls and Guidance'!B128" display="SC-13 Cryptographic protection" xr:uid="{00000000-0004-0000-0200-00007D000000}"/>
    <hyperlink ref="A141" location="'Controls and Guidance'!B129" display="SC-17 Public key infrastructure certificates" xr:uid="{00000000-0004-0000-0200-00007E000000}"/>
    <hyperlink ref="A142" location="'Controls and Guidance'!B130" display="SC-25 Thin nodes" xr:uid="{00000000-0004-0000-0200-00007F000000}"/>
    <hyperlink ref="A143" location="'Controls and Guidance'!B131" display="SC-26 Honeypots" xr:uid="{00000000-0004-0000-0200-000080000000}"/>
    <hyperlink ref="A144" location="'Controls and Guidance'!B132" display="SC-28 Protection of information at rest" xr:uid="{00000000-0004-0000-0200-000081000000}"/>
    <hyperlink ref="A145" location="'Controls and Guidance'!B133" display="SC-29 Heterogeneity" xr:uid="{00000000-0004-0000-0200-000082000000}"/>
    <hyperlink ref="A146" location="'Controls and Guidance'!B134" display="SC-30 Concealment and misdirection" xr:uid="{00000000-0004-0000-0200-000083000000}"/>
    <hyperlink ref="A147" location="'Controls and Guidance'!B135" display="SC-31 Covert channel analysis" xr:uid="{00000000-0004-0000-0200-000084000000}"/>
    <hyperlink ref="A148" location="'Controls and Guidance'!B136" display="SC-34 Non-modifiable executable programs" xr:uid="{00000000-0004-0000-0200-000085000000}"/>
    <hyperlink ref="A149" location="'Controls and Guidance'!B137" display="SC-35 Honey clients" xr:uid="{00000000-0004-0000-0200-000086000000}"/>
    <hyperlink ref="A150" location="'Controls and Guidance'!B138" display="SC-37 Out-of-band channels" xr:uid="{00000000-0004-0000-0200-000087000000}"/>
    <hyperlink ref="A151" location="'Controls and Guidance'!B139" display="SC-40 Wireless link protection" xr:uid="{00000000-0004-0000-0200-000088000000}"/>
    <hyperlink ref="A152" location="'Controls and Guidance'!B140" display="SC-41 Port and I/O device access" xr:uid="{00000000-0004-0000-0200-000089000000}"/>
    <hyperlink ref="A153" location="'Controls and Guidance'!B141" display="SC-42 Sensor capability and data" xr:uid="{00000000-0004-0000-0200-00008A000000}"/>
    <hyperlink ref="A154" location="'Controls and Guidance'!B142" display="SC-43 Usage restrictions" xr:uid="{00000000-0004-0000-0200-00008B000000}"/>
    <hyperlink ref="A155" location="'Controls and Guidance'!B143" display="SC-44 Detonation chambers" xr:uid="{00000000-0004-0000-0200-00008C000000}"/>
    <hyperlink ref="A156" location="'Controls and Guidance'!B144" display="SI-1 System and information integrity policy and procedures" xr:uid="{00000000-0004-0000-0200-00008D000000}"/>
    <hyperlink ref="A157" location="'Controls and Guidance'!B145" display="SI-2 Flaw remediation" xr:uid="{00000000-0004-0000-0200-00008E000000}"/>
    <hyperlink ref="A158" location="'Controls and Guidance'!B146" display="SI-3 Malicious code protection" xr:uid="{00000000-0004-0000-0200-00008F000000}"/>
    <hyperlink ref="A159" location="'Controls and Guidance'!B147" display="SI-4 Information system monitoring" xr:uid="{00000000-0004-0000-0200-000090000000}"/>
    <hyperlink ref="A160" location="'Controls and Guidance'!B148" display="SI-5 Security alerts, advisories, and directives" xr:uid="{00000000-0004-0000-0200-000091000000}"/>
    <hyperlink ref="A161" location="'Controls and Guidance'!B149" display="SI-6 Security functionality verification" xr:uid="{00000000-0004-0000-0200-000092000000}"/>
    <hyperlink ref="A162" location="'Controls and Guidance'!B150" display="SI-7 Software and information integrity" xr:uid="{00000000-0004-0000-0200-000093000000}"/>
    <hyperlink ref="A163" location="'Controls and Guidance'!B151" display="SI-8 Spam protection" xr:uid="{00000000-0004-0000-0200-000094000000}"/>
    <hyperlink ref="A164" location="'Controls and Guidance'!B152" display="SI-10 Information input validation" xr:uid="{00000000-0004-0000-0200-000095000000}"/>
    <hyperlink ref="A165" location="'Controls and Guidance'!B153" display="SI-11 Error handling" xr:uid="{00000000-0004-0000-0200-000096000000}"/>
    <hyperlink ref="A166" location="'Controls and Guidance'!B154" display="SI-12 Information handling and retention" xr:uid="{00000000-0004-0000-0200-000097000000}"/>
    <hyperlink ref="A167" location="'Controls and Guidance'!B155" display="SI-15 Information output filtering" xr:uid="{00000000-0004-0000-0200-000098000000}"/>
    <hyperlink ref="A168" location="'Controls and Guidance'!B156" display="SI-17 Fail-safe procedures" xr:uid="{00000000-0004-0000-0200-000099000000}"/>
  </hyperlinks>
  <pageMargins left="0.7" right="0.7" top="0.77013888888888904" bottom="0.94861111111111096" header="0.3" footer="0.3"/>
  <pageSetup paperSize="3" fitToHeight="2" orientation="portrait" horizontalDpi="300" verticalDpi="300" r:id="rId1"/>
  <headerFooter>
    <oddHeader>&amp;L&amp;"Cambria,Bold"&amp;14Form&amp;C&amp;"Cambria,Regular"  Doc Number: D0000003422
             Name: Product security standard assessment
        Revision: AB&amp;R&amp;"Cambria,Regular"Tab: Security Contols Assessment</oddHeader>
    <oddFooter>&amp;R&amp;"Cambria,Regular"Page &amp;P of &amp;N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'Capabilities Assessment'!$J$7:$J$8</xm:f>
          </x14:formula1>
          <x14:formula2>
            <xm:f>0</xm:f>
          </x14:formula2>
          <xm:sqref>C15:C168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J49"/>
  <sheetViews>
    <sheetView topLeftCell="B18" zoomScale="90" zoomScaleNormal="90" workbookViewId="0">
      <selection activeCell="E35" sqref="E35"/>
    </sheetView>
  </sheetViews>
  <sheetFormatPr defaultColWidth="9.453125" defaultRowHeight="14.5" x14ac:dyDescent="0.35"/>
  <cols>
    <col min="1" max="1" width="60.453125" style="81" customWidth="1"/>
    <col min="2" max="2" width="33.453125" style="82" customWidth="1"/>
    <col min="3" max="3" width="11.6328125" style="82" customWidth="1"/>
    <col min="4" max="4" width="52.6328125" style="82" customWidth="1"/>
    <col min="5" max="5" width="59.453125" style="81" bestFit="1" customWidth="1"/>
    <col min="6" max="6" width="25.36328125" style="82" customWidth="1"/>
    <col min="7" max="7" width="105.36328125" style="83" customWidth="1"/>
    <col min="8" max="13" width="9.453125" style="82"/>
    <col min="14" max="14" width="48.453125" style="84" customWidth="1"/>
    <col min="15" max="1024" width="9.453125" style="82"/>
  </cols>
  <sheetData>
    <row r="1" spans="1:14" ht="15.5" x14ac:dyDescent="0.35">
      <c r="A1" s="85" t="s">
        <v>296</v>
      </c>
      <c r="B1" s="86"/>
      <c r="C1" s="86"/>
      <c r="D1" s="86"/>
      <c r="E1" s="86"/>
    </row>
    <row r="2" spans="1:14" x14ac:dyDescent="0.35">
      <c r="A2" s="46" t="s">
        <v>47</v>
      </c>
      <c r="B2" s="236" t="str">
        <f>IF(Header!B7="","(enter in PS Plan page)",Header!B7)</f>
        <v xml:space="preserve">SGTC-NPD-005-02 </v>
      </c>
      <c r="C2" s="236"/>
      <c r="D2" s="236"/>
      <c r="E2" s="87"/>
    </row>
    <row r="3" spans="1:14" x14ac:dyDescent="0.35">
      <c r="A3" s="46" t="s">
        <v>48</v>
      </c>
      <c r="B3" s="236" t="str">
        <f>IF(Header!B8="","(enter in PS Plan page)",Header!B8)</f>
        <v>CT Knee Intra Op</v>
      </c>
      <c r="C3" s="236"/>
      <c r="D3" s="236"/>
      <c r="E3" s="87"/>
    </row>
    <row r="4" spans="1:14" ht="17.5" x14ac:dyDescent="0.35">
      <c r="A4" s="103" t="str">
        <f>IF(OR('Capabilities Assessment'!D38="",'Capabilities Assessment'!D39=""),"Note: Answer privacy filtering questions in Capabilities Assessment to see if this table must be completed.",IF(OR('Capabilities Assessment'!D38="Yes",'Capabilities Assessment'!D39="Yes"),"Note: All controls below must be assessed.","Note: Privacy filtering questions have been answered No. PbD assessment not required."))</f>
        <v>Note: All controls below must be assessed.</v>
      </c>
      <c r="B4" s="49"/>
      <c r="C4" s="49"/>
      <c r="D4" s="49"/>
      <c r="E4" s="87"/>
    </row>
    <row r="5" spans="1:14" x14ac:dyDescent="0.35">
      <c r="A5" s="50"/>
      <c r="B5" s="49"/>
      <c r="C5" s="49"/>
      <c r="D5" s="49"/>
      <c r="E5" s="87"/>
    </row>
    <row r="6" spans="1:14" x14ac:dyDescent="0.35">
      <c r="A6" s="88" t="s">
        <v>49</v>
      </c>
      <c r="B6" s="49"/>
      <c r="C6" s="49"/>
      <c r="D6" s="49"/>
      <c r="E6" s="87"/>
    </row>
    <row r="7" spans="1:14" x14ac:dyDescent="0.35">
      <c r="A7" s="50" t="s">
        <v>297</v>
      </c>
      <c r="B7" s="49"/>
      <c r="C7" s="49"/>
      <c r="D7" s="49"/>
      <c r="E7" s="87"/>
    </row>
    <row r="8" spans="1:14" x14ac:dyDescent="0.35">
      <c r="A8" s="50" t="s">
        <v>298</v>
      </c>
      <c r="B8" s="49"/>
      <c r="C8" s="49"/>
      <c r="D8" s="49"/>
      <c r="E8" s="87"/>
    </row>
    <row r="9" spans="1:14" x14ac:dyDescent="0.35">
      <c r="A9" s="50" t="s">
        <v>299</v>
      </c>
      <c r="B9" s="49"/>
      <c r="C9" s="49"/>
      <c r="D9" s="49"/>
      <c r="E9" s="87"/>
    </row>
    <row r="10" spans="1:14" x14ac:dyDescent="0.35">
      <c r="A10" s="50" t="s">
        <v>300</v>
      </c>
      <c r="B10" s="49"/>
      <c r="C10" s="49"/>
      <c r="D10" s="49"/>
      <c r="E10" s="87"/>
    </row>
    <row r="11" spans="1:14" x14ac:dyDescent="0.35">
      <c r="A11" s="89"/>
      <c r="B11" s="49"/>
      <c r="C11" s="49"/>
      <c r="D11" s="49"/>
      <c r="E11" s="87"/>
    </row>
    <row r="12" spans="1:14" s="93" customFormat="1" ht="20.149999999999999" customHeight="1" x14ac:dyDescent="0.35">
      <c r="A12" s="90" t="s">
        <v>301</v>
      </c>
      <c r="B12" s="91"/>
      <c r="C12" s="91"/>
      <c r="D12" s="91"/>
      <c r="E12" s="104"/>
      <c r="N12" s="94"/>
    </row>
    <row r="13" spans="1:14" s="106" customFormat="1" ht="28" x14ac:dyDescent="0.3">
      <c r="A13" s="95" t="s">
        <v>302</v>
      </c>
      <c r="B13" s="95" t="s">
        <v>303</v>
      </c>
      <c r="C13" s="105" t="s">
        <v>137</v>
      </c>
      <c r="D13" s="95" t="s">
        <v>304</v>
      </c>
      <c r="E13" s="95" t="s">
        <v>139</v>
      </c>
      <c r="F13" s="95"/>
      <c r="M13" s="107"/>
    </row>
    <row r="14" spans="1:14" s="82" customFormat="1" ht="14" x14ac:dyDescent="0.25">
      <c r="A14" s="108" t="s">
        <v>305</v>
      </c>
      <c r="B14" s="109"/>
      <c r="C14" s="109"/>
      <c r="D14" s="109"/>
      <c r="E14" s="110"/>
      <c r="F14" s="83"/>
      <c r="M14" s="84"/>
    </row>
    <row r="15" spans="1:14" s="82" customFormat="1" ht="40.25" customHeight="1" x14ac:dyDescent="0.3">
      <c r="A15" s="252" t="s">
        <v>306</v>
      </c>
      <c r="B15" s="112" t="s">
        <v>307</v>
      </c>
      <c r="C15" s="102" t="s">
        <v>66</v>
      </c>
      <c r="D15" s="258" t="s">
        <v>1561</v>
      </c>
      <c r="E15" s="218" t="s">
        <v>177</v>
      </c>
      <c r="F15" s="83"/>
      <c r="M15" s="84"/>
    </row>
    <row r="16" spans="1:14" s="82" customFormat="1" ht="79.25" customHeight="1" x14ac:dyDescent="0.3">
      <c r="A16" s="252"/>
      <c r="B16" s="112" t="s">
        <v>308</v>
      </c>
      <c r="C16" s="102" t="s">
        <v>66</v>
      </c>
      <c r="D16" s="259"/>
      <c r="E16" s="196" t="s">
        <v>177</v>
      </c>
      <c r="F16" s="83"/>
      <c r="M16" s="84"/>
    </row>
    <row r="17" spans="1:13" s="82" customFormat="1" ht="50.4" customHeight="1" x14ac:dyDescent="0.3">
      <c r="A17" s="252"/>
      <c r="B17" s="112" t="s">
        <v>309</v>
      </c>
      <c r="C17" s="102" t="s">
        <v>66</v>
      </c>
      <c r="D17" s="260" t="s">
        <v>1565</v>
      </c>
      <c r="E17" s="196" t="s">
        <v>1610</v>
      </c>
      <c r="F17" s="83"/>
      <c r="M17" s="84"/>
    </row>
    <row r="18" spans="1:13" s="82" customFormat="1" ht="28.5" customHeight="1" x14ac:dyDescent="0.3">
      <c r="A18" s="252" t="s">
        <v>310</v>
      </c>
      <c r="B18" s="112" t="s">
        <v>311</v>
      </c>
      <c r="C18" s="102" t="s">
        <v>66</v>
      </c>
      <c r="D18" s="261"/>
      <c r="E18" s="196" t="s">
        <v>177</v>
      </c>
      <c r="F18" s="83"/>
      <c r="M18" s="84"/>
    </row>
    <row r="19" spans="1:13" s="82" customFormat="1" ht="14.15" customHeight="1" x14ac:dyDescent="0.3">
      <c r="A19" s="252"/>
      <c r="B19" s="112" t="s">
        <v>312</v>
      </c>
      <c r="C19" s="102" t="s">
        <v>66</v>
      </c>
      <c r="D19" s="261"/>
      <c r="E19" s="196" t="s">
        <v>1611</v>
      </c>
      <c r="F19" s="83"/>
      <c r="M19" s="84"/>
    </row>
    <row r="20" spans="1:13" s="82" customFormat="1" ht="14.15" customHeight="1" x14ac:dyDescent="0.3">
      <c r="A20" s="252"/>
      <c r="B20" s="112" t="s">
        <v>313</v>
      </c>
      <c r="C20" s="102" t="s">
        <v>66</v>
      </c>
      <c r="D20" s="262"/>
      <c r="E20" s="196" t="s">
        <v>1612</v>
      </c>
      <c r="F20" s="83"/>
      <c r="M20" s="84"/>
    </row>
    <row r="21" spans="1:13" s="82" customFormat="1" ht="14" x14ac:dyDescent="0.25">
      <c r="A21" s="108" t="s">
        <v>314</v>
      </c>
      <c r="B21" s="113"/>
      <c r="C21" s="109"/>
      <c r="D21" s="109"/>
      <c r="E21" s="110"/>
      <c r="F21" s="83"/>
      <c r="M21" s="84"/>
    </row>
    <row r="22" spans="1:13" s="82" customFormat="1" ht="88" x14ac:dyDescent="0.3">
      <c r="A22" s="114" t="s">
        <v>315</v>
      </c>
      <c r="B22" s="112" t="s">
        <v>316</v>
      </c>
      <c r="C22" s="100" t="s">
        <v>66</v>
      </c>
      <c r="D22" s="102" t="s">
        <v>1565</v>
      </c>
      <c r="E22" s="193" t="s">
        <v>177</v>
      </c>
      <c r="F22" s="83"/>
      <c r="M22" s="84"/>
    </row>
    <row r="23" spans="1:13" s="82" customFormat="1" ht="42" customHeight="1" x14ac:dyDescent="0.3">
      <c r="A23" s="252" t="s">
        <v>317</v>
      </c>
      <c r="B23" s="197" t="s">
        <v>318</v>
      </c>
      <c r="C23" s="100" t="s">
        <v>62</v>
      </c>
      <c r="D23" s="102" t="s">
        <v>1554</v>
      </c>
      <c r="E23" s="193" t="s">
        <v>1586</v>
      </c>
      <c r="F23" s="83"/>
      <c r="M23" s="84"/>
    </row>
    <row r="24" spans="1:13" s="82" customFormat="1" ht="25.5" x14ac:dyDescent="0.3">
      <c r="A24" s="252"/>
      <c r="B24" s="197" t="s">
        <v>319</v>
      </c>
      <c r="C24" s="102" t="s">
        <v>66</v>
      </c>
      <c r="D24" s="208" t="s">
        <v>1556</v>
      </c>
      <c r="E24" s="102"/>
      <c r="F24" s="83"/>
      <c r="M24" s="84"/>
    </row>
    <row r="25" spans="1:13" s="82" customFormat="1" ht="38" x14ac:dyDescent="0.3">
      <c r="A25" s="252"/>
      <c r="B25" s="197" t="s">
        <v>320</v>
      </c>
      <c r="C25" s="102" t="s">
        <v>62</v>
      </c>
      <c r="D25" s="102" t="s">
        <v>1555</v>
      </c>
      <c r="E25" s="102" t="s">
        <v>1586</v>
      </c>
      <c r="F25" s="83"/>
      <c r="M25" s="84"/>
    </row>
    <row r="26" spans="1:13" s="82" customFormat="1" ht="14.15" customHeight="1" x14ac:dyDescent="0.3">
      <c r="A26" s="252"/>
      <c r="B26" s="112" t="s">
        <v>321</v>
      </c>
      <c r="C26" s="102" t="s">
        <v>62</v>
      </c>
      <c r="D26" s="102" t="str">
        <f>IF(AND('Capabilities Assessment'!$D$39="No",'Capabilities Assessment'!$D$38="No"),"N/A - Not Assessed because no Privacy impact.","")</f>
        <v/>
      </c>
      <c r="E26" s="207" t="s">
        <v>1586</v>
      </c>
      <c r="F26" s="83"/>
      <c r="M26" s="84"/>
    </row>
    <row r="27" spans="1:13" s="82" customFormat="1" ht="14" x14ac:dyDescent="0.25">
      <c r="A27" s="108" t="s">
        <v>322</v>
      </c>
      <c r="B27" s="113"/>
      <c r="C27" s="109"/>
      <c r="D27" s="109"/>
      <c r="E27" s="110"/>
      <c r="F27" s="83"/>
      <c r="M27" s="84"/>
    </row>
    <row r="28" spans="1:13" ht="14.15" customHeight="1" x14ac:dyDescent="0.35">
      <c r="A28" s="252" t="s">
        <v>323</v>
      </c>
      <c r="B28" s="112" t="s">
        <v>324</v>
      </c>
      <c r="C28" s="100" t="s">
        <v>66</v>
      </c>
      <c r="D28" s="255" t="s">
        <v>1562</v>
      </c>
      <c r="E28" s="100"/>
      <c r="F28" s="83"/>
    </row>
    <row r="29" spans="1:13" ht="14.15" customHeight="1" x14ac:dyDescent="0.35">
      <c r="A29" s="252"/>
      <c r="B29" s="112" t="s">
        <v>325</v>
      </c>
      <c r="C29" s="100" t="s">
        <v>66</v>
      </c>
      <c r="D29" s="256"/>
      <c r="E29" s="102"/>
      <c r="F29" s="83"/>
    </row>
    <row r="30" spans="1:13" ht="28.5" x14ac:dyDescent="0.35">
      <c r="A30" s="111" t="s">
        <v>326</v>
      </c>
      <c r="B30" s="112" t="s">
        <v>327</v>
      </c>
      <c r="C30" s="100" t="s">
        <v>66</v>
      </c>
      <c r="D30" s="257"/>
      <c r="E30" s="100"/>
      <c r="F30" s="83"/>
    </row>
    <row r="31" spans="1:13" s="116" customFormat="1" ht="14" x14ac:dyDescent="0.25">
      <c r="A31" s="108" t="s">
        <v>328</v>
      </c>
      <c r="B31" s="113"/>
      <c r="C31" s="109"/>
      <c r="D31" s="109"/>
      <c r="E31" s="110"/>
      <c r="F31" s="115"/>
      <c r="M31" s="117"/>
    </row>
    <row r="32" spans="1:13" ht="14.25" customHeight="1" x14ac:dyDescent="0.35">
      <c r="A32" s="118" t="s">
        <v>329</v>
      </c>
      <c r="B32" s="119" t="s">
        <v>177</v>
      </c>
      <c r="C32" s="253" t="s">
        <v>330</v>
      </c>
      <c r="D32" s="253"/>
      <c r="E32" s="253"/>
    </row>
    <row r="33" spans="1:13" ht="51" x14ac:dyDescent="0.35">
      <c r="A33" s="254" t="s">
        <v>331</v>
      </c>
      <c r="B33" s="112" t="s">
        <v>332</v>
      </c>
      <c r="C33" s="100" t="s">
        <v>66</v>
      </c>
      <c r="D33" s="209" t="s">
        <v>1558</v>
      </c>
      <c r="E33" s="210" t="s">
        <v>1613</v>
      </c>
    </row>
    <row r="34" spans="1:13" ht="38.5" x14ac:dyDescent="0.35">
      <c r="A34" s="254"/>
      <c r="B34" s="112" t="s">
        <v>333</v>
      </c>
      <c r="C34" s="100" t="s">
        <v>66</v>
      </c>
      <c r="D34" s="102" t="s">
        <v>1559</v>
      </c>
      <c r="E34" s="193"/>
    </row>
    <row r="35" spans="1:13" ht="51" x14ac:dyDescent="0.35">
      <c r="A35" s="254"/>
      <c r="B35" s="112" t="s">
        <v>334</v>
      </c>
      <c r="C35" s="100" t="s">
        <v>66</v>
      </c>
      <c r="D35" s="102" t="s">
        <v>1560</v>
      </c>
      <c r="E35" s="210" t="s">
        <v>1613</v>
      </c>
    </row>
    <row r="36" spans="1:13" ht="26" x14ac:dyDescent="0.35">
      <c r="A36" s="114" t="s">
        <v>335</v>
      </c>
      <c r="B36" s="197" t="str">
        <f>'Privacy BR'!C28</f>
        <v>4.3.1 Use of Dummy Data for Testing</v>
      </c>
      <c r="C36" s="186" t="s">
        <v>62</v>
      </c>
      <c r="D36" s="102" t="str">
        <f>IF(AND('Capabilities Assessment'!$D$39="No",'Capabilities Assessment'!$D$38="No"),"N/A - Not Assessed because no Privacy impact.","")</f>
        <v/>
      </c>
      <c r="E36" s="186" t="s">
        <v>1566</v>
      </c>
    </row>
    <row r="37" spans="1:13" s="116" customFormat="1" ht="14" x14ac:dyDescent="0.25">
      <c r="A37" s="108" t="s">
        <v>336</v>
      </c>
      <c r="B37" s="113"/>
      <c r="C37" s="109"/>
      <c r="D37" s="109"/>
      <c r="E37" s="110"/>
      <c r="F37" s="115"/>
      <c r="M37" s="117"/>
    </row>
    <row r="38" spans="1:13" ht="14.15" customHeight="1" x14ac:dyDescent="0.35">
      <c r="A38" s="252" t="s">
        <v>337</v>
      </c>
      <c r="B38" s="112" t="s">
        <v>338</v>
      </c>
      <c r="C38" s="100" t="s">
        <v>66</v>
      </c>
      <c r="D38" s="255" t="s">
        <v>1562</v>
      </c>
      <c r="E38" s="102"/>
    </row>
    <row r="39" spans="1:13" ht="14.15" customHeight="1" x14ac:dyDescent="0.35">
      <c r="A39" s="252"/>
      <c r="B39" s="112" t="s">
        <v>339</v>
      </c>
      <c r="C39" s="100" t="s">
        <v>66</v>
      </c>
      <c r="D39" s="256"/>
      <c r="E39" s="193"/>
    </row>
    <row r="40" spans="1:13" ht="40.25" customHeight="1" x14ac:dyDescent="0.35">
      <c r="A40" s="114" t="s">
        <v>340</v>
      </c>
      <c r="B40" s="112" t="s">
        <v>341</v>
      </c>
      <c r="C40" s="100" t="s">
        <v>66</v>
      </c>
      <c r="D40" s="256"/>
      <c r="E40" s="196"/>
    </row>
    <row r="41" spans="1:13" ht="40.25" customHeight="1" x14ac:dyDescent="0.35">
      <c r="A41" s="114" t="s">
        <v>342</v>
      </c>
      <c r="B41" s="112" t="s">
        <v>343</v>
      </c>
      <c r="C41" s="100" t="s">
        <v>66</v>
      </c>
      <c r="D41" s="257"/>
      <c r="E41" s="102"/>
    </row>
    <row r="42" spans="1:13" s="116" customFormat="1" ht="14" x14ac:dyDescent="0.25">
      <c r="A42" s="108" t="s">
        <v>344</v>
      </c>
      <c r="B42" s="113"/>
      <c r="C42" s="109"/>
      <c r="D42" s="109"/>
      <c r="E42" s="110"/>
      <c r="F42" s="115"/>
      <c r="M42" s="117"/>
    </row>
    <row r="43" spans="1:13" ht="14.25" customHeight="1" x14ac:dyDescent="0.35">
      <c r="A43" s="118" t="s">
        <v>345</v>
      </c>
      <c r="B43" s="119" t="s">
        <v>177</v>
      </c>
      <c r="C43" s="253" t="s">
        <v>330</v>
      </c>
      <c r="D43" s="253"/>
      <c r="E43" s="253"/>
    </row>
    <row r="44" spans="1:13" s="116" customFormat="1" ht="14" x14ac:dyDescent="0.25">
      <c r="A44" s="108" t="s">
        <v>346</v>
      </c>
      <c r="B44" s="113"/>
      <c r="C44" s="109"/>
      <c r="D44" s="109"/>
      <c r="E44" s="110"/>
      <c r="F44" s="115"/>
      <c r="M44" s="117"/>
    </row>
    <row r="45" spans="1:13" ht="76" x14ac:dyDescent="0.35">
      <c r="A45" s="118" t="s">
        <v>347</v>
      </c>
      <c r="B45" s="112" t="s">
        <v>348</v>
      </c>
      <c r="C45" s="100" t="s">
        <v>66</v>
      </c>
      <c r="D45" s="102" t="s">
        <v>1563</v>
      </c>
      <c r="E45" s="100"/>
    </row>
    <row r="46" spans="1:13" s="116" customFormat="1" ht="14" x14ac:dyDescent="0.25">
      <c r="A46" s="108" t="s">
        <v>349</v>
      </c>
      <c r="B46" s="120"/>
      <c r="C46" s="109"/>
      <c r="D46" s="109"/>
      <c r="E46" s="110"/>
      <c r="F46" s="115"/>
      <c r="M46" s="117"/>
    </row>
    <row r="47" spans="1:13" ht="76" x14ac:dyDescent="0.35">
      <c r="A47" s="118" t="s">
        <v>350</v>
      </c>
      <c r="B47" s="112" t="s">
        <v>351</v>
      </c>
      <c r="C47" s="100" t="s">
        <v>66</v>
      </c>
      <c r="D47" s="102" t="s">
        <v>1563</v>
      </c>
      <c r="E47" s="100"/>
    </row>
    <row r="48" spans="1:13" x14ac:dyDescent="0.35">
      <c r="B48" s="81"/>
    </row>
    <row r="49" spans="2:2" x14ac:dyDescent="0.35">
      <c r="B49" s="81"/>
    </row>
  </sheetData>
  <mergeCells count="14">
    <mergeCell ref="B2:D2"/>
    <mergeCell ref="B3:D3"/>
    <mergeCell ref="A15:A17"/>
    <mergeCell ref="A18:A20"/>
    <mergeCell ref="A23:A26"/>
    <mergeCell ref="D15:D16"/>
    <mergeCell ref="D17:D20"/>
    <mergeCell ref="A28:A29"/>
    <mergeCell ref="C32:E32"/>
    <mergeCell ref="A33:A35"/>
    <mergeCell ref="A38:A39"/>
    <mergeCell ref="C43:E43"/>
    <mergeCell ref="D28:D30"/>
    <mergeCell ref="D38:D41"/>
  </mergeCells>
  <conditionalFormatting sqref="C32:C36">
    <cfRule type="cellIs" dxfId="11" priority="2" operator="equal">
      <formula>"Yes"</formula>
    </cfRule>
  </conditionalFormatting>
  <conditionalFormatting sqref="C15:C20">
    <cfRule type="cellIs" dxfId="10" priority="3" operator="equal">
      <formula>"Yes"</formula>
    </cfRule>
  </conditionalFormatting>
  <conditionalFormatting sqref="C22:C26">
    <cfRule type="cellIs" dxfId="9" priority="4" operator="equal">
      <formula>"Yes"</formula>
    </cfRule>
  </conditionalFormatting>
  <conditionalFormatting sqref="C28:C30">
    <cfRule type="cellIs" dxfId="8" priority="5" operator="equal">
      <formula>"Yes"</formula>
    </cfRule>
  </conditionalFormatting>
  <conditionalFormatting sqref="C38:C41">
    <cfRule type="cellIs" dxfId="7" priority="6" operator="equal">
      <formula>"Yes"</formula>
    </cfRule>
  </conditionalFormatting>
  <conditionalFormatting sqref="C45">
    <cfRule type="cellIs" dxfId="6" priority="7" operator="equal">
      <formula>"Yes"</formula>
    </cfRule>
  </conditionalFormatting>
  <conditionalFormatting sqref="C47">
    <cfRule type="cellIs" dxfId="5" priority="8" operator="equal">
      <formula>"Yes"</formula>
    </cfRule>
  </conditionalFormatting>
  <conditionalFormatting sqref="C43">
    <cfRule type="cellIs" dxfId="4" priority="9" operator="equal">
      <formula>"Yes"</formula>
    </cfRule>
  </conditionalFormatting>
  <hyperlinks>
    <hyperlink ref="B47" location="'Privacy BR'!D39" display="8.1.1 Internal Use Policies" xr:uid="{00000000-0004-0000-0300-000017000000}"/>
    <hyperlink ref="B45" location="'Privacy BR'!D36" display="7.1.1 Transparency if Controller" xr:uid="{00000000-0004-0000-0300-000016000000}"/>
    <hyperlink ref="B41" location="'Privacy BR'!D32" display="5.3.1 Functionality for Individual Data Activity Requests" xr:uid="{00000000-0004-0000-0300-000015000000}"/>
    <hyperlink ref="B40" location="'Privacy BR'!D31" display="5.2.1 Functionality for Individual Data Access Requests" xr:uid="{00000000-0004-0000-0300-000014000000}"/>
    <hyperlink ref="B39" location="'Privacy BR'!D30" display="5.1.2 Consent if Processor" xr:uid="{00000000-0004-0000-0300-000013000000}"/>
    <hyperlink ref="B38" location="'Privacy BR'!D29" display="5.1.1 Consent if Controller" xr:uid="{00000000-0004-0000-0300-000012000000}"/>
    <hyperlink ref="B36" location="'Privacy BR'!D28" display="#'Privacy BR'.D28" xr:uid="{00000000-0004-0000-0300-000011000000}"/>
    <hyperlink ref="B35" location="'Privacy BR'!D27" display="4.2.3 Data Disposal in SOM" xr:uid="{00000000-0004-0000-0300-000010000000}"/>
    <hyperlink ref="B34" location="'Privacy BR'!D26" display="4.2.2 Time Stamp Identification" xr:uid="{00000000-0004-0000-0300-00000F000000}"/>
    <hyperlink ref="B33" location="'Privacy BR'!D25" display="4.2.1 Enabling deletion of data" xr:uid="{00000000-0004-0000-0300-00000E000000}"/>
    <hyperlink ref="B30" location="'Privacy BR'!D23" display="3.2.1 Additional Data Processing Functions for Integrity" xr:uid="{00000000-0004-0000-0300-00000D000000}"/>
    <hyperlink ref="B29" location="'Privacy BR'!D22" display="3.1.2 Data integrity in the SOM" xr:uid="{00000000-0004-0000-0300-00000C000000}"/>
    <hyperlink ref="B28" location="'Privacy BR'!D21" display="3.1.1 Data Quality Mechanism" xr:uid="{00000000-0004-0000-0300-00000B000000}"/>
    <hyperlink ref="B26" location="'Privacy BR'!D19" display="2.7.4 Encryption" xr:uid="{00000000-0004-0000-0300-00000A000000}"/>
    <hyperlink ref="B25" location="'Privacy BR'!D18" display="2.7.3 Anonymization" xr:uid="{00000000-0004-0000-0300-000009000000}"/>
    <hyperlink ref="B24" location="'Privacy BR'!D17" display="2.7.2 Pseudonymization" xr:uid="{00000000-0004-0000-0300-000008000000}"/>
    <hyperlink ref="B23" location="'Privacy BR'!D16" display="2.7.1 Data minimization" xr:uid="{00000000-0004-0000-0300-000007000000}"/>
    <hyperlink ref="B22" location="'Privacy BR'!D11" display="2.2.1 Data Privacy Impact Assessment" xr:uid="{00000000-0004-0000-0300-000006000000}"/>
    <hyperlink ref="B20" location="'Privacy BR'!D9" display="1.2.3 Purpose definition in SOM" xr:uid="{00000000-0004-0000-0300-000005000000}"/>
    <hyperlink ref="B19" location="'Privacy BR'!D8" display="1.2.2 Purpose limitation" xr:uid="{00000000-0004-0000-0300-000004000000}"/>
    <hyperlink ref="B18" location="'Privacy BR'!D7" display="1.2.1 Purpose specification in architectural diagrams" xr:uid="{00000000-0004-0000-0300-000003000000}"/>
    <hyperlink ref="B17" location="'Privacy BR'!D6" display="1.1.3 Authority to collect in architectural diagrams" xr:uid="{00000000-0004-0000-0300-000002000000}"/>
    <hyperlink ref="B16" location="'Privacy BR'!D5" display="1.1.2 Authority to collect in HIPAA" xr:uid="{00000000-0004-0000-0300-000001000000}"/>
    <hyperlink ref="B15" location="'Privacy BR'!D4" display="1.1.1 Authority to collect in GDPR" xr:uid="{00000000-0004-0000-0300-000000000000}"/>
  </hyperlinks>
  <pageMargins left="0.7" right="0.7" top="0.75" bottom="0.75" header="0.3" footer="0.3"/>
  <pageSetup fitToHeight="0" orientation="portrait" horizontalDpi="300" verticalDpi="300" r:id="rId1"/>
  <headerFooter>
    <oddHeader>&amp;L&amp;"Cambria,Bold"&amp;14Form&amp;C&amp;"Cambria,Regular"  Doc Number: D0000003422
             Name: Product security standard assessment
        Revision: AB&amp;R&amp;"Cambria,Regular"Tab: Privacy Controls Assessment</oddHeader>
    <oddFooter>&amp;R&amp;"Cambria,Regular"Page &amp;P of &amp;N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'Capabilities Assessment'!$J$7:$J$8</xm:f>
          </x14:formula1>
          <x14:formula2>
            <xm:f>0</xm:f>
          </x14:formula2>
          <xm:sqref>C15:C20 C22:C26 C28:C30 C33:C36 C38:C41 C45 C47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8"/>
  <sheetViews>
    <sheetView topLeftCell="A29" zoomScaleNormal="100" workbookViewId="0">
      <selection activeCell="F36" sqref="F36"/>
    </sheetView>
  </sheetViews>
  <sheetFormatPr defaultColWidth="8.6328125" defaultRowHeight="14.5" x14ac:dyDescent="0.35"/>
  <cols>
    <col min="1" max="1" width="61" style="1" customWidth="1"/>
    <col min="2" max="20" width="5.54296875" style="1" customWidth="1"/>
    <col min="21" max="21" width="2.36328125" style="1" customWidth="1"/>
    <col min="22" max="22" width="13.453125" style="1" customWidth="1"/>
    <col min="23" max="23" width="7.54296875" style="1" customWidth="1"/>
    <col min="24" max="24" width="8.453125" style="1" customWidth="1"/>
    <col min="25" max="26" width="6.6328125" style="1" customWidth="1"/>
    <col min="27" max="27" width="16.36328125" style="1" customWidth="1"/>
    <col min="28" max="28" width="10.6328125" style="1" customWidth="1"/>
    <col min="29" max="29" width="14.54296875" style="1" customWidth="1"/>
    <col min="30" max="30" width="17.54296875" style="1" customWidth="1"/>
    <col min="31" max="31" width="20.54296875" style="1" customWidth="1"/>
    <col min="32" max="32" width="22.453125" style="1" customWidth="1"/>
    <col min="33" max="33" width="6.36328125" style="1" customWidth="1"/>
    <col min="34" max="34" width="24.6328125" style="1" customWidth="1"/>
    <col min="35" max="1024" width="8.6328125" style="1"/>
  </cols>
  <sheetData>
    <row r="1" spans="1:34" ht="15.5" x14ac:dyDescent="0.35">
      <c r="A1" s="121" t="s">
        <v>352</v>
      </c>
      <c r="B1" s="122"/>
      <c r="C1" s="122"/>
      <c r="D1" s="122"/>
      <c r="E1" s="122"/>
      <c r="F1" s="122"/>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row>
    <row r="2" spans="1:34" x14ac:dyDescent="0.35">
      <c r="A2" s="123" t="s">
        <v>353</v>
      </c>
    </row>
    <row r="3" spans="1:34" x14ac:dyDescent="0.35">
      <c r="A3" s="124"/>
      <c r="B3" s="125" t="s">
        <v>354</v>
      </c>
      <c r="C3" s="125"/>
      <c r="D3" s="125"/>
      <c r="E3" s="125"/>
      <c r="F3" s="125"/>
      <c r="G3" s="125"/>
      <c r="H3" s="125"/>
      <c r="I3" s="125"/>
      <c r="J3" s="125"/>
      <c r="K3" s="125"/>
      <c r="L3" s="125"/>
      <c r="M3" s="125"/>
      <c r="N3" s="125"/>
      <c r="O3" s="125"/>
      <c r="P3" s="125"/>
      <c r="Q3" s="125"/>
      <c r="R3" s="125"/>
      <c r="S3" s="125"/>
      <c r="T3" s="125"/>
      <c r="X3" s="125"/>
      <c r="AA3" s="125"/>
      <c r="AB3" s="125"/>
      <c r="AC3" s="125"/>
      <c r="AD3" s="125"/>
      <c r="AE3" s="125"/>
    </row>
    <row r="4" spans="1:34" x14ac:dyDescent="0.35">
      <c r="B4" s="126" t="s">
        <v>355</v>
      </c>
      <c r="C4" s="126" t="s">
        <v>356</v>
      </c>
      <c r="D4" s="126" t="s">
        <v>357</v>
      </c>
      <c r="E4" s="126" t="s">
        <v>358</v>
      </c>
      <c r="F4" s="126" t="s">
        <v>359</v>
      </c>
      <c r="G4" s="126" t="s">
        <v>360</v>
      </c>
      <c r="H4" s="126" t="s">
        <v>361</v>
      </c>
      <c r="I4" s="126" t="s">
        <v>362</v>
      </c>
      <c r="J4" s="126" t="s">
        <v>363</v>
      </c>
      <c r="K4" s="126" t="s">
        <v>364</v>
      </c>
      <c r="L4" s="126" t="s">
        <v>365</v>
      </c>
      <c r="M4" s="126" t="s">
        <v>366</v>
      </c>
      <c r="N4" s="126" t="s">
        <v>367</v>
      </c>
      <c r="O4" s="126" t="s">
        <v>368</v>
      </c>
      <c r="P4" s="126" t="s">
        <v>369</v>
      </c>
      <c r="Q4" s="126" t="s">
        <v>370</v>
      </c>
      <c r="R4" s="126" t="s">
        <v>371</v>
      </c>
      <c r="S4" s="126" t="s">
        <v>372</v>
      </c>
      <c r="T4" s="126" t="s">
        <v>373</v>
      </c>
      <c r="X4" s="127" t="s">
        <v>374</v>
      </c>
    </row>
    <row r="5" spans="1:34" s="129" customFormat="1" ht="14" x14ac:dyDescent="0.3">
      <c r="A5" s="1"/>
      <c r="B5" s="128" t="str">
        <f>IF('Capabilities Assessment'!D16="Yes","S","")</f>
        <v>S</v>
      </c>
      <c r="C5" s="128" t="str">
        <f>IF('Capabilities Assessment'!D17="Yes","S","")</f>
        <v>S</v>
      </c>
      <c r="D5" s="128" t="str">
        <f>IF('Capabilities Assessment'!D18="Yes","S","")</f>
        <v/>
      </c>
      <c r="E5" s="128" t="str">
        <f>IF('Capabilities Assessment'!D19="Yes","S","")</f>
        <v/>
      </c>
      <c r="F5" s="128" t="str">
        <f>IF('Capabilities Assessment'!D20="Yes","S","")</f>
        <v>S</v>
      </c>
      <c r="G5" s="128" t="str">
        <f>IF('Capabilities Assessment'!D21="Yes","S","")</f>
        <v>S</v>
      </c>
      <c r="H5" s="128" t="str">
        <f>IF('Capabilities Assessment'!D22="Yes","S","")</f>
        <v/>
      </c>
      <c r="I5" s="128" t="str">
        <f>IF('Capabilities Assessment'!D23="Yes","S","")</f>
        <v>S</v>
      </c>
      <c r="J5" s="128" t="str">
        <f>IF('Capabilities Assessment'!D24="Yes","S","")</f>
        <v>S</v>
      </c>
      <c r="K5" s="128" t="str">
        <f>IF('Capabilities Assessment'!D25="Yes","S","")</f>
        <v>S</v>
      </c>
      <c r="L5" s="128" t="str">
        <f>IF('Capabilities Assessment'!D26="Yes","S","")</f>
        <v>S</v>
      </c>
      <c r="M5" s="128" t="str">
        <f>IF('Capabilities Assessment'!D27="Yes","S","")</f>
        <v>S</v>
      </c>
      <c r="N5" s="128" t="str">
        <f>IF('Capabilities Assessment'!D28="Yes","S","")</f>
        <v/>
      </c>
      <c r="O5" s="128" t="str">
        <f>IF('Capabilities Assessment'!D29="Yes","S","")</f>
        <v>S</v>
      </c>
      <c r="P5" s="128" t="str">
        <f>IF('Capabilities Assessment'!D30="Yes","S","")</f>
        <v>S</v>
      </c>
      <c r="Q5" s="128" t="str">
        <f>IF('Capabilities Assessment'!D31="Yes","S","")</f>
        <v>S</v>
      </c>
      <c r="R5" s="128" t="str">
        <f>IF('Capabilities Assessment'!D32="Yes","S","")</f>
        <v>S</v>
      </c>
      <c r="S5" s="128" t="str">
        <f>IF('Capabilities Assessment'!D33="Yes","S","")</f>
        <v/>
      </c>
      <c r="T5" s="128" t="str">
        <f>IF('Capabilities Assessment'!D34="Yes","S","")</f>
        <v/>
      </c>
      <c r="X5" s="130" t="str">
        <f>IF('Capabilities Assessment'!D10="","",'Capabilities Assessment'!D10)</f>
        <v>Low</v>
      </c>
    </row>
    <row r="6" spans="1:34" x14ac:dyDescent="0.35">
      <c r="A6" s="131" t="s">
        <v>375</v>
      </c>
      <c r="V6" s="132" t="s">
        <v>376</v>
      </c>
      <c r="AH6" s="133" t="s">
        <v>377</v>
      </c>
    </row>
    <row r="7" spans="1:34" s="125" customFormat="1" ht="14" x14ac:dyDescent="0.3">
      <c r="A7" s="134" t="s">
        <v>378</v>
      </c>
      <c r="B7" s="125" t="s">
        <v>379</v>
      </c>
      <c r="H7" s="135" t="s">
        <v>380</v>
      </c>
      <c r="V7" s="132" t="s">
        <v>381</v>
      </c>
      <c r="W7" s="131"/>
      <c r="X7" s="127" t="s">
        <v>382</v>
      </c>
      <c r="Y7" s="131"/>
      <c r="Z7" s="131"/>
      <c r="AC7" s="125" t="s">
        <v>383</v>
      </c>
      <c r="AH7" s="133" t="s">
        <v>384</v>
      </c>
    </row>
    <row r="8" spans="1:34" s="129" customFormat="1" ht="14" x14ac:dyDescent="0.3">
      <c r="B8" s="126" t="s">
        <v>355</v>
      </c>
      <c r="C8" s="126" t="s">
        <v>356</v>
      </c>
      <c r="D8" s="126" t="s">
        <v>357</v>
      </c>
      <c r="E8" s="126" t="s">
        <v>358</v>
      </c>
      <c r="F8" s="126" t="s">
        <v>359</v>
      </c>
      <c r="G8" s="126" t="s">
        <v>360</v>
      </c>
      <c r="H8" s="126" t="s">
        <v>361</v>
      </c>
      <c r="I8" s="126" t="s">
        <v>362</v>
      </c>
      <c r="J8" s="126" t="s">
        <v>363</v>
      </c>
      <c r="K8" s="126" t="s">
        <v>364</v>
      </c>
      <c r="L8" s="126" t="s">
        <v>365</v>
      </c>
      <c r="M8" s="126" t="s">
        <v>366</v>
      </c>
      <c r="N8" s="126" t="s">
        <v>367</v>
      </c>
      <c r="O8" s="126" t="s">
        <v>368</v>
      </c>
      <c r="P8" s="126" t="s">
        <v>369</v>
      </c>
      <c r="Q8" s="126" t="s">
        <v>370</v>
      </c>
      <c r="R8" s="126" t="s">
        <v>371</v>
      </c>
      <c r="S8" s="126" t="s">
        <v>372</v>
      </c>
      <c r="T8" s="126" t="s">
        <v>373</v>
      </c>
      <c r="V8" s="127" t="s">
        <v>385</v>
      </c>
      <c r="W8" s="131"/>
      <c r="X8" s="126" t="s">
        <v>386</v>
      </c>
      <c r="Y8" s="126" t="s">
        <v>387</v>
      </c>
      <c r="Z8" s="126" t="s">
        <v>388</v>
      </c>
      <c r="AA8" s="136" t="str">
        <f>_xlfn.CONCAT("In Scope for ",X5)</f>
        <v>In Scope for Low</v>
      </c>
      <c r="AC8" s="126" t="s">
        <v>389</v>
      </c>
      <c r="AD8" s="126" t="s">
        <v>390</v>
      </c>
      <c r="AE8" s="126" t="s">
        <v>391</v>
      </c>
      <c r="AF8" s="136" t="s">
        <v>392</v>
      </c>
      <c r="AH8" s="134"/>
    </row>
    <row r="9" spans="1:34" x14ac:dyDescent="0.35">
      <c r="A9" s="137" t="s">
        <v>140</v>
      </c>
      <c r="B9" s="138" t="str">
        <f>IF(B$5="S","S","x")</f>
        <v>S</v>
      </c>
      <c r="C9" s="138"/>
      <c r="D9" s="138" t="str">
        <f t="shared" ref="D9:D14" si="0">IF(D$5="S","S","x")</f>
        <v>x</v>
      </c>
      <c r="E9" s="138"/>
      <c r="F9" s="138"/>
      <c r="G9" s="138"/>
      <c r="H9" s="138"/>
      <c r="I9" s="138" t="str">
        <f>IF(I$5="S","S","x")</f>
        <v>S</v>
      </c>
      <c r="J9" s="138"/>
      <c r="K9" s="138"/>
      <c r="L9" s="138"/>
      <c r="M9" s="138"/>
      <c r="N9" s="138" t="str">
        <f>IF(N$5="S","S","x")</f>
        <v>x</v>
      </c>
      <c r="O9" s="138"/>
      <c r="P9" s="138"/>
      <c r="Q9" s="138" t="str">
        <f>IF(Q$5="S","S","x")</f>
        <v>S</v>
      </c>
      <c r="R9" s="138"/>
      <c r="S9" s="138"/>
      <c r="T9" s="138"/>
      <c r="V9" s="139" t="str">
        <f t="shared" ref="V9:V40" si="1">IF(COUNTIF(B9:T9,"S")&gt;0,"Y","N")</f>
        <v>Y</v>
      </c>
      <c r="W9" s="134"/>
      <c r="X9" s="138" t="s">
        <v>393</v>
      </c>
      <c r="Y9" s="138" t="s">
        <v>393</v>
      </c>
      <c r="Z9" s="138" t="s">
        <v>393</v>
      </c>
      <c r="AA9" s="140" t="str">
        <f t="shared" ref="AA9:AA40" si="2">IF($X$5="Low",X9,IF($X$5="Moderate",Y9,IF($X$5="High",Z9)))</f>
        <v>Y</v>
      </c>
      <c r="AB9" s="141" t="str">
        <f t="shared" ref="AB9:AB40" si="3">LEFT(A9,5)</f>
        <v xml:space="preserve">AC-1 </v>
      </c>
      <c r="AC9" s="142"/>
      <c r="AD9" s="142"/>
      <c r="AE9" s="142"/>
      <c r="AF9" s="143">
        <f t="shared" ref="AF9:AF40" si="4">IF($X$5="Low",AC9,IF($X$5="Moderate",AD9,IF($X$5="High",AE9)))</f>
        <v>0</v>
      </c>
      <c r="AH9" s="144" t="str">
        <f t="shared" ref="AH9:AH40" si="5">IF(V9="N","N",IF(OR(AF9="",AF9=0),AA9,CONCATENATE(AA9," + ",AF9)))</f>
        <v>Y</v>
      </c>
    </row>
    <row r="10" spans="1:34" x14ac:dyDescent="0.35">
      <c r="A10" s="137" t="s">
        <v>141</v>
      </c>
      <c r="B10" s="138" t="str">
        <f>IF(B$5="S","S","x")</f>
        <v>S</v>
      </c>
      <c r="C10" s="138"/>
      <c r="D10" s="138" t="str">
        <f t="shared" si="0"/>
        <v>x</v>
      </c>
      <c r="E10" s="138" t="str">
        <f>IF(E$5="S","S","x")</f>
        <v>x</v>
      </c>
      <c r="F10" s="138"/>
      <c r="G10" s="138"/>
      <c r="H10" s="138"/>
      <c r="I10" s="138" t="str">
        <f>IF(I$5="S","S","x")</f>
        <v>S</v>
      </c>
      <c r="J10" s="138"/>
      <c r="K10" s="138"/>
      <c r="L10" s="138" t="str">
        <f>IF(L$5="S","S","x")</f>
        <v>S</v>
      </c>
      <c r="M10" s="138" t="str">
        <f>IF(M$5="S","S","x")</f>
        <v>S</v>
      </c>
      <c r="N10" s="138"/>
      <c r="O10" s="138"/>
      <c r="P10" s="138"/>
      <c r="Q10" s="138" t="str">
        <f>IF(Q$5="S","S","x")</f>
        <v>S</v>
      </c>
      <c r="R10" s="138"/>
      <c r="S10" s="138"/>
      <c r="T10" s="138"/>
      <c r="V10" s="139" t="str">
        <f t="shared" si="1"/>
        <v>Y</v>
      </c>
      <c r="W10" s="134"/>
      <c r="X10" s="138" t="s">
        <v>393</v>
      </c>
      <c r="Y10" s="138" t="s">
        <v>393</v>
      </c>
      <c r="Z10" s="138" t="s">
        <v>393</v>
      </c>
      <c r="AA10" s="140" t="str">
        <f t="shared" si="2"/>
        <v>Y</v>
      </c>
      <c r="AB10" s="141" t="str">
        <f t="shared" si="3"/>
        <v xml:space="preserve">AC-2 </v>
      </c>
      <c r="AC10" s="142"/>
      <c r="AD10" s="142" t="s">
        <v>394</v>
      </c>
      <c r="AE10" s="142" t="s">
        <v>395</v>
      </c>
      <c r="AF10" s="143">
        <f t="shared" si="4"/>
        <v>0</v>
      </c>
      <c r="AH10" s="144" t="str">
        <f t="shared" si="5"/>
        <v>Y</v>
      </c>
    </row>
    <row r="11" spans="1:34" x14ac:dyDescent="0.35">
      <c r="A11" s="137" t="s">
        <v>142</v>
      </c>
      <c r="B11" s="138"/>
      <c r="C11" s="138"/>
      <c r="D11" s="138" t="str">
        <f t="shared" si="0"/>
        <v>x</v>
      </c>
      <c r="E11" s="138"/>
      <c r="F11" s="138"/>
      <c r="G11" s="138"/>
      <c r="H11" s="138"/>
      <c r="I11" s="138"/>
      <c r="J11" s="138"/>
      <c r="K11" s="138"/>
      <c r="L11" s="138"/>
      <c r="M11" s="138"/>
      <c r="N11" s="138"/>
      <c r="O11" s="138"/>
      <c r="P11" s="138"/>
      <c r="Q11" s="138"/>
      <c r="R11" s="138"/>
      <c r="S11" s="138"/>
      <c r="T11" s="138"/>
      <c r="V11" s="139" t="str">
        <f t="shared" si="1"/>
        <v>N</v>
      </c>
      <c r="W11" s="134"/>
      <c r="X11" s="138" t="s">
        <v>393</v>
      </c>
      <c r="Y11" s="138" t="s">
        <v>393</v>
      </c>
      <c r="Z11" s="138" t="s">
        <v>393</v>
      </c>
      <c r="AA11" s="140" t="str">
        <f t="shared" si="2"/>
        <v>Y</v>
      </c>
      <c r="AB11" s="141" t="str">
        <f t="shared" si="3"/>
        <v xml:space="preserve">AC-3 </v>
      </c>
      <c r="AC11" s="142"/>
      <c r="AD11" s="142"/>
      <c r="AE11" s="142"/>
      <c r="AF11" s="143">
        <f t="shared" si="4"/>
        <v>0</v>
      </c>
      <c r="AH11" s="144" t="str">
        <f t="shared" si="5"/>
        <v>N</v>
      </c>
    </row>
    <row r="12" spans="1:34" x14ac:dyDescent="0.35">
      <c r="A12" s="137" t="s">
        <v>144</v>
      </c>
      <c r="B12" s="138"/>
      <c r="C12" s="138"/>
      <c r="D12" s="138" t="str">
        <f t="shared" si="0"/>
        <v>x</v>
      </c>
      <c r="E12" s="138" t="str">
        <f>IF(E$5="S","S","x")</f>
        <v>x</v>
      </c>
      <c r="F12" s="138"/>
      <c r="G12" s="138"/>
      <c r="H12" s="138"/>
      <c r="I12" s="138"/>
      <c r="J12" s="138"/>
      <c r="K12" s="138"/>
      <c r="L12" s="138"/>
      <c r="M12" s="138"/>
      <c r="N12" s="138"/>
      <c r="O12" s="138"/>
      <c r="P12" s="138"/>
      <c r="Q12" s="138"/>
      <c r="R12" s="138"/>
      <c r="S12" s="138"/>
      <c r="T12" s="138"/>
      <c r="V12" s="139" t="str">
        <f t="shared" si="1"/>
        <v>N</v>
      </c>
      <c r="W12" s="134"/>
      <c r="X12" s="145" t="s">
        <v>396</v>
      </c>
      <c r="Y12" s="138" t="s">
        <v>393</v>
      </c>
      <c r="Z12" s="138" t="s">
        <v>393</v>
      </c>
      <c r="AA12" s="140" t="str">
        <f t="shared" si="2"/>
        <v>N</v>
      </c>
      <c r="AB12" s="141" t="str">
        <f t="shared" si="3"/>
        <v xml:space="preserve">AC-5 </v>
      </c>
      <c r="AC12" s="142"/>
      <c r="AD12" s="142"/>
      <c r="AE12" s="142"/>
      <c r="AF12" s="143">
        <f t="shared" si="4"/>
        <v>0</v>
      </c>
      <c r="AH12" s="144" t="str">
        <f t="shared" si="5"/>
        <v>N</v>
      </c>
    </row>
    <row r="13" spans="1:34" x14ac:dyDescent="0.35">
      <c r="A13" s="137" t="s">
        <v>145</v>
      </c>
      <c r="B13" s="138"/>
      <c r="C13" s="138"/>
      <c r="D13" s="138" t="str">
        <f t="shared" si="0"/>
        <v>x</v>
      </c>
      <c r="E13" s="138" t="str">
        <f>IF(E$5="S","S","x")</f>
        <v>x</v>
      </c>
      <c r="F13" s="138"/>
      <c r="G13" s="138"/>
      <c r="H13" s="138"/>
      <c r="I13" s="138"/>
      <c r="J13" s="138"/>
      <c r="K13" s="138"/>
      <c r="L13" s="138"/>
      <c r="M13" s="138"/>
      <c r="N13" s="138"/>
      <c r="O13" s="138"/>
      <c r="P13" s="138"/>
      <c r="Q13" s="138"/>
      <c r="R13" s="138"/>
      <c r="S13" s="138"/>
      <c r="T13" s="138"/>
      <c r="V13" s="139" t="str">
        <f t="shared" si="1"/>
        <v>N</v>
      </c>
      <c r="W13" s="134"/>
      <c r="X13" s="145" t="s">
        <v>396</v>
      </c>
      <c r="Y13" s="138" t="s">
        <v>393</v>
      </c>
      <c r="Z13" s="138" t="s">
        <v>393</v>
      </c>
      <c r="AA13" s="140" t="str">
        <f t="shared" si="2"/>
        <v>N</v>
      </c>
      <c r="AB13" s="141" t="str">
        <f t="shared" si="3"/>
        <v xml:space="preserve">AC-6 </v>
      </c>
      <c r="AC13" s="142"/>
      <c r="AD13" s="142" t="s">
        <v>397</v>
      </c>
      <c r="AE13" s="142" t="s">
        <v>398</v>
      </c>
      <c r="AF13" s="143">
        <f t="shared" si="4"/>
        <v>0</v>
      </c>
      <c r="AH13" s="144" t="str">
        <f t="shared" si="5"/>
        <v>N</v>
      </c>
    </row>
    <row r="14" spans="1:34" x14ac:dyDescent="0.35">
      <c r="A14" s="137" t="s">
        <v>146</v>
      </c>
      <c r="B14" s="138" t="str">
        <f>IF(B$5="S","S","x")</f>
        <v>S</v>
      </c>
      <c r="C14" s="138"/>
      <c r="D14" s="138" t="str">
        <f t="shared" si="0"/>
        <v>x</v>
      </c>
      <c r="E14" s="138"/>
      <c r="F14" s="138"/>
      <c r="G14" s="138"/>
      <c r="H14" s="138"/>
      <c r="I14" s="138"/>
      <c r="J14" s="138"/>
      <c r="K14" s="138"/>
      <c r="L14" s="138" t="str">
        <f>IF(L$5="S","S","x")</f>
        <v>S</v>
      </c>
      <c r="M14" s="138" t="str">
        <f>IF(M$5="S","S","x")</f>
        <v>S</v>
      </c>
      <c r="N14" s="138"/>
      <c r="O14" s="138"/>
      <c r="P14" s="138"/>
      <c r="Q14" s="138"/>
      <c r="R14" s="138"/>
      <c r="S14" s="138"/>
      <c r="T14" s="138"/>
      <c r="V14" s="139" t="str">
        <f t="shared" si="1"/>
        <v>Y</v>
      </c>
      <c r="W14" s="134"/>
      <c r="X14" s="138" t="s">
        <v>393</v>
      </c>
      <c r="Y14" s="138" t="s">
        <v>393</v>
      </c>
      <c r="Z14" s="138" t="s">
        <v>393</v>
      </c>
      <c r="AA14" s="140" t="str">
        <f t="shared" si="2"/>
        <v>Y</v>
      </c>
      <c r="AB14" s="141" t="str">
        <f t="shared" si="3"/>
        <v xml:space="preserve">AC-7 </v>
      </c>
      <c r="AC14" s="142"/>
      <c r="AD14" s="142"/>
      <c r="AE14" s="142"/>
      <c r="AF14" s="143">
        <f t="shared" si="4"/>
        <v>0</v>
      </c>
      <c r="AH14" s="144" t="str">
        <f t="shared" si="5"/>
        <v>Y</v>
      </c>
    </row>
    <row r="15" spans="1:34" x14ac:dyDescent="0.35">
      <c r="A15" s="137" t="s">
        <v>147</v>
      </c>
      <c r="B15" s="138"/>
      <c r="C15" s="138"/>
      <c r="D15" s="138"/>
      <c r="E15" s="138"/>
      <c r="F15" s="138"/>
      <c r="G15" s="138" t="str">
        <f>IF(G$5="S","S","x")</f>
        <v>S</v>
      </c>
      <c r="H15" s="138"/>
      <c r="I15" s="138"/>
      <c r="J15" s="138"/>
      <c r="K15" s="138"/>
      <c r="L15" s="138"/>
      <c r="M15" s="138"/>
      <c r="N15" s="138"/>
      <c r="O15" s="138"/>
      <c r="P15" s="138"/>
      <c r="Q15" s="138"/>
      <c r="R15" s="138"/>
      <c r="S15" s="138"/>
      <c r="T15" s="138"/>
      <c r="V15" s="139" t="str">
        <f t="shared" si="1"/>
        <v>Y</v>
      </c>
      <c r="W15" s="134"/>
      <c r="X15" s="138" t="s">
        <v>393</v>
      </c>
      <c r="Y15" s="138" t="s">
        <v>393</v>
      </c>
      <c r="Z15" s="138" t="s">
        <v>393</v>
      </c>
      <c r="AA15" s="140" t="str">
        <f t="shared" si="2"/>
        <v>Y</v>
      </c>
      <c r="AB15" s="141" t="str">
        <f t="shared" si="3"/>
        <v xml:space="preserve">AC-8 </v>
      </c>
      <c r="AC15" s="142"/>
      <c r="AD15" s="142"/>
      <c r="AE15" s="142"/>
      <c r="AF15" s="143">
        <f t="shared" si="4"/>
        <v>0</v>
      </c>
      <c r="AH15" s="144" t="str">
        <f t="shared" si="5"/>
        <v>Y</v>
      </c>
    </row>
    <row r="16" spans="1:34" x14ac:dyDescent="0.35">
      <c r="A16" s="137" t="s">
        <v>148</v>
      </c>
      <c r="B16" s="138" t="str">
        <f>IF(B$5="S","S","x")</f>
        <v>S</v>
      </c>
      <c r="C16" s="138"/>
      <c r="D16" s="138"/>
      <c r="E16" s="138"/>
      <c r="F16" s="138"/>
      <c r="G16" s="138"/>
      <c r="H16" s="138"/>
      <c r="I16" s="138"/>
      <c r="J16" s="138"/>
      <c r="K16" s="138"/>
      <c r="L16" s="138"/>
      <c r="M16" s="138"/>
      <c r="N16" s="138"/>
      <c r="O16" s="138"/>
      <c r="P16" s="138"/>
      <c r="Q16" s="138"/>
      <c r="R16" s="138"/>
      <c r="S16" s="138"/>
      <c r="T16" s="138"/>
      <c r="V16" s="139" t="str">
        <f t="shared" si="1"/>
        <v>Y</v>
      </c>
      <c r="W16" s="134"/>
      <c r="X16" s="145" t="s">
        <v>396</v>
      </c>
      <c r="Y16" s="138" t="s">
        <v>393</v>
      </c>
      <c r="Z16" s="138" t="s">
        <v>393</v>
      </c>
      <c r="AA16" s="140" t="str">
        <f t="shared" si="2"/>
        <v>N</v>
      </c>
      <c r="AB16" s="141" t="str">
        <f t="shared" si="3"/>
        <v>AC-11</v>
      </c>
      <c r="AC16" s="142"/>
      <c r="AD16" s="142" t="s">
        <v>399</v>
      </c>
      <c r="AE16" s="142" t="s">
        <v>399</v>
      </c>
      <c r="AF16" s="143">
        <f t="shared" si="4"/>
        <v>0</v>
      </c>
      <c r="AH16" s="144" t="str">
        <f t="shared" si="5"/>
        <v>N</v>
      </c>
    </row>
    <row r="17" spans="1:34" x14ac:dyDescent="0.35">
      <c r="A17" s="137" t="s">
        <v>400</v>
      </c>
      <c r="B17" s="138" t="str">
        <f>IF(B$5="S","S","x")</f>
        <v>S</v>
      </c>
      <c r="C17" s="138"/>
      <c r="D17" s="138"/>
      <c r="E17" s="138"/>
      <c r="F17" s="138"/>
      <c r="G17" s="138"/>
      <c r="H17" s="138"/>
      <c r="I17" s="138"/>
      <c r="J17" s="138"/>
      <c r="K17" s="138"/>
      <c r="L17" s="138"/>
      <c r="M17" s="138"/>
      <c r="N17" s="138"/>
      <c r="O17" s="138"/>
      <c r="P17" s="138"/>
      <c r="Q17" s="138"/>
      <c r="R17" s="138"/>
      <c r="S17" s="138"/>
      <c r="T17" s="138"/>
      <c r="V17" s="139" t="str">
        <f t="shared" si="1"/>
        <v>Y</v>
      </c>
      <c r="W17" s="134"/>
      <c r="X17" s="145" t="s">
        <v>396</v>
      </c>
      <c r="Y17" s="138" t="s">
        <v>393</v>
      </c>
      <c r="Z17" s="138" t="s">
        <v>393</v>
      </c>
      <c r="AA17" s="140" t="str">
        <f t="shared" si="2"/>
        <v>N</v>
      </c>
      <c r="AB17" s="141" t="str">
        <f t="shared" si="3"/>
        <v>AC-12</v>
      </c>
      <c r="AC17" s="142"/>
      <c r="AD17" s="142"/>
      <c r="AE17" s="142"/>
      <c r="AF17" s="143">
        <f t="shared" si="4"/>
        <v>0</v>
      </c>
      <c r="AH17" s="144" t="str">
        <f t="shared" si="5"/>
        <v>N</v>
      </c>
    </row>
    <row r="18" spans="1:34" x14ac:dyDescent="0.35">
      <c r="A18" s="137" t="s">
        <v>150</v>
      </c>
      <c r="B18" s="138"/>
      <c r="C18" s="138"/>
      <c r="D18" s="138"/>
      <c r="E18" s="138"/>
      <c r="F18" s="138"/>
      <c r="G18" s="138"/>
      <c r="H18" s="138"/>
      <c r="I18" s="138" t="str">
        <f>IF(I$5="S","S","x")</f>
        <v>S</v>
      </c>
      <c r="J18" s="138"/>
      <c r="K18" s="138"/>
      <c r="L18" s="138" t="str">
        <f t="shared" ref="L18:M20" si="6">IF(L$5="S","S","x")</f>
        <v>S</v>
      </c>
      <c r="M18" s="138" t="str">
        <f t="shared" si="6"/>
        <v>S</v>
      </c>
      <c r="N18" s="138"/>
      <c r="O18" s="138"/>
      <c r="P18" s="138"/>
      <c r="Q18" s="138"/>
      <c r="R18" s="138"/>
      <c r="S18" s="138"/>
      <c r="T18" s="138"/>
      <c r="V18" s="139" t="str">
        <f t="shared" si="1"/>
        <v>Y</v>
      </c>
      <c r="W18" s="134"/>
      <c r="X18" s="138" t="s">
        <v>393</v>
      </c>
      <c r="Y18" s="138" t="s">
        <v>393</v>
      </c>
      <c r="Z18" s="138" t="s">
        <v>393</v>
      </c>
      <c r="AA18" s="140" t="str">
        <f t="shared" si="2"/>
        <v>Y</v>
      </c>
      <c r="AB18" s="141" t="str">
        <f t="shared" si="3"/>
        <v>AC-14</v>
      </c>
      <c r="AC18" s="142"/>
      <c r="AD18" s="142"/>
      <c r="AE18" s="142"/>
      <c r="AF18" s="143">
        <f t="shared" si="4"/>
        <v>0</v>
      </c>
      <c r="AH18" s="144" t="str">
        <f t="shared" si="5"/>
        <v>Y</v>
      </c>
    </row>
    <row r="19" spans="1:34" x14ac:dyDescent="0.35">
      <c r="A19" s="137" t="s">
        <v>151</v>
      </c>
      <c r="B19" s="138"/>
      <c r="C19" s="138"/>
      <c r="D19" s="138" t="str">
        <f t="shared" ref="D19:D24" si="7">IF(D$5="S","S","x")</f>
        <v>x</v>
      </c>
      <c r="E19" s="138"/>
      <c r="F19" s="138" t="str">
        <f>IF(F$5="S","S","x")</f>
        <v>S</v>
      </c>
      <c r="G19" s="138"/>
      <c r="H19" s="138"/>
      <c r="I19" s="138"/>
      <c r="J19" s="138"/>
      <c r="K19" s="138"/>
      <c r="L19" s="138" t="str">
        <f t="shared" si="6"/>
        <v>S</v>
      </c>
      <c r="M19" s="138" t="str">
        <f t="shared" si="6"/>
        <v>S</v>
      </c>
      <c r="N19" s="138"/>
      <c r="O19" s="138"/>
      <c r="P19" s="138"/>
      <c r="Q19" s="138"/>
      <c r="R19" s="138"/>
      <c r="S19" s="138"/>
      <c r="T19" s="138"/>
      <c r="V19" s="139" t="str">
        <f t="shared" si="1"/>
        <v>Y</v>
      </c>
      <c r="W19" s="134"/>
      <c r="X19" s="138" t="s">
        <v>393</v>
      </c>
      <c r="Y19" s="138" t="s">
        <v>393</v>
      </c>
      <c r="Z19" s="138" t="s">
        <v>393</v>
      </c>
      <c r="AA19" s="140" t="str">
        <f t="shared" si="2"/>
        <v>Y</v>
      </c>
      <c r="AB19" s="141" t="str">
        <f t="shared" si="3"/>
        <v>AC-17</v>
      </c>
      <c r="AC19" s="142"/>
      <c r="AD19" s="142" t="s">
        <v>394</v>
      </c>
      <c r="AE19" s="142" t="s">
        <v>394</v>
      </c>
      <c r="AF19" s="143">
        <f t="shared" si="4"/>
        <v>0</v>
      </c>
      <c r="AH19" s="144" t="str">
        <f t="shared" si="5"/>
        <v>Y</v>
      </c>
    </row>
    <row r="20" spans="1:34" x14ac:dyDescent="0.35">
      <c r="A20" s="137" t="s">
        <v>152</v>
      </c>
      <c r="B20" s="138"/>
      <c r="C20" s="138"/>
      <c r="D20" s="138" t="str">
        <f t="shared" si="7"/>
        <v>x</v>
      </c>
      <c r="E20" s="138"/>
      <c r="F20" s="138"/>
      <c r="G20" s="138"/>
      <c r="H20" s="138"/>
      <c r="I20" s="138"/>
      <c r="J20" s="138"/>
      <c r="K20" s="138"/>
      <c r="L20" s="138" t="str">
        <f t="shared" si="6"/>
        <v>S</v>
      </c>
      <c r="M20" s="138" t="str">
        <f t="shared" si="6"/>
        <v>S</v>
      </c>
      <c r="N20" s="138"/>
      <c r="O20" s="138"/>
      <c r="P20" s="138"/>
      <c r="Q20" s="138"/>
      <c r="R20" s="138"/>
      <c r="S20" s="138"/>
      <c r="T20" s="138"/>
      <c r="V20" s="139" t="str">
        <f t="shared" si="1"/>
        <v>Y</v>
      </c>
      <c r="W20" s="134"/>
      <c r="X20" s="138" t="s">
        <v>393</v>
      </c>
      <c r="Y20" s="138" t="s">
        <v>393</v>
      </c>
      <c r="Z20" s="138" t="s">
        <v>393</v>
      </c>
      <c r="AA20" s="140" t="str">
        <f t="shared" si="2"/>
        <v>Y</v>
      </c>
      <c r="AB20" s="141" t="str">
        <f t="shared" si="3"/>
        <v>AC-18</v>
      </c>
      <c r="AC20" s="142"/>
      <c r="AD20" s="142" t="s">
        <v>399</v>
      </c>
      <c r="AE20" s="142" t="s">
        <v>401</v>
      </c>
      <c r="AF20" s="143">
        <f t="shared" si="4"/>
        <v>0</v>
      </c>
      <c r="AH20" s="144" t="str">
        <f t="shared" si="5"/>
        <v>Y</v>
      </c>
    </row>
    <row r="21" spans="1:34" x14ac:dyDescent="0.35">
      <c r="A21" s="137" t="s">
        <v>153</v>
      </c>
      <c r="B21" s="138"/>
      <c r="C21" s="138"/>
      <c r="D21" s="138" t="str">
        <f t="shared" si="7"/>
        <v>x</v>
      </c>
      <c r="E21" s="138"/>
      <c r="F21" s="138"/>
      <c r="G21" s="138"/>
      <c r="H21" s="138"/>
      <c r="I21" s="138"/>
      <c r="J21" s="138"/>
      <c r="K21" s="138"/>
      <c r="L21" s="138" t="str">
        <f>IF(L$5="S","S","x")</f>
        <v>S</v>
      </c>
      <c r="M21" s="138"/>
      <c r="N21" s="138"/>
      <c r="O21" s="138"/>
      <c r="P21" s="138" t="str">
        <f>IF(P$5="S","S","x")</f>
        <v>S</v>
      </c>
      <c r="Q21" s="138"/>
      <c r="R21" s="138"/>
      <c r="S21" s="138"/>
      <c r="T21" s="138"/>
      <c r="V21" s="139" t="str">
        <f t="shared" si="1"/>
        <v>Y</v>
      </c>
      <c r="W21" s="134"/>
      <c r="X21" s="138" t="s">
        <v>393</v>
      </c>
      <c r="Y21" s="138" t="s">
        <v>393</v>
      </c>
      <c r="Z21" s="138" t="s">
        <v>393</v>
      </c>
      <c r="AA21" s="140" t="str">
        <f t="shared" si="2"/>
        <v>Y</v>
      </c>
      <c r="AB21" s="141" t="str">
        <f t="shared" si="3"/>
        <v>AC-19</v>
      </c>
      <c r="AC21" s="142"/>
      <c r="AD21" s="142" t="s">
        <v>402</v>
      </c>
      <c r="AE21" s="142" t="s">
        <v>402</v>
      </c>
      <c r="AF21" s="143">
        <f t="shared" si="4"/>
        <v>0</v>
      </c>
      <c r="AH21" s="144" t="str">
        <f t="shared" si="5"/>
        <v>Y</v>
      </c>
    </row>
    <row r="22" spans="1:34" x14ac:dyDescent="0.35">
      <c r="A22" s="137" t="s">
        <v>154</v>
      </c>
      <c r="B22" s="138"/>
      <c r="C22" s="138" t="str">
        <f>IF(C$5="S","S","x")</f>
        <v>S</v>
      </c>
      <c r="D22" s="138" t="str">
        <f t="shared" si="7"/>
        <v>x</v>
      </c>
      <c r="E22" s="138"/>
      <c r="F22" s="138"/>
      <c r="G22" s="138" t="str">
        <f>IF(G$5="S","S","x")</f>
        <v>S</v>
      </c>
      <c r="H22" s="138"/>
      <c r="I22" s="138"/>
      <c r="J22" s="138"/>
      <c r="K22" s="138"/>
      <c r="L22" s="138"/>
      <c r="M22" s="138"/>
      <c r="N22" s="138"/>
      <c r="O22" s="138"/>
      <c r="P22" s="138"/>
      <c r="Q22" s="138"/>
      <c r="R22" s="138"/>
      <c r="S22" s="138"/>
      <c r="T22" s="138"/>
      <c r="V22" s="139" t="str">
        <f t="shared" si="1"/>
        <v>Y</v>
      </c>
      <c r="W22" s="134"/>
      <c r="X22" s="145" t="s">
        <v>396</v>
      </c>
      <c r="Y22" s="138" t="s">
        <v>393</v>
      </c>
      <c r="Z22" s="138" t="s">
        <v>393</v>
      </c>
      <c r="AA22" s="140" t="str">
        <f t="shared" si="2"/>
        <v>N</v>
      </c>
      <c r="AB22" s="141" t="str">
        <f t="shared" si="3"/>
        <v>AC-21</v>
      </c>
      <c r="AC22" s="142"/>
      <c r="AD22" s="142"/>
      <c r="AE22" s="142"/>
      <c r="AF22" s="143">
        <f t="shared" si="4"/>
        <v>0</v>
      </c>
      <c r="AH22" s="144" t="str">
        <f t="shared" si="5"/>
        <v>N</v>
      </c>
    </row>
    <row r="23" spans="1:34" x14ac:dyDescent="0.35">
      <c r="A23" s="137" t="s">
        <v>155</v>
      </c>
      <c r="B23" s="138" t="str">
        <f>IF(B$5="S","S","x")</f>
        <v>S</v>
      </c>
      <c r="C23" s="138" t="str">
        <f>IF(C$5="S","S","x")</f>
        <v>S</v>
      </c>
      <c r="D23" s="138" t="str">
        <f t="shared" si="7"/>
        <v>x</v>
      </c>
      <c r="E23" s="138"/>
      <c r="F23" s="138"/>
      <c r="G23" s="138" t="str">
        <f>IF(G$5="S","S","x")</f>
        <v>S</v>
      </c>
      <c r="H23" s="138"/>
      <c r="I23" s="138"/>
      <c r="J23" s="138"/>
      <c r="K23" s="138"/>
      <c r="L23" s="138"/>
      <c r="M23" s="138"/>
      <c r="N23" s="138"/>
      <c r="O23" s="138"/>
      <c r="P23" s="138"/>
      <c r="Q23" s="138"/>
      <c r="R23" s="138"/>
      <c r="S23" s="138"/>
      <c r="T23" s="138"/>
      <c r="V23" s="139" t="str">
        <f t="shared" si="1"/>
        <v>Y</v>
      </c>
      <c r="W23" s="134"/>
      <c r="X23" s="145" t="s">
        <v>396</v>
      </c>
      <c r="Y23" s="145" t="s">
        <v>396</v>
      </c>
      <c r="Z23" s="145" t="s">
        <v>396</v>
      </c>
      <c r="AA23" s="140" t="str">
        <f t="shared" si="2"/>
        <v>N</v>
      </c>
      <c r="AB23" s="141" t="str">
        <f t="shared" si="3"/>
        <v>AC-23</v>
      </c>
      <c r="AC23" s="142"/>
      <c r="AD23" s="142"/>
      <c r="AE23" s="142"/>
      <c r="AF23" s="143">
        <f t="shared" si="4"/>
        <v>0</v>
      </c>
      <c r="AH23" s="144" t="str">
        <f t="shared" si="5"/>
        <v>N</v>
      </c>
    </row>
    <row r="24" spans="1:34" x14ac:dyDescent="0.35">
      <c r="A24" s="137" t="s">
        <v>156</v>
      </c>
      <c r="B24" s="138" t="str">
        <f>IF(B$5="S","S","x")</f>
        <v>S</v>
      </c>
      <c r="C24" s="138"/>
      <c r="D24" s="138" t="str">
        <f t="shared" si="7"/>
        <v>x</v>
      </c>
      <c r="E24" s="138"/>
      <c r="F24" s="138"/>
      <c r="G24" s="138"/>
      <c r="H24" s="138"/>
      <c r="I24" s="138"/>
      <c r="J24" s="138"/>
      <c r="K24" s="138"/>
      <c r="L24" s="138"/>
      <c r="M24" s="138"/>
      <c r="N24" s="138"/>
      <c r="O24" s="138"/>
      <c r="P24" s="138"/>
      <c r="Q24" s="138"/>
      <c r="R24" s="138"/>
      <c r="S24" s="138"/>
      <c r="T24" s="138"/>
      <c r="V24" s="139" t="str">
        <f t="shared" si="1"/>
        <v>Y</v>
      </c>
      <c r="W24" s="134"/>
      <c r="X24" s="145" t="s">
        <v>396</v>
      </c>
      <c r="Y24" s="145" t="s">
        <v>396</v>
      </c>
      <c r="Z24" s="145" t="s">
        <v>396</v>
      </c>
      <c r="AA24" s="140" t="str">
        <f t="shared" si="2"/>
        <v>N</v>
      </c>
      <c r="AB24" s="141" t="str">
        <f t="shared" si="3"/>
        <v>AC-24</v>
      </c>
      <c r="AC24" s="142"/>
      <c r="AD24" s="142"/>
      <c r="AE24" s="142"/>
      <c r="AF24" s="143">
        <f t="shared" si="4"/>
        <v>0</v>
      </c>
      <c r="AH24" s="144" t="str">
        <f t="shared" si="5"/>
        <v>N</v>
      </c>
    </row>
    <row r="25" spans="1:34" x14ac:dyDescent="0.35">
      <c r="A25" s="137" t="s">
        <v>157</v>
      </c>
      <c r="B25" s="138"/>
      <c r="C25" s="138"/>
      <c r="D25" s="138"/>
      <c r="E25" s="138"/>
      <c r="F25" s="138"/>
      <c r="G25" s="138" t="str">
        <f>IF(G$5="S","S","x")</f>
        <v>S</v>
      </c>
      <c r="H25" s="138"/>
      <c r="I25" s="138"/>
      <c r="J25" s="138"/>
      <c r="K25" s="138"/>
      <c r="L25" s="138"/>
      <c r="M25" s="138"/>
      <c r="N25" s="138"/>
      <c r="O25" s="138"/>
      <c r="P25" s="138"/>
      <c r="Q25" s="138" t="str">
        <f>IF(Q$5="S","S","x")</f>
        <v>S</v>
      </c>
      <c r="R25" s="138"/>
      <c r="S25" s="138"/>
      <c r="T25" s="138"/>
      <c r="V25" s="139" t="str">
        <f t="shared" si="1"/>
        <v>Y</v>
      </c>
      <c r="W25" s="134"/>
      <c r="X25" s="138" t="s">
        <v>393</v>
      </c>
      <c r="Y25" s="138" t="s">
        <v>393</v>
      </c>
      <c r="Z25" s="138" t="s">
        <v>393</v>
      </c>
      <c r="AA25" s="140" t="str">
        <f t="shared" si="2"/>
        <v>Y</v>
      </c>
      <c r="AB25" s="141" t="str">
        <f t="shared" si="3"/>
        <v xml:space="preserve">AT-1 </v>
      </c>
      <c r="AC25" s="142"/>
      <c r="AD25" s="142"/>
      <c r="AE25" s="142"/>
      <c r="AF25" s="143">
        <f t="shared" si="4"/>
        <v>0</v>
      </c>
      <c r="AH25" s="144" t="str">
        <f t="shared" si="5"/>
        <v>Y</v>
      </c>
    </row>
    <row r="26" spans="1:34" x14ac:dyDescent="0.35">
      <c r="A26" s="137" t="s">
        <v>158</v>
      </c>
      <c r="B26" s="138"/>
      <c r="C26" s="138"/>
      <c r="D26" s="138"/>
      <c r="E26" s="138"/>
      <c r="F26" s="138"/>
      <c r="G26" s="138"/>
      <c r="H26" s="138"/>
      <c r="I26" s="138"/>
      <c r="J26" s="138"/>
      <c r="K26" s="138"/>
      <c r="L26" s="138"/>
      <c r="M26" s="138"/>
      <c r="N26" s="138"/>
      <c r="O26" s="138"/>
      <c r="P26" s="138"/>
      <c r="Q26" s="138" t="str">
        <f>IF(Q$5="S","S","x")</f>
        <v>S</v>
      </c>
      <c r="R26" s="138"/>
      <c r="S26" s="138"/>
      <c r="T26" s="138"/>
      <c r="V26" s="139" t="str">
        <f t="shared" si="1"/>
        <v>Y</v>
      </c>
      <c r="W26" s="134"/>
      <c r="X26" s="138" t="s">
        <v>393</v>
      </c>
      <c r="Y26" s="138" t="s">
        <v>393</v>
      </c>
      <c r="Z26" s="138" t="s">
        <v>393</v>
      </c>
      <c r="AA26" s="140" t="str">
        <f t="shared" si="2"/>
        <v>Y</v>
      </c>
      <c r="AB26" s="141" t="str">
        <f t="shared" si="3"/>
        <v xml:space="preserve">AT-2 </v>
      </c>
      <c r="AC26" s="142"/>
      <c r="AD26" s="142" t="s">
        <v>403</v>
      </c>
      <c r="AE26" s="142" t="s">
        <v>403</v>
      </c>
      <c r="AF26" s="143">
        <f t="shared" si="4"/>
        <v>0</v>
      </c>
      <c r="AH26" s="144" t="str">
        <f t="shared" si="5"/>
        <v>Y</v>
      </c>
    </row>
    <row r="27" spans="1:34" x14ac:dyDescent="0.35">
      <c r="A27" s="137" t="s">
        <v>159</v>
      </c>
      <c r="B27" s="138"/>
      <c r="C27" s="138"/>
      <c r="D27" s="138"/>
      <c r="E27" s="138"/>
      <c r="F27" s="138"/>
      <c r="G27" s="138"/>
      <c r="H27" s="138"/>
      <c r="I27" s="138"/>
      <c r="J27" s="138"/>
      <c r="K27" s="138"/>
      <c r="L27" s="138"/>
      <c r="M27" s="138"/>
      <c r="N27" s="138"/>
      <c r="O27" s="138"/>
      <c r="P27" s="138"/>
      <c r="Q27" s="138" t="str">
        <f>IF(Q$5="S","S","x")</f>
        <v>S</v>
      </c>
      <c r="R27" s="138"/>
      <c r="S27" s="138"/>
      <c r="T27" s="138"/>
      <c r="V27" s="139" t="str">
        <f t="shared" si="1"/>
        <v>Y</v>
      </c>
      <c r="W27" s="134"/>
      <c r="X27" s="138" t="s">
        <v>393</v>
      </c>
      <c r="Y27" s="138" t="s">
        <v>393</v>
      </c>
      <c r="Z27" s="138" t="s">
        <v>393</v>
      </c>
      <c r="AA27" s="140" t="str">
        <f t="shared" si="2"/>
        <v>Y</v>
      </c>
      <c r="AB27" s="141" t="str">
        <f t="shared" si="3"/>
        <v xml:space="preserve">AT-3 </v>
      </c>
      <c r="AC27" s="142"/>
      <c r="AD27" s="142"/>
      <c r="AE27" s="142"/>
      <c r="AF27" s="143">
        <f t="shared" si="4"/>
        <v>0</v>
      </c>
      <c r="AH27" s="144" t="str">
        <f t="shared" si="5"/>
        <v>Y</v>
      </c>
    </row>
    <row r="28" spans="1:34" x14ac:dyDescent="0.35">
      <c r="A28" s="137" t="s">
        <v>160</v>
      </c>
      <c r="B28" s="138"/>
      <c r="C28" s="138" t="str">
        <f t="shared" ref="C28:C43" si="8">IF(C$5="S","S","x")</f>
        <v>S</v>
      </c>
      <c r="D28" s="138"/>
      <c r="E28" s="138"/>
      <c r="F28" s="138"/>
      <c r="G28" s="138"/>
      <c r="H28" s="138"/>
      <c r="I28" s="138"/>
      <c r="J28" s="138"/>
      <c r="K28" s="138"/>
      <c r="L28" s="138"/>
      <c r="M28" s="138"/>
      <c r="N28" s="138"/>
      <c r="O28" s="138"/>
      <c r="P28" s="138"/>
      <c r="Q28" s="138"/>
      <c r="R28" s="138"/>
      <c r="S28" s="138"/>
      <c r="T28" s="138"/>
      <c r="V28" s="139" t="str">
        <f t="shared" si="1"/>
        <v>Y</v>
      </c>
      <c r="W28" s="134"/>
      <c r="X28" s="138" t="s">
        <v>393</v>
      </c>
      <c r="Y28" s="138" t="s">
        <v>393</v>
      </c>
      <c r="Z28" s="138" t="s">
        <v>393</v>
      </c>
      <c r="AA28" s="140" t="str">
        <f t="shared" si="2"/>
        <v>Y</v>
      </c>
      <c r="AB28" s="141" t="str">
        <f t="shared" si="3"/>
        <v xml:space="preserve">AU-1 </v>
      </c>
      <c r="AC28" s="142"/>
      <c r="AD28" s="142"/>
      <c r="AE28" s="142"/>
      <c r="AF28" s="143">
        <f t="shared" si="4"/>
        <v>0</v>
      </c>
      <c r="AH28" s="144" t="str">
        <f t="shared" si="5"/>
        <v>Y</v>
      </c>
    </row>
    <row r="29" spans="1:34" x14ac:dyDescent="0.35">
      <c r="A29" s="137" t="s">
        <v>161</v>
      </c>
      <c r="B29" s="138"/>
      <c r="C29" s="138" t="str">
        <f t="shared" si="8"/>
        <v>S</v>
      </c>
      <c r="D29" s="138"/>
      <c r="E29" s="138"/>
      <c r="F29" s="138"/>
      <c r="G29" s="138"/>
      <c r="H29" s="138"/>
      <c r="I29" s="138"/>
      <c r="J29" s="138"/>
      <c r="K29" s="138"/>
      <c r="L29" s="138" t="str">
        <f>IF(L$5="S","S","x")</f>
        <v>S</v>
      </c>
      <c r="M29" s="138" t="str">
        <f>IF(M$5="S","S","x")</f>
        <v>S</v>
      </c>
      <c r="N29" s="138" t="str">
        <f>IF(N$5="S","S","x")</f>
        <v>x</v>
      </c>
      <c r="O29" s="138"/>
      <c r="P29" s="138"/>
      <c r="Q29" s="138"/>
      <c r="R29" s="138"/>
      <c r="S29" s="138"/>
      <c r="T29" s="138"/>
      <c r="V29" s="139" t="str">
        <f t="shared" si="1"/>
        <v>Y</v>
      </c>
      <c r="W29" s="134"/>
      <c r="X29" s="138" t="s">
        <v>393</v>
      </c>
      <c r="Y29" s="138" t="s">
        <v>393</v>
      </c>
      <c r="Z29" s="138" t="s">
        <v>393</v>
      </c>
      <c r="AA29" s="140" t="str">
        <f t="shared" si="2"/>
        <v>Y</v>
      </c>
      <c r="AB29" s="141" t="str">
        <f t="shared" si="3"/>
        <v xml:space="preserve">AU-2 </v>
      </c>
      <c r="AC29" s="142"/>
      <c r="AD29" s="142" t="s">
        <v>404</v>
      </c>
      <c r="AE29" s="142" t="s">
        <v>404</v>
      </c>
      <c r="AF29" s="143">
        <f t="shared" si="4"/>
        <v>0</v>
      </c>
      <c r="AH29" s="144" t="str">
        <f t="shared" si="5"/>
        <v>Y</v>
      </c>
    </row>
    <row r="30" spans="1:34" x14ac:dyDescent="0.35">
      <c r="A30" s="137" t="s">
        <v>162</v>
      </c>
      <c r="B30" s="138"/>
      <c r="C30" s="138" t="str">
        <f t="shared" si="8"/>
        <v>S</v>
      </c>
      <c r="D30" s="138"/>
      <c r="E30" s="138"/>
      <c r="F30" s="138"/>
      <c r="G30" s="138" t="str">
        <f>IF(G$5="S","S","x")</f>
        <v>S</v>
      </c>
      <c r="H30" s="138"/>
      <c r="I30" s="138"/>
      <c r="J30" s="138"/>
      <c r="K30" s="138"/>
      <c r="L30" s="138"/>
      <c r="M30" s="138"/>
      <c r="N30" s="138"/>
      <c r="O30" s="138"/>
      <c r="P30" s="138"/>
      <c r="Q30" s="138"/>
      <c r="R30" s="138"/>
      <c r="S30" s="138"/>
      <c r="T30" s="138"/>
      <c r="V30" s="139" t="str">
        <f t="shared" si="1"/>
        <v>Y</v>
      </c>
      <c r="W30" s="134"/>
      <c r="X30" s="138" t="s">
        <v>393</v>
      </c>
      <c r="Y30" s="138" t="s">
        <v>393</v>
      </c>
      <c r="Z30" s="138" t="s">
        <v>393</v>
      </c>
      <c r="AA30" s="140" t="str">
        <f t="shared" si="2"/>
        <v>Y</v>
      </c>
      <c r="AB30" s="141" t="str">
        <f t="shared" si="3"/>
        <v xml:space="preserve">AU-3 </v>
      </c>
      <c r="AC30" s="142"/>
      <c r="AD30" s="142" t="s">
        <v>399</v>
      </c>
      <c r="AE30" s="142" t="s">
        <v>405</v>
      </c>
      <c r="AF30" s="143">
        <f t="shared" si="4"/>
        <v>0</v>
      </c>
      <c r="AH30" s="144" t="str">
        <f t="shared" si="5"/>
        <v>Y</v>
      </c>
    </row>
    <row r="31" spans="1:34" x14ac:dyDescent="0.35">
      <c r="A31" s="137" t="s">
        <v>163</v>
      </c>
      <c r="B31" s="138"/>
      <c r="C31" s="138" t="str">
        <f t="shared" si="8"/>
        <v>S</v>
      </c>
      <c r="D31" s="138"/>
      <c r="E31" s="138"/>
      <c r="F31" s="138"/>
      <c r="G31" s="138"/>
      <c r="H31" s="138"/>
      <c r="I31" s="138"/>
      <c r="J31" s="138"/>
      <c r="K31" s="138"/>
      <c r="L31" s="138"/>
      <c r="M31" s="138"/>
      <c r="N31" s="138"/>
      <c r="O31" s="138"/>
      <c r="P31" s="138"/>
      <c r="Q31" s="138"/>
      <c r="R31" s="138"/>
      <c r="S31" s="138"/>
      <c r="T31" s="138"/>
      <c r="V31" s="139" t="str">
        <f t="shared" si="1"/>
        <v>Y</v>
      </c>
      <c r="W31" s="134"/>
      <c r="X31" s="138" t="s">
        <v>393</v>
      </c>
      <c r="Y31" s="138" t="s">
        <v>393</v>
      </c>
      <c r="Z31" s="138" t="s">
        <v>393</v>
      </c>
      <c r="AA31" s="140" t="str">
        <f t="shared" si="2"/>
        <v>Y</v>
      </c>
      <c r="AB31" s="141" t="str">
        <f t="shared" si="3"/>
        <v xml:space="preserve">AU-4 </v>
      </c>
      <c r="AC31" s="142"/>
      <c r="AD31" s="142"/>
      <c r="AE31" s="142"/>
      <c r="AF31" s="143">
        <f t="shared" si="4"/>
        <v>0</v>
      </c>
      <c r="AH31" s="144" t="str">
        <f t="shared" si="5"/>
        <v>Y</v>
      </c>
    </row>
    <row r="32" spans="1:34" x14ac:dyDescent="0.35">
      <c r="A32" s="137" t="s">
        <v>164</v>
      </c>
      <c r="B32" s="138"/>
      <c r="C32" s="138" t="str">
        <f t="shared" si="8"/>
        <v>S</v>
      </c>
      <c r="D32" s="138"/>
      <c r="E32" s="138"/>
      <c r="F32" s="138"/>
      <c r="G32" s="138"/>
      <c r="H32" s="138"/>
      <c r="I32" s="138"/>
      <c r="J32" s="138"/>
      <c r="K32" s="138"/>
      <c r="L32" s="138"/>
      <c r="M32" s="138"/>
      <c r="N32" s="138"/>
      <c r="O32" s="138"/>
      <c r="P32" s="138"/>
      <c r="Q32" s="138"/>
      <c r="R32" s="138"/>
      <c r="S32" s="138"/>
      <c r="T32" s="138"/>
      <c r="V32" s="139" t="str">
        <f t="shared" si="1"/>
        <v>Y</v>
      </c>
      <c r="W32" s="134"/>
      <c r="X32" s="138" t="s">
        <v>393</v>
      </c>
      <c r="Y32" s="138" t="s">
        <v>393</v>
      </c>
      <c r="Z32" s="138" t="s">
        <v>393</v>
      </c>
      <c r="AA32" s="140" t="str">
        <f t="shared" si="2"/>
        <v>Y</v>
      </c>
      <c r="AB32" s="141" t="str">
        <f t="shared" si="3"/>
        <v xml:space="preserve">AU-5 </v>
      </c>
      <c r="AC32" s="142"/>
      <c r="AD32" s="142"/>
      <c r="AE32" s="142" t="s">
        <v>405</v>
      </c>
      <c r="AF32" s="143">
        <f t="shared" si="4"/>
        <v>0</v>
      </c>
      <c r="AH32" s="144" t="str">
        <f t="shared" si="5"/>
        <v>Y</v>
      </c>
    </row>
    <row r="33" spans="1:34" x14ac:dyDescent="0.35">
      <c r="A33" s="137" t="s">
        <v>165</v>
      </c>
      <c r="B33" s="138"/>
      <c r="C33" s="138" t="str">
        <f t="shared" si="8"/>
        <v>S</v>
      </c>
      <c r="D33" s="138"/>
      <c r="E33" s="138"/>
      <c r="F33" s="138"/>
      <c r="G33" s="138"/>
      <c r="H33" s="138"/>
      <c r="I33" s="138"/>
      <c r="J33" s="138"/>
      <c r="K33" s="138"/>
      <c r="L33" s="138"/>
      <c r="M33" s="138"/>
      <c r="N33" s="138"/>
      <c r="O33" s="138"/>
      <c r="P33" s="138"/>
      <c r="Q33" s="138"/>
      <c r="R33" s="138"/>
      <c r="S33" s="138"/>
      <c r="T33" s="138"/>
      <c r="V33" s="139" t="str">
        <f t="shared" si="1"/>
        <v>Y</v>
      </c>
      <c r="W33" s="134"/>
      <c r="X33" s="138" t="s">
        <v>393</v>
      </c>
      <c r="Y33" s="138" t="s">
        <v>393</v>
      </c>
      <c r="Z33" s="138" t="s">
        <v>393</v>
      </c>
      <c r="AA33" s="140" t="str">
        <f t="shared" si="2"/>
        <v>Y</v>
      </c>
      <c r="AB33" s="141" t="str">
        <f t="shared" si="3"/>
        <v xml:space="preserve">AU-6 </v>
      </c>
      <c r="AC33" s="142"/>
      <c r="AD33" s="142" t="s">
        <v>406</v>
      </c>
      <c r="AE33" s="142" t="s">
        <v>407</v>
      </c>
      <c r="AF33" s="143">
        <f t="shared" si="4"/>
        <v>0</v>
      </c>
      <c r="AH33" s="144" t="str">
        <f t="shared" si="5"/>
        <v>Y</v>
      </c>
    </row>
    <row r="34" spans="1:34" x14ac:dyDescent="0.35">
      <c r="A34" s="137" t="s">
        <v>166</v>
      </c>
      <c r="B34" s="138"/>
      <c r="C34" s="138" t="str">
        <f t="shared" si="8"/>
        <v>S</v>
      </c>
      <c r="D34" s="138"/>
      <c r="E34" s="138"/>
      <c r="F34" s="138"/>
      <c r="G34" s="138"/>
      <c r="H34" s="138"/>
      <c r="I34" s="138"/>
      <c r="J34" s="138"/>
      <c r="K34" s="138"/>
      <c r="L34" s="138"/>
      <c r="M34" s="138"/>
      <c r="N34" s="138"/>
      <c r="O34" s="138"/>
      <c r="P34" s="138"/>
      <c r="Q34" s="138"/>
      <c r="R34" s="138"/>
      <c r="S34" s="138"/>
      <c r="T34" s="138"/>
      <c r="V34" s="139" t="str">
        <f t="shared" si="1"/>
        <v>Y</v>
      </c>
      <c r="W34" s="134"/>
      <c r="X34" s="145" t="s">
        <v>396</v>
      </c>
      <c r="Y34" s="138" t="s">
        <v>393</v>
      </c>
      <c r="Z34" s="138" t="s">
        <v>393</v>
      </c>
      <c r="AA34" s="140" t="str">
        <f t="shared" si="2"/>
        <v>N</v>
      </c>
      <c r="AB34" s="141" t="str">
        <f t="shared" si="3"/>
        <v xml:space="preserve">AU-7 </v>
      </c>
      <c r="AC34" s="142"/>
      <c r="AD34" s="142" t="s">
        <v>399</v>
      </c>
      <c r="AE34" s="142" t="s">
        <v>399</v>
      </c>
      <c r="AF34" s="143">
        <f t="shared" si="4"/>
        <v>0</v>
      </c>
      <c r="AH34" s="144" t="str">
        <f t="shared" si="5"/>
        <v>N</v>
      </c>
    </row>
    <row r="35" spans="1:34" x14ac:dyDescent="0.35">
      <c r="A35" s="137" t="s">
        <v>167</v>
      </c>
      <c r="B35" s="138"/>
      <c r="C35" s="138" t="str">
        <f t="shared" si="8"/>
        <v>S</v>
      </c>
      <c r="D35" s="138"/>
      <c r="E35" s="138"/>
      <c r="F35" s="138"/>
      <c r="G35" s="138"/>
      <c r="H35" s="138"/>
      <c r="I35" s="138"/>
      <c r="J35" s="138"/>
      <c r="K35" s="138"/>
      <c r="L35" s="138"/>
      <c r="M35" s="138"/>
      <c r="N35" s="138"/>
      <c r="O35" s="138"/>
      <c r="P35" s="138"/>
      <c r="Q35" s="138"/>
      <c r="R35" s="138"/>
      <c r="S35" s="138"/>
      <c r="T35" s="138"/>
      <c r="V35" s="139" t="str">
        <f t="shared" si="1"/>
        <v>Y</v>
      </c>
      <c r="W35" s="134"/>
      <c r="X35" s="138" t="s">
        <v>393</v>
      </c>
      <c r="Y35" s="138" t="s">
        <v>393</v>
      </c>
      <c r="Z35" s="138" t="s">
        <v>393</v>
      </c>
      <c r="AA35" s="140" t="str">
        <f t="shared" si="2"/>
        <v>Y</v>
      </c>
      <c r="AB35" s="141" t="str">
        <f t="shared" si="3"/>
        <v xml:space="preserve">AU-8 </v>
      </c>
      <c r="AC35" s="142"/>
      <c r="AD35" s="142" t="s">
        <v>399</v>
      </c>
      <c r="AE35" s="142" t="s">
        <v>399</v>
      </c>
      <c r="AF35" s="143">
        <f t="shared" si="4"/>
        <v>0</v>
      </c>
      <c r="AH35" s="144" t="str">
        <f t="shared" si="5"/>
        <v>Y</v>
      </c>
    </row>
    <row r="36" spans="1:34" x14ac:dyDescent="0.35">
      <c r="A36" s="137" t="s">
        <v>168</v>
      </c>
      <c r="B36" s="138"/>
      <c r="C36" s="138" t="str">
        <f t="shared" si="8"/>
        <v>S</v>
      </c>
      <c r="D36" s="138"/>
      <c r="E36" s="138"/>
      <c r="F36" s="138"/>
      <c r="G36" s="138" t="str">
        <f>IF(G$5="S","S","x")</f>
        <v>S</v>
      </c>
      <c r="H36" s="138" t="str">
        <f>IF(H$5="S","S","x")</f>
        <v>x</v>
      </c>
      <c r="I36" s="138"/>
      <c r="J36" s="138"/>
      <c r="K36" s="138"/>
      <c r="L36" s="138"/>
      <c r="M36" s="138"/>
      <c r="N36" s="138"/>
      <c r="O36" s="138"/>
      <c r="P36" s="138"/>
      <c r="Q36" s="138"/>
      <c r="R36" s="138"/>
      <c r="S36" s="138"/>
      <c r="T36" s="138"/>
      <c r="V36" s="139" t="str">
        <f t="shared" si="1"/>
        <v>Y</v>
      </c>
      <c r="W36" s="134"/>
      <c r="X36" s="138" t="s">
        <v>393</v>
      </c>
      <c r="Y36" s="138" t="s">
        <v>393</v>
      </c>
      <c r="Z36" s="138" t="s">
        <v>393</v>
      </c>
      <c r="AA36" s="140" t="str">
        <f t="shared" si="2"/>
        <v>Y</v>
      </c>
      <c r="AB36" s="141" t="str">
        <f t="shared" si="3"/>
        <v xml:space="preserve">AU-9 </v>
      </c>
      <c r="AC36" s="142"/>
      <c r="AD36" s="142" t="s">
        <v>408</v>
      </c>
      <c r="AE36" s="142" t="s">
        <v>409</v>
      </c>
      <c r="AF36" s="143">
        <f t="shared" si="4"/>
        <v>0</v>
      </c>
      <c r="AH36" s="144" t="str">
        <f t="shared" si="5"/>
        <v>Y</v>
      </c>
    </row>
    <row r="37" spans="1:34" x14ac:dyDescent="0.35">
      <c r="A37" s="137" t="s">
        <v>169</v>
      </c>
      <c r="B37" s="138"/>
      <c r="C37" s="138" t="str">
        <f t="shared" si="8"/>
        <v>S</v>
      </c>
      <c r="D37" s="138"/>
      <c r="E37" s="138"/>
      <c r="F37" s="138"/>
      <c r="G37" s="138"/>
      <c r="H37" s="138"/>
      <c r="I37" s="138"/>
      <c r="J37" s="138"/>
      <c r="K37" s="138"/>
      <c r="L37" s="138" t="str">
        <f>IF(L$5="S","S","x")</f>
        <v>S</v>
      </c>
      <c r="M37" s="138" t="str">
        <f>IF(M$5="S","S","x")</f>
        <v>S</v>
      </c>
      <c r="N37" s="138"/>
      <c r="O37" s="138"/>
      <c r="P37" s="138"/>
      <c r="Q37" s="138"/>
      <c r="R37" s="138"/>
      <c r="S37" s="138"/>
      <c r="T37" s="138"/>
      <c r="V37" s="139" t="str">
        <f t="shared" si="1"/>
        <v>Y</v>
      </c>
      <c r="W37" s="134"/>
      <c r="X37" s="145" t="s">
        <v>396</v>
      </c>
      <c r="Y37" s="145" t="s">
        <v>396</v>
      </c>
      <c r="Z37" s="138" t="s">
        <v>393</v>
      </c>
      <c r="AA37" s="140" t="str">
        <f t="shared" si="2"/>
        <v>N</v>
      </c>
      <c r="AB37" s="141" t="str">
        <f t="shared" si="3"/>
        <v>AU-10</v>
      </c>
      <c r="AC37" s="142"/>
      <c r="AD37" s="142"/>
      <c r="AE37" s="142"/>
      <c r="AF37" s="143">
        <f t="shared" si="4"/>
        <v>0</v>
      </c>
      <c r="AH37" s="144" t="str">
        <f t="shared" si="5"/>
        <v>N</v>
      </c>
    </row>
    <row r="38" spans="1:34" x14ac:dyDescent="0.35">
      <c r="A38" s="137" t="s">
        <v>170</v>
      </c>
      <c r="B38" s="138"/>
      <c r="C38" s="138" t="str">
        <f t="shared" si="8"/>
        <v>S</v>
      </c>
      <c r="D38" s="138"/>
      <c r="E38" s="138"/>
      <c r="F38" s="138"/>
      <c r="G38" s="138" t="str">
        <f>IF(G$5="S","S","x")</f>
        <v>S</v>
      </c>
      <c r="H38" s="138"/>
      <c r="I38" s="138"/>
      <c r="J38" s="138"/>
      <c r="K38" s="138"/>
      <c r="L38" s="138"/>
      <c r="M38" s="138"/>
      <c r="N38" s="138"/>
      <c r="O38" s="138"/>
      <c r="P38" s="138"/>
      <c r="Q38" s="138"/>
      <c r="R38" s="138"/>
      <c r="S38" s="138"/>
      <c r="T38" s="138"/>
      <c r="V38" s="139" t="str">
        <f t="shared" si="1"/>
        <v>Y</v>
      </c>
      <c r="W38" s="134"/>
      <c r="X38" s="138" t="s">
        <v>393</v>
      </c>
      <c r="Y38" s="138" t="s">
        <v>393</v>
      </c>
      <c r="Z38" s="138" t="s">
        <v>393</v>
      </c>
      <c r="AA38" s="140" t="str">
        <f t="shared" si="2"/>
        <v>Y</v>
      </c>
      <c r="AB38" s="141" t="str">
        <f t="shared" si="3"/>
        <v>AU-11</v>
      </c>
      <c r="AC38" s="142"/>
      <c r="AD38" s="142"/>
      <c r="AE38" s="142"/>
      <c r="AF38" s="143">
        <f t="shared" si="4"/>
        <v>0</v>
      </c>
      <c r="AH38" s="144" t="str">
        <f t="shared" si="5"/>
        <v>Y</v>
      </c>
    </row>
    <row r="39" spans="1:34" x14ac:dyDescent="0.35">
      <c r="A39" s="137" t="s">
        <v>171</v>
      </c>
      <c r="B39" s="138"/>
      <c r="C39" s="138" t="str">
        <f t="shared" si="8"/>
        <v>S</v>
      </c>
      <c r="D39" s="138"/>
      <c r="E39" s="138"/>
      <c r="F39" s="138"/>
      <c r="G39" s="138"/>
      <c r="H39" s="138"/>
      <c r="I39" s="138"/>
      <c r="J39" s="138"/>
      <c r="K39" s="138"/>
      <c r="L39" s="138"/>
      <c r="M39" s="138"/>
      <c r="N39" s="138"/>
      <c r="O39" s="138"/>
      <c r="P39" s="138"/>
      <c r="Q39" s="138"/>
      <c r="R39" s="138"/>
      <c r="S39" s="138"/>
      <c r="T39" s="138"/>
      <c r="V39" s="139" t="str">
        <f t="shared" si="1"/>
        <v>Y</v>
      </c>
      <c r="W39" s="134"/>
      <c r="X39" s="138" t="s">
        <v>393</v>
      </c>
      <c r="Y39" s="138" t="s">
        <v>393</v>
      </c>
      <c r="Z39" s="138" t="s">
        <v>393</v>
      </c>
      <c r="AA39" s="140" t="str">
        <f t="shared" si="2"/>
        <v>Y</v>
      </c>
      <c r="AB39" s="141" t="str">
        <f t="shared" si="3"/>
        <v>AU-12</v>
      </c>
      <c r="AC39" s="142"/>
      <c r="AD39" s="142"/>
      <c r="AE39" s="142" t="s">
        <v>406</v>
      </c>
      <c r="AF39" s="143">
        <f t="shared" si="4"/>
        <v>0</v>
      </c>
      <c r="AH39" s="144" t="str">
        <f t="shared" si="5"/>
        <v>Y</v>
      </c>
    </row>
    <row r="40" spans="1:34" x14ac:dyDescent="0.35">
      <c r="A40" s="137" t="s">
        <v>172</v>
      </c>
      <c r="B40" s="138"/>
      <c r="C40" s="138" t="str">
        <f t="shared" si="8"/>
        <v>S</v>
      </c>
      <c r="D40" s="138"/>
      <c r="E40" s="138"/>
      <c r="F40" s="138"/>
      <c r="G40" s="138"/>
      <c r="H40" s="138"/>
      <c r="I40" s="138"/>
      <c r="J40" s="138"/>
      <c r="K40" s="138"/>
      <c r="L40" s="138"/>
      <c r="M40" s="138"/>
      <c r="N40" s="138"/>
      <c r="O40" s="138"/>
      <c r="P40" s="138"/>
      <c r="Q40" s="138"/>
      <c r="R40" s="138"/>
      <c r="S40" s="138"/>
      <c r="T40" s="138"/>
      <c r="V40" s="139" t="str">
        <f t="shared" si="1"/>
        <v>Y</v>
      </c>
      <c r="W40" s="134"/>
      <c r="X40" s="145" t="s">
        <v>396</v>
      </c>
      <c r="Y40" s="145" t="s">
        <v>396</v>
      </c>
      <c r="Z40" s="145" t="s">
        <v>396</v>
      </c>
      <c r="AA40" s="140" t="str">
        <f t="shared" si="2"/>
        <v>N</v>
      </c>
      <c r="AB40" s="141" t="str">
        <f t="shared" si="3"/>
        <v>AU-13</v>
      </c>
      <c r="AC40" s="142"/>
      <c r="AD40" s="142"/>
      <c r="AE40" s="142"/>
      <c r="AF40" s="143">
        <f t="shared" si="4"/>
        <v>0</v>
      </c>
      <c r="AH40" s="144" t="str">
        <f t="shared" si="5"/>
        <v>N</v>
      </c>
    </row>
    <row r="41" spans="1:34" x14ac:dyDescent="0.35">
      <c r="A41" s="137" t="s">
        <v>173</v>
      </c>
      <c r="B41" s="138"/>
      <c r="C41" s="138" t="str">
        <f t="shared" si="8"/>
        <v>S</v>
      </c>
      <c r="D41" s="138"/>
      <c r="E41" s="138"/>
      <c r="F41" s="138"/>
      <c r="G41" s="138"/>
      <c r="H41" s="138"/>
      <c r="I41" s="138"/>
      <c r="J41" s="138"/>
      <c r="K41" s="138"/>
      <c r="L41" s="138"/>
      <c r="M41" s="138"/>
      <c r="N41" s="138"/>
      <c r="O41" s="138"/>
      <c r="P41" s="138"/>
      <c r="Q41" s="138"/>
      <c r="R41" s="138"/>
      <c r="S41" s="138"/>
      <c r="T41" s="138"/>
      <c r="V41" s="139" t="str">
        <f t="shared" ref="V41:V72" si="9">IF(COUNTIF(B41:T41,"S")&gt;0,"Y","N")</f>
        <v>Y</v>
      </c>
      <c r="W41" s="134"/>
      <c r="X41" s="145" t="s">
        <v>396</v>
      </c>
      <c r="Y41" s="145" t="s">
        <v>396</v>
      </c>
      <c r="Z41" s="145" t="s">
        <v>396</v>
      </c>
      <c r="AA41" s="140" t="str">
        <f t="shared" ref="AA41:AA72" si="10">IF($X$5="Low",X41,IF($X$5="Moderate",Y41,IF($X$5="High",Z41)))</f>
        <v>N</v>
      </c>
      <c r="AB41" s="141" t="str">
        <f t="shared" ref="AB41:AB72" si="11">LEFT(A41,5)</f>
        <v>AU-14</v>
      </c>
      <c r="AC41" s="142"/>
      <c r="AD41" s="142"/>
      <c r="AE41" s="142"/>
      <c r="AF41" s="143">
        <f t="shared" ref="AF41:AF72" si="12">IF($X$5="Low",AC41,IF($X$5="Moderate",AD41,IF($X$5="High",AE41)))</f>
        <v>0</v>
      </c>
      <c r="AH41" s="144" t="str">
        <f t="shared" ref="AH41:AH72" si="13">IF(V41="N","N",IF(OR(AF41="",AF41=0),AA41,CONCATENATE(AA41," + ",AF41)))</f>
        <v>N</v>
      </c>
    </row>
    <row r="42" spans="1:34" x14ac:dyDescent="0.35">
      <c r="A42" s="137" t="s">
        <v>174</v>
      </c>
      <c r="B42" s="138"/>
      <c r="C42" s="138" t="str">
        <f t="shared" si="8"/>
        <v>S</v>
      </c>
      <c r="D42" s="138"/>
      <c r="E42" s="138"/>
      <c r="F42" s="138"/>
      <c r="G42" s="138"/>
      <c r="H42" s="138"/>
      <c r="I42" s="138"/>
      <c r="J42" s="138"/>
      <c r="K42" s="138"/>
      <c r="L42" s="138"/>
      <c r="M42" s="138"/>
      <c r="N42" s="138"/>
      <c r="O42" s="138"/>
      <c r="P42" s="138"/>
      <c r="Q42" s="138"/>
      <c r="R42" s="138"/>
      <c r="S42" s="138"/>
      <c r="T42" s="138"/>
      <c r="V42" s="139" t="str">
        <f t="shared" si="9"/>
        <v>Y</v>
      </c>
      <c r="W42" s="134"/>
      <c r="X42" s="145" t="s">
        <v>396</v>
      </c>
      <c r="Y42" s="145" t="s">
        <v>396</v>
      </c>
      <c r="Z42" s="145" t="s">
        <v>396</v>
      </c>
      <c r="AA42" s="140" t="str">
        <f t="shared" si="10"/>
        <v>N</v>
      </c>
      <c r="AB42" s="141" t="str">
        <f t="shared" si="11"/>
        <v>AU-15</v>
      </c>
      <c r="AC42" s="142"/>
      <c r="AD42" s="142"/>
      <c r="AE42" s="142"/>
      <c r="AF42" s="143">
        <f t="shared" si="12"/>
        <v>0</v>
      </c>
      <c r="AH42" s="144" t="str">
        <f t="shared" si="13"/>
        <v>N</v>
      </c>
    </row>
    <row r="43" spans="1:34" x14ac:dyDescent="0.35">
      <c r="A43" s="137" t="s">
        <v>175</v>
      </c>
      <c r="B43" s="138"/>
      <c r="C43" s="138" t="str">
        <f t="shared" si="8"/>
        <v>S</v>
      </c>
      <c r="D43" s="138"/>
      <c r="E43" s="138"/>
      <c r="F43" s="138"/>
      <c r="G43" s="138"/>
      <c r="H43" s="138"/>
      <c r="I43" s="138"/>
      <c r="J43" s="138"/>
      <c r="K43" s="138"/>
      <c r="L43" s="138"/>
      <c r="M43" s="138"/>
      <c r="N43" s="138"/>
      <c r="O43" s="138"/>
      <c r="P43" s="138"/>
      <c r="Q43" s="138"/>
      <c r="R43" s="138"/>
      <c r="S43" s="138"/>
      <c r="T43" s="138"/>
      <c r="V43" s="139" t="str">
        <f t="shared" si="9"/>
        <v>Y</v>
      </c>
      <c r="W43" s="134"/>
      <c r="X43" s="145" t="s">
        <v>396</v>
      </c>
      <c r="Y43" s="145" t="s">
        <v>396</v>
      </c>
      <c r="Z43" s="145" t="s">
        <v>396</v>
      </c>
      <c r="AA43" s="140" t="str">
        <f t="shared" si="10"/>
        <v>N</v>
      </c>
      <c r="AB43" s="141" t="str">
        <f t="shared" si="11"/>
        <v>AU-16</v>
      </c>
      <c r="AC43" s="142"/>
      <c r="AD43" s="142"/>
      <c r="AE43" s="142"/>
      <c r="AF43" s="143">
        <f t="shared" si="12"/>
        <v>0</v>
      </c>
      <c r="AH43" s="144" t="str">
        <f t="shared" si="13"/>
        <v>N</v>
      </c>
    </row>
    <row r="44" spans="1:34" x14ac:dyDescent="0.35">
      <c r="A44" s="137" t="s">
        <v>176</v>
      </c>
      <c r="B44" s="138"/>
      <c r="C44" s="138"/>
      <c r="D44" s="138"/>
      <c r="E44" s="138"/>
      <c r="F44" s="138"/>
      <c r="G44" s="138"/>
      <c r="H44" s="138"/>
      <c r="I44" s="138"/>
      <c r="J44" s="138"/>
      <c r="K44" s="138"/>
      <c r="L44" s="138"/>
      <c r="M44" s="138"/>
      <c r="N44" s="138" t="str">
        <f>IF(N$5="S","S","x")</f>
        <v>x</v>
      </c>
      <c r="O44" s="138"/>
      <c r="P44" s="138"/>
      <c r="Q44" s="138"/>
      <c r="R44" s="138"/>
      <c r="S44" s="138"/>
      <c r="T44" s="138"/>
      <c r="V44" s="139" t="str">
        <f t="shared" si="9"/>
        <v>N</v>
      </c>
      <c r="W44" s="134"/>
      <c r="X44" s="138" t="s">
        <v>393</v>
      </c>
      <c r="Y44" s="138" t="s">
        <v>393</v>
      </c>
      <c r="Z44" s="138" t="s">
        <v>393</v>
      </c>
      <c r="AA44" s="140" t="str">
        <f t="shared" si="10"/>
        <v>Y</v>
      </c>
      <c r="AB44" s="141" t="str">
        <f t="shared" si="11"/>
        <v xml:space="preserve">CA-7 </v>
      </c>
      <c r="AC44" s="142"/>
      <c r="AD44" s="142" t="s">
        <v>399</v>
      </c>
      <c r="AE44" s="142" t="s">
        <v>399</v>
      </c>
      <c r="AF44" s="143">
        <f t="shared" si="12"/>
        <v>0</v>
      </c>
      <c r="AH44" s="144" t="str">
        <f t="shared" si="13"/>
        <v>N</v>
      </c>
    </row>
    <row r="45" spans="1:34" x14ac:dyDescent="0.35">
      <c r="A45" s="137" t="s">
        <v>178</v>
      </c>
      <c r="B45" s="138"/>
      <c r="C45" s="138"/>
      <c r="D45" s="138"/>
      <c r="E45" s="138" t="str">
        <f t="shared" ref="E45:E52" si="14">IF(E$5="S","S","x")</f>
        <v>x</v>
      </c>
      <c r="F45" s="138"/>
      <c r="G45" s="138"/>
      <c r="H45" s="138" t="str">
        <f>IF(H$5="S","S","x")</f>
        <v>x</v>
      </c>
      <c r="I45" s="138"/>
      <c r="J45" s="138"/>
      <c r="K45" s="138"/>
      <c r="L45" s="138" t="str">
        <f>IF(L$5="S","S","x")</f>
        <v>S</v>
      </c>
      <c r="M45" s="138" t="str">
        <f>IF(M$5="S","S","x")</f>
        <v>S</v>
      </c>
      <c r="N45" s="138"/>
      <c r="O45" s="138"/>
      <c r="P45" s="138"/>
      <c r="Q45" s="138"/>
      <c r="R45" s="138"/>
      <c r="S45" s="138"/>
      <c r="T45" s="138"/>
      <c r="V45" s="139" t="str">
        <f t="shared" si="9"/>
        <v>Y</v>
      </c>
      <c r="W45" s="134"/>
      <c r="X45" s="138" t="s">
        <v>393</v>
      </c>
      <c r="Y45" s="138" t="s">
        <v>393</v>
      </c>
      <c r="Z45" s="138" t="s">
        <v>393</v>
      </c>
      <c r="AA45" s="140" t="str">
        <f t="shared" si="10"/>
        <v>Y</v>
      </c>
      <c r="AB45" s="141" t="str">
        <f t="shared" si="11"/>
        <v xml:space="preserve">CM-1 </v>
      </c>
      <c r="AC45" s="142"/>
      <c r="AD45" s="142"/>
      <c r="AE45" s="142"/>
      <c r="AF45" s="143">
        <f t="shared" si="12"/>
        <v>0</v>
      </c>
      <c r="AH45" s="144" t="str">
        <f t="shared" si="13"/>
        <v>Y</v>
      </c>
    </row>
    <row r="46" spans="1:34" x14ac:dyDescent="0.35">
      <c r="A46" s="137" t="s">
        <v>179</v>
      </c>
      <c r="B46" s="138"/>
      <c r="C46" s="138"/>
      <c r="D46" s="138"/>
      <c r="E46" s="138" t="str">
        <f t="shared" si="14"/>
        <v>x</v>
      </c>
      <c r="F46" s="138" t="str">
        <f>IF(F$5="S","S","x")</f>
        <v>S</v>
      </c>
      <c r="G46" s="138"/>
      <c r="H46" s="138" t="str">
        <f>IF(H$5="S","S","x")</f>
        <v>x</v>
      </c>
      <c r="I46" s="138"/>
      <c r="J46" s="138"/>
      <c r="K46" s="138"/>
      <c r="L46" s="138"/>
      <c r="M46" s="138"/>
      <c r="N46" s="138"/>
      <c r="O46" s="138"/>
      <c r="P46" s="138"/>
      <c r="Q46" s="138"/>
      <c r="R46" s="138"/>
      <c r="S46" s="138"/>
      <c r="T46" s="138"/>
      <c r="V46" s="139" t="str">
        <f t="shared" si="9"/>
        <v>Y</v>
      </c>
      <c r="W46" s="134"/>
      <c r="X46" s="138" t="s">
        <v>393</v>
      </c>
      <c r="Y46" s="138" t="s">
        <v>393</v>
      </c>
      <c r="Z46" s="138" t="s">
        <v>393</v>
      </c>
      <c r="AA46" s="140" t="str">
        <f t="shared" si="10"/>
        <v>Y</v>
      </c>
      <c r="AB46" s="141" t="str">
        <f t="shared" si="11"/>
        <v xml:space="preserve">CM-2 </v>
      </c>
      <c r="AC46" s="142"/>
      <c r="AD46" s="142" t="s">
        <v>410</v>
      </c>
      <c r="AE46" s="142" t="s">
        <v>411</v>
      </c>
      <c r="AF46" s="143">
        <f t="shared" si="12"/>
        <v>0</v>
      </c>
      <c r="AH46" s="144" t="str">
        <f t="shared" si="13"/>
        <v>Y</v>
      </c>
    </row>
    <row r="47" spans="1:34" x14ac:dyDescent="0.35">
      <c r="A47" s="137" t="s">
        <v>180</v>
      </c>
      <c r="B47" s="138"/>
      <c r="C47" s="138"/>
      <c r="D47" s="138"/>
      <c r="E47" s="138" t="str">
        <f t="shared" si="14"/>
        <v>x</v>
      </c>
      <c r="F47" s="138" t="str">
        <f>IF(F$5="S","S","x")</f>
        <v>S</v>
      </c>
      <c r="G47" s="138"/>
      <c r="H47" s="138" t="str">
        <f>IF(H$5="S","S","x")</f>
        <v>x</v>
      </c>
      <c r="I47" s="138"/>
      <c r="J47" s="138"/>
      <c r="K47" s="138" t="str">
        <f>IF(K$5="S","S","x")</f>
        <v>S</v>
      </c>
      <c r="L47" s="138" t="str">
        <f>IF(L$5="S","S","x")</f>
        <v>S</v>
      </c>
      <c r="M47" s="138"/>
      <c r="N47" s="138"/>
      <c r="O47" s="138"/>
      <c r="P47" s="138"/>
      <c r="Q47" s="138"/>
      <c r="R47" s="138"/>
      <c r="S47" s="138"/>
      <c r="T47" s="138"/>
      <c r="V47" s="139" t="str">
        <f t="shared" si="9"/>
        <v>Y</v>
      </c>
      <c r="W47" s="134"/>
      <c r="X47" s="145" t="s">
        <v>396</v>
      </c>
      <c r="Y47" s="138" t="s">
        <v>393</v>
      </c>
      <c r="Z47" s="138" t="s">
        <v>393</v>
      </c>
      <c r="AA47" s="140" t="str">
        <f t="shared" si="10"/>
        <v>N</v>
      </c>
      <c r="AB47" s="141" t="str">
        <f t="shared" si="11"/>
        <v xml:space="preserve">CM-3 </v>
      </c>
      <c r="AC47" s="142"/>
      <c r="AD47" s="142" t="s">
        <v>403</v>
      </c>
      <c r="AE47" s="142" t="s">
        <v>405</v>
      </c>
      <c r="AF47" s="143">
        <f t="shared" si="12"/>
        <v>0</v>
      </c>
      <c r="AH47" s="144" t="str">
        <f t="shared" si="13"/>
        <v>N</v>
      </c>
    </row>
    <row r="48" spans="1:34" x14ac:dyDescent="0.35">
      <c r="A48" s="137" t="s">
        <v>181</v>
      </c>
      <c r="B48" s="138" t="str">
        <f>IF(B$5="S","S","x")</f>
        <v>S</v>
      </c>
      <c r="C48" s="138"/>
      <c r="D48" s="138"/>
      <c r="E48" s="138" t="str">
        <f t="shared" si="14"/>
        <v>x</v>
      </c>
      <c r="F48" s="138" t="str">
        <f>IF(F$5="S","S","x")</f>
        <v>S</v>
      </c>
      <c r="G48" s="138"/>
      <c r="H48" s="138"/>
      <c r="I48" s="138"/>
      <c r="J48" s="138"/>
      <c r="K48" s="138"/>
      <c r="L48" s="138"/>
      <c r="M48" s="138"/>
      <c r="N48" s="138"/>
      <c r="O48" s="138"/>
      <c r="P48" s="138"/>
      <c r="Q48" s="138"/>
      <c r="R48" s="138"/>
      <c r="S48" s="138"/>
      <c r="T48" s="138"/>
      <c r="V48" s="139" t="str">
        <f t="shared" si="9"/>
        <v>Y</v>
      </c>
      <c r="W48" s="134"/>
      <c r="X48" s="138" t="s">
        <v>393</v>
      </c>
      <c r="Y48" s="138" t="s">
        <v>393</v>
      </c>
      <c r="Z48" s="138" t="s">
        <v>393</v>
      </c>
      <c r="AA48" s="140" t="str">
        <f t="shared" si="10"/>
        <v>Y</v>
      </c>
      <c r="AB48" s="141" t="str">
        <f t="shared" si="11"/>
        <v xml:space="preserve">CM-4 </v>
      </c>
      <c r="AC48" s="142"/>
      <c r="AD48" s="142"/>
      <c r="AE48" s="142" t="s">
        <v>399</v>
      </c>
      <c r="AF48" s="143">
        <f t="shared" si="12"/>
        <v>0</v>
      </c>
      <c r="AH48" s="144" t="str">
        <f t="shared" si="13"/>
        <v>Y</v>
      </c>
    </row>
    <row r="49" spans="1:34" x14ac:dyDescent="0.35">
      <c r="A49" s="137" t="s">
        <v>182</v>
      </c>
      <c r="B49" s="138"/>
      <c r="C49" s="138"/>
      <c r="D49" s="138"/>
      <c r="E49" s="138" t="str">
        <f t="shared" si="14"/>
        <v>x</v>
      </c>
      <c r="F49" s="138" t="str">
        <f>IF(F$5="S","S","x")</f>
        <v>S</v>
      </c>
      <c r="G49" s="138"/>
      <c r="H49" s="138" t="str">
        <f>IF(H$5="S","S","x")</f>
        <v>x</v>
      </c>
      <c r="I49" s="138"/>
      <c r="J49" s="138"/>
      <c r="K49" s="138"/>
      <c r="L49" s="138"/>
      <c r="M49" s="138"/>
      <c r="N49" s="138"/>
      <c r="O49" s="138"/>
      <c r="P49" s="138"/>
      <c r="Q49" s="138"/>
      <c r="R49" s="138"/>
      <c r="S49" s="138"/>
      <c r="T49" s="138"/>
      <c r="V49" s="139" t="str">
        <f t="shared" si="9"/>
        <v>Y</v>
      </c>
      <c r="W49" s="134"/>
      <c r="X49" s="145" t="s">
        <v>396</v>
      </c>
      <c r="Y49" s="138" t="s">
        <v>393</v>
      </c>
      <c r="Z49" s="138" t="s">
        <v>393</v>
      </c>
      <c r="AA49" s="140" t="str">
        <f t="shared" si="10"/>
        <v>N</v>
      </c>
      <c r="AB49" s="141" t="str">
        <f t="shared" si="11"/>
        <v xml:space="preserve">CM-5 </v>
      </c>
      <c r="AC49" s="142"/>
      <c r="AD49" s="142"/>
      <c r="AE49" s="142" t="s">
        <v>412</v>
      </c>
      <c r="AF49" s="143">
        <f t="shared" si="12"/>
        <v>0</v>
      </c>
      <c r="AH49" s="144" t="str">
        <f t="shared" si="13"/>
        <v>N</v>
      </c>
    </row>
    <row r="50" spans="1:34" x14ac:dyDescent="0.35">
      <c r="A50" s="137" t="s">
        <v>183</v>
      </c>
      <c r="B50" s="138"/>
      <c r="C50" s="138"/>
      <c r="D50" s="138"/>
      <c r="E50" s="138" t="str">
        <f t="shared" si="14"/>
        <v>x</v>
      </c>
      <c r="F50" s="138"/>
      <c r="G50" s="138"/>
      <c r="H50" s="138" t="str">
        <f>IF(H$5="S","S","x")</f>
        <v>x</v>
      </c>
      <c r="I50" s="138"/>
      <c r="J50" s="138"/>
      <c r="K50" s="138"/>
      <c r="L50" s="138" t="str">
        <f>IF(L$5="S","S","x")</f>
        <v>S</v>
      </c>
      <c r="M50" s="138"/>
      <c r="N50" s="138"/>
      <c r="O50" s="138"/>
      <c r="P50" s="138" t="str">
        <f>IF(P$5="S","S","x")</f>
        <v>S</v>
      </c>
      <c r="Q50" s="138"/>
      <c r="R50" s="138"/>
      <c r="S50" s="138"/>
      <c r="T50" s="138"/>
      <c r="V50" s="139" t="str">
        <f t="shared" si="9"/>
        <v>Y</v>
      </c>
      <c r="W50" s="134"/>
      <c r="X50" s="138" t="s">
        <v>393</v>
      </c>
      <c r="Y50" s="138" t="s">
        <v>393</v>
      </c>
      <c r="Z50" s="138" t="s">
        <v>393</v>
      </c>
      <c r="AA50" s="140" t="str">
        <f t="shared" si="10"/>
        <v>Y</v>
      </c>
      <c r="AB50" s="141" t="str">
        <f t="shared" si="11"/>
        <v xml:space="preserve">CM-6 </v>
      </c>
      <c r="AC50" s="142"/>
      <c r="AD50" s="142" t="s">
        <v>404</v>
      </c>
      <c r="AE50" s="142" t="s">
        <v>405</v>
      </c>
      <c r="AF50" s="143">
        <f t="shared" si="12"/>
        <v>0</v>
      </c>
      <c r="AH50" s="144" t="str">
        <f t="shared" si="13"/>
        <v>Y</v>
      </c>
    </row>
    <row r="51" spans="1:34" x14ac:dyDescent="0.35">
      <c r="A51" s="137" t="s">
        <v>184</v>
      </c>
      <c r="B51" s="138"/>
      <c r="C51" s="138"/>
      <c r="D51" s="138"/>
      <c r="E51" s="138" t="str">
        <f t="shared" si="14"/>
        <v>x</v>
      </c>
      <c r="F51" s="138"/>
      <c r="G51" s="138"/>
      <c r="H51" s="138"/>
      <c r="I51" s="138"/>
      <c r="J51" s="138"/>
      <c r="K51" s="138"/>
      <c r="L51" s="138"/>
      <c r="M51" s="138"/>
      <c r="N51" s="138"/>
      <c r="O51" s="138"/>
      <c r="P51" s="138" t="str">
        <f>IF(P$5="S","S","x")</f>
        <v>S</v>
      </c>
      <c r="Q51" s="138"/>
      <c r="R51" s="138"/>
      <c r="S51" s="138"/>
      <c r="T51" s="138"/>
      <c r="V51" s="139" t="str">
        <f t="shared" si="9"/>
        <v>Y</v>
      </c>
      <c r="W51" s="134"/>
      <c r="X51" s="138" t="s">
        <v>393</v>
      </c>
      <c r="Y51" s="138" t="s">
        <v>393</v>
      </c>
      <c r="Z51" s="138" t="s">
        <v>393</v>
      </c>
      <c r="AA51" s="140" t="str">
        <f t="shared" si="10"/>
        <v>Y</v>
      </c>
      <c r="AB51" s="141" t="str">
        <f t="shared" si="11"/>
        <v xml:space="preserve">CM-7 </v>
      </c>
      <c r="AC51" s="142"/>
      <c r="AD51" s="142" t="s">
        <v>413</v>
      </c>
      <c r="AE51" s="142" t="s">
        <v>414</v>
      </c>
      <c r="AF51" s="143">
        <f t="shared" si="12"/>
        <v>0</v>
      </c>
      <c r="AH51" s="144" t="str">
        <f t="shared" si="13"/>
        <v>Y</v>
      </c>
    </row>
    <row r="52" spans="1:34" x14ac:dyDescent="0.35">
      <c r="A52" s="137" t="s">
        <v>185</v>
      </c>
      <c r="B52" s="138"/>
      <c r="C52" s="138"/>
      <c r="D52" s="138"/>
      <c r="E52" s="138" t="str">
        <f t="shared" si="14"/>
        <v>x</v>
      </c>
      <c r="F52" s="138"/>
      <c r="G52" s="138"/>
      <c r="H52" s="138"/>
      <c r="I52" s="138"/>
      <c r="J52" s="138"/>
      <c r="K52" s="138"/>
      <c r="L52" s="138"/>
      <c r="M52" s="138"/>
      <c r="N52" s="138"/>
      <c r="O52" s="138"/>
      <c r="P52" s="138"/>
      <c r="Q52" s="138"/>
      <c r="R52" s="138"/>
      <c r="S52" s="138"/>
      <c r="T52" s="138"/>
      <c r="V52" s="139" t="str">
        <f t="shared" si="9"/>
        <v>N</v>
      </c>
      <c r="W52" s="134"/>
      <c r="X52" s="145" t="s">
        <v>396</v>
      </c>
      <c r="Y52" s="138" t="s">
        <v>393</v>
      </c>
      <c r="Z52" s="138" t="s">
        <v>393</v>
      </c>
      <c r="AA52" s="140" t="str">
        <f t="shared" si="10"/>
        <v>N</v>
      </c>
      <c r="AB52" s="141" t="str">
        <f t="shared" si="11"/>
        <v xml:space="preserve">CM-9 </v>
      </c>
      <c r="AC52" s="142"/>
      <c r="AD52" s="142"/>
      <c r="AE52" s="142"/>
      <c r="AF52" s="143">
        <f t="shared" si="12"/>
        <v>0</v>
      </c>
      <c r="AH52" s="144" t="str">
        <f t="shared" si="13"/>
        <v>N</v>
      </c>
    </row>
    <row r="53" spans="1:34" x14ac:dyDescent="0.35">
      <c r="A53" s="137" t="s">
        <v>186</v>
      </c>
      <c r="B53" s="138"/>
      <c r="C53" s="138"/>
      <c r="D53" s="138"/>
      <c r="E53" s="138"/>
      <c r="F53" s="138"/>
      <c r="G53" s="138"/>
      <c r="H53" s="138" t="str">
        <f t="shared" ref="H53:H62" si="15">IF(H$5="S","S","x")</f>
        <v>x</v>
      </c>
      <c r="I53" s="138"/>
      <c r="J53" s="138"/>
      <c r="K53" s="138"/>
      <c r="L53" s="138"/>
      <c r="M53" s="138"/>
      <c r="N53" s="138"/>
      <c r="O53" s="138"/>
      <c r="P53" s="138"/>
      <c r="Q53" s="138" t="str">
        <f>IF(Q$5="S","S","x")</f>
        <v>S</v>
      </c>
      <c r="R53" s="138"/>
      <c r="S53" s="138"/>
      <c r="T53" s="138"/>
      <c r="V53" s="139" t="str">
        <f t="shared" si="9"/>
        <v>Y</v>
      </c>
      <c r="W53" s="134"/>
      <c r="X53" s="138" t="s">
        <v>393</v>
      </c>
      <c r="Y53" s="138" t="s">
        <v>393</v>
      </c>
      <c r="Z53" s="138" t="s">
        <v>393</v>
      </c>
      <c r="AA53" s="140" t="str">
        <f t="shared" si="10"/>
        <v>Y</v>
      </c>
      <c r="AB53" s="141" t="str">
        <f t="shared" si="11"/>
        <v xml:space="preserve">CP-1 </v>
      </c>
      <c r="AC53" s="142"/>
      <c r="AD53" s="142"/>
      <c r="AE53" s="142"/>
      <c r="AF53" s="143">
        <f t="shared" si="12"/>
        <v>0</v>
      </c>
      <c r="AH53" s="144" t="str">
        <f t="shared" si="13"/>
        <v>Y</v>
      </c>
    </row>
    <row r="54" spans="1:34" x14ac:dyDescent="0.35">
      <c r="A54" s="137" t="s">
        <v>187</v>
      </c>
      <c r="B54" s="138"/>
      <c r="C54" s="138"/>
      <c r="D54" s="138"/>
      <c r="E54" s="138"/>
      <c r="F54" s="138"/>
      <c r="G54" s="138"/>
      <c r="H54" s="138" t="str">
        <f t="shared" si="15"/>
        <v>x</v>
      </c>
      <c r="I54" s="138"/>
      <c r="J54" s="138"/>
      <c r="K54" s="138"/>
      <c r="L54" s="138"/>
      <c r="M54" s="138"/>
      <c r="N54" s="138"/>
      <c r="O54" s="138"/>
      <c r="P54" s="138"/>
      <c r="Q54" s="138" t="str">
        <f>IF(Q$5="S","S","x")</f>
        <v>S</v>
      </c>
      <c r="R54" s="138"/>
      <c r="S54" s="138"/>
      <c r="T54" s="138"/>
      <c r="V54" s="139" t="str">
        <f t="shared" si="9"/>
        <v>Y</v>
      </c>
      <c r="W54" s="134"/>
      <c r="X54" s="138" t="s">
        <v>393</v>
      </c>
      <c r="Y54" s="138" t="s">
        <v>393</v>
      </c>
      <c r="Z54" s="138" t="s">
        <v>393</v>
      </c>
      <c r="AA54" s="140" t="str">
        <f t="shared" si="10"/>
        <v>Y</v>
      </c>
      <c r="AB54" s="141" t="str">
        <f t="shared" si="11"/>
        <v xml:space="preserve">CP-2 </v>
      </c>
      <c r="AC54" s="142"/>
      <c r="AD54" s="142" t="s">
        <v>415</v>
      </c>
      <c r="AE54" s="142" t="s">
        <v>416</v>
      </c>
      <c r="AF54" s="143">
        <f t="shared" si="12"/>
        <v>0</v>
      </c>
      <c r="AH54" s="144" t="str">
        <f t="shared" si="13"/>
        <v>Y</v>
      </c>
    </row>
    <row r="55" spans="1:34" x14ac:dyDescent="0.35">
      <c r="A55" s="137" t="s">
        <v>188</v>
      </c>
      <c r="B55" s="138"/>
      <c r="C55" s="138"/>
      <c r="D55" s="138"/>
      <c r="E55" s="138"/>
      <c r="F55" s="138"/>
      <c r="G55" s="138"/>
      <c r="H55" s="138" t="str">
        <f t="shared" si="15"/>
        <v>x</v>
      </c>
      <c r="I55" s="138"/>
      <c r="J55" s="138"/>
      <c r="K55" s="138"/>
      <c r="L55" s="138"/>
      <c r="M55" s="138"/>
      <c r="N55" s="138"/>
      <c r="O55" s="138"/>
      <c r="P55" s="138"/>
      <c r="Q55" s="138" t="str">
        <f>IF(Q$5="S","S","x")</f>
        <v>S</v>
      </c>
      <c r="R55" s="138"/>
      <c r="S55" s="138"/>
      <c r="T55" s="138"/>
      <c r="V55" s="139" t="str">
        <f t="shared" si="9"/>
        <v>Y</v>
      </c>
      <c r="W55" s="134"/>
      <c r="X55" s="138" t="s">
        <v>393</v>
      </c>
      <c r="Y55" s="138" t="s">
        <v>393</v>
      </c>
      <c r="Z55" s="138" t="s">
        <v>393</v>
      </c>
      <c r="AA55" s="140" t="str">
        <f t="shared" si="10"/>
        <v>Y</v>
      </c>
      <c r="AB55" s="141" t="str">
        <f t="shared" si="11"/>
        <v xml:space="preserve">CP-3 </v>
      </c>
      <c r="AC55" s="142"/>
      <c r="AD55" s="142"/>
      <c r="AE55" s="142" t="s">
        <v>399</v>
      </c>
      <c r="AF55" s="143">
        <f t="shared" si="12"/>
        <v>0</v>
      </c>
      <c r="AH55" s="144" t="str">
        <f t="shared" si="13"/>
        <v>Y</v>
      </c>
    </row>
    <row r="56" spans="1:34" x14ac:dyDescent="0.35">
      <c r="A56" s="137" t="s">
        <v>189</v>
      </c>
      <c r="B56" s="138"/>
      <c r="C56" s="138"/>
      <c r="D56" s="138"/>
      <c r="E56" s="138"/>
      <c r="F56" s="138"/>
      <c r="G56" s="138"/>
      <c r="H56" s="138" t="str">
        <f t="shared" si="15"/>
        <v>x</v>
      </c>
      <c r="I56" s="138"/>
      <c r="J56" s="138"/>
      <c r="K56" s="138"/>
      <c r="L56" s="138"/>
      <c r="M56" s="138"/>
      <c r="N56" s="138"/>
      <c r="O56" s="138"/>
      <c r="P56" s="138"/>
      <c r="Q56" s="138"/>
      <c r="R56" s="138"/>
      <c r="S56" s="138"/>
      <c r="T56" s="138"/>
      <c r="V56" s="139" t="str">
        <f t="shared" si="9"/>
        <v>N</v>
      </c>
      <c r="W56" s="134"/>
      <c r="X56" s="138" t="s">
        <v>393</v>
      </c>
      <c r="Y56" s="138" t="s">
        <v>393</v>
      </c>
      <c r="Z56" s="138" t="s">
        <v>393</v>
      </c>
      <c r="AA56" s="140" t="str">
        <f t="shared" si="10"/>
        <v>Y</v>
      </c>
      <c r="AB56" s="141" t="str">
        <f t="shared" si="11"/>
        <v xml:space="preserve">CP-4 </v>
      </c>
      <c r="AC56" s="142"/>
      <c r="AD56" s="142" t="s">
        <v>399</v>
      </c>
      <c r="AE56" s="142" t="s">
        <v>405</v>
      </c>
      <c r="AF56" s="143">
        <f t="shared" si="12"/>
        <v>0</v>
      </c>
      <c r="AH56" s="144" t="str">
        <f t="shared" si="13"/>
        <v>N</v>
      </c>
    </row>
    <row r="57" spans="1:34" x14ac:dyDescent="0.35">
      <c r="A57" s="137" t="s">
        <v>190</v>
      </c>
      <c r="B57" s="138"/>
      <c r="C57" s="138"/>
      <c r="D57" s="138"/>
      <c r="E57" s="138"/>
      <c r="F57" s="138"/>
      <c r="G57" s="138"/>
      <c r="H57" s="138" t="str">
        <f t="shared" si="15"/>
        <v>x</v>
      </c>
      <c r="I57" s="138"/>
      <c r="J57" s="138"/>
      <c r="K57" s="138"/>
      <c r="L57" s="138"/>
      <c r="M57" s="138"/>
      <c r="N57" s="138" t="str">
        <f>IF(N$5="S","S","x")</f>
        <v>x</v>
      </c>
      <c r="O57" s="138"/>
      <c r="P57" s="138"/>
      <c r="Q57" s="138"/>
      <c r="R57" s="138"/>
      <c r="S57" s="138"/>
      <c r="T57" s="138"/>
      <c r="V57" s="139" t="str">
        <f t="shared" si="9"/>
        <v>N</v>
      </c>
      <c r="W57" s="134"/>
      <c r="X57" s="145" t="s">
        <v>396</v>
      </c>
      <c r="Y57" s="138" t="s">
        <v>393</v>
      </c>
      <c r="Z57" s="138" t="s">
        <v>393</v>
      </c>
      <c r="AA57" s="140" t="str">
        <f t="shared" si="10"/>
        <v>N</v>
      </c>
      <c r="AB57" s="141" t="str">
        <f t="shared" si="11"/>
        <v xml:space="preserve">CP-6 </v>
      </c>
      <c r="AC57" s="142"/>
      <c r="AD57" s="142" t="s">
        <v>406</v>
      </c>
      <c r="AE57" s="142" t="s">
        <v>412</v>
      </c>
      <c r="AF57" s="143">
        <f t="shared" si="12"/>
        <v>0</v>
      </c>
      <c r="AH57" s="144" t="str">
        <f t="shared" si="13"/>
        <v>N</v>
      </c>
    </row>
    <row r="58" spans="1:34" x14ac:dyDescent="0.35">
      <c r="A58" s="137" t="s">
        <v>191</v>
      </c>
      <c r="B58" s="138"/>
      <c r="C58" s="138"/>
      <c r="D58" s="138"/>
      <c r="E58" s="138"/>
      <c r="F58" s="138"/>
      <c r="G58" s="138"/>
      <c r="H58" s="138" t="str">
        <f t="shared" si="15"/>
        <v>x</v>
      </c>
      <c r="I58" s="138"/>
      <c r="J58" s="138"/>
      <c r="K58" s="138"/>
      <c r="L58" s="138"/>
      <c r="M58" s="138"/>
      <c r="N58" s="138"/>
      <c r="O58" s="138"/>
      <c r="P58" s="138"/>
      <c r="Q58" s="138"/>
      <c r="R58" s="138"/>
      <c r="S58" s="138"/>
      <c r="T58" s="138"/>
      <c r="V58" s="139" t="str">
        <f t="shared" si="9"/>
        <v>N</v>
      </c>
      <c r="W58" s="134"/>
      <c r="X58" s="145" t="s">
        <v>396</v>
      </c>
      <c r="Y58" s="138" t="s">
        <v>393</v>
      </c>
      <c r="Z58" s="138" t="s">
        <v>393</v>
      </c>
      <c r="AA58" s="140" t="str">
        <f t="shared" si="10"/>
        <v>N</v>
      </c>
      <c r="AB58" s="141" t="str">
        <f t="shared" si="11"/>
        <v xml:space="preserve">CP-7 </v>
      </c>
      <c r="AC58" s="142"/>
      <c r="AD58" s="142" t="s">
        <v>412</v>
      </c>
      <c r="AE58" s="142" t="s">
        <v>394</v>
      </c>
      <c r="AF58" s="143">
        <f t="shared" si="12"/>
        <v>0</v>
      </c>
      <c r="AH58" s="144" t="str">
        <f t="shared" si="13"/>
        <v>N</v>
      </c>
    </row>
    <row r="59" spans="1:34" x14ac:dyDescent="0.35">
      <c r="A59" s="137" t="s">
        <v>192</v>
      </c>
      <c r="B59" s="138"/>
      <c r="C59" s="138"/>
      <c r="D59" s="138"/>
      <c r="E59" s="138"/>
      <c r="F59" s="138"/>
      <c r="G59" s="138"/>
      <c r="H59" s="138" t="str">
        <f t="shared" si="15"/>
        <v>x</v>
      </c>
      <c r="I59" s="138"/>
      <c r="J59" s="138"/>
      <c r="K59" s="138"/>
      <c r="L59" s="138"/>
      <c r="M59" s="138"/>
      <c r="N59" s="138"/>
      <c r="O59" s="138"/>
      <c r="P59" s="138"/>
      <c r="Q59" s="138"/>
      <c r="R59" s="138"/>
      <c r="S59" s="138"/>
      <c r="T59" s="138"/>
      <c r="V59" s="139" t="str">
        <f t="shared" si="9"/>
        <v>N</v>
      </c>
      <c r="W59" s="134"/>
      <c r="X59" s="145" t="s">
        <v>396</v>
      </c>
      <c r="Y59" s="138" t="s">
        <v>393</v>
      </c>
      <c r="Z59" s="138" t="s">
        <v>393</v>
      </c>
      <c r="AA59" s="140" t="str">
        <f t="shared" si="10"/>
        <v>N</v>
      </c>
      <c r="AB59" s="141" t="str">
        <f t="shared" si="11"/>
        <v xml:space="preserve">CP-8 </v>
      </c>
      <c r="AC59" s="142"/>
      <c r="AD59" s="142" t="s">
        <v>405</v>
      </c>
      <c r="AE59" s="142" t="s">
        <v>394</v>
      </c>
      <c r="AF59" s="143">
        <f t="shared" si="12"/>
        <v>0</v>
      </c>
      <c r="AH59" s="144" t="str">
        <f t="shared" si="13"/>
        <v>N</v>
      </c>
    </row>
    <row r="60" spans="1:34" x14ac:dyDescent="0.35">
      <c r="A60" s="137" t="s">
        <v>193</v>
      </c>
      <c r="B60" s="138"/>
      <c r="C60" s="138"/>
      <c r="D60" s="138"/>
      <c r="E60" s="138"/>
      <c r="F60" s="138"/>
      <c r="G60" s="138"/>
      <c r="H60" s="138" t="str">
        <f t="shared" si="15"/>
        <v>x</v>
      </c>
      <c r="I60" s="138"/>
      <c r="J60" s="138"/>
      <c r="K60" s="138"/>
      <c r="L60" s="138"/>
      <c r="M60" s="138"/>
      <c r="N60" s="138"/>
      <c r="O60" s="138"/>
      <c r="P60" s="138"/>
      <c r="Q60" s="138"/>
      <c r="R60" s="138"/>
      <c r="S60" s="138"/>
      <c r="T60" s="138"/>
      <c r="V60" s="139" t="str">
        <f t="shared" si="9"/>
        <v>N</v>
      </c>
      <c r="W60" s="134"/>
      <c r="X60" s="138" t="s">
        <v>393</v>
      </c>
      <c r="Y60" s="138" t="s">
        <v>393</v>
      </c>
      <c r="Z60" s="138" t="s">
        <v>393</v>
      </c>
      <c r="AA60" s="140" t="str">
        <f t="shared" si="10"/>
        <v>Y</v>
      </c>
      <c r="AB60" s="141" t="str">
        <f t="shared" si="11"/>
        <v xml:space="preserve">CP-9 </v>
      </c>
      <c r="AC60" s="142"/>
      <c r="AD60" s="142" t="s">
        <v>399</v>
      </c>
      <c r="AE60" s="142" t="s">
        <v>417</v>
      </c>
      <c r="AF60" s="143">
        <f t="shared" si="12"/>
        <v>0</v>
      </c>
      <c r="AH60" s="144" t="str">
        <f t="shared" si="13"/>
        <v>N</v>
      </c>
    </row>
    <row r="61" spans="1:34" x14ac:dyDescent="0.35">
      <c r="A61" s="137" t="s">
        <v>194</v>
      </c>
      <c r="B61" s="138"/>
      <c r="C61" s="138"/>
      <c r="D61" s="138"/>
      <c r="E61" s="138"/>
      <c r="F61" s="138"/>
      <c r="G61" s="138"/>
      <c r="H61" s="138" t="str">
        <f t="shared" si="15"/>
        <v>x</v>
      </c>
      <c r="I61" s="138"/>
      <c r="J61" s="138"/>
      <c r="K61" s="138"/>
      <c r="L61" s="138"/>
      <c r="M61" s="138"/>
      <c r="N61" s="138"/>
      <c r="O61" s="138"/>
      <c r="P61" s="138"/>
      <c r="Q61" s="138"/>
      <c r="R61" s="138"/>
      <c r="S61" s="138"/>
      <c r="T61" s="138"/>
      <c r="V61" s="139" t="str">
        <f t="shared" si="9"/>
        <v>N</v>
      </c>
      <c r="W61" s="134"/>
      <c r="X61" s="138" t="s">
        <v>393</v>
      </c>
      <c r="Y61" s="138" t="s">
        <v>393</v>
      </c>
      <c r="Z61" s="138" t="s">
        <v>393</v>
      </c>
      <c r="AA61" s="140" t="str">
        <f t="shared" si="10"/>
        <v>Y</v>
      </c>
      <c r="AB61" s="141" t="str">
        <f t="shared" si="11"/>
        <v>CP-10</v>
      </c>
      <c r="AC61" s="142"/>
      <c r="AD61" s="142" t="s">
        <v>403</v>
      </c>
      <c r="AE61" s="142" t="s">
        <v>418</v>
      </c>
      <c r="AF61" s="143">
        <f t="shared" si="12"/>
        <v>0</v>
      </c>
      <c r="AH61" s="144" t="str">
        <f t="shared" si="13"/>
        <v>N</v>
      </c>
    </row>
    <row r="62" spans="1:34" x14ac:dyDescent="0.35">
      <c r="A62" s="137" t="s">
        <v>195</v>
      </c>
      <c r="B62" s="138"/>
      <c r="C62" s="138"/>
      <c r="D62" s="138"/>
      <c r="E62" s="138"/>
      <c r="F62" s="138"/>
      <c r="G62" s="138"/>
      <c r="H62" s="138" t="str">
        <f t="shared" si="15"/>
        <v>x</v>
      </c>
      <c r="I62" s="138"/>
      <c r="J62" s="138"/>
      <c r="K62" s="138"/>
      <c r="L62" s="138"/>
      <c r="M62" s="138"/>
      <c r="N62" s="138"/>
      <c r="O62" s="138"/>
      <c r="P62" s="138"/>
      <c r="Q62" s="138"/>
      <c r="R62" s="138"/>
      <c r="S62" s="138"/>
      <c r="T62" s="138"/>
      <c r="V62" s="139" t="str">
        <f t="shared" si="9"/>
        <v>N</v>
      </c>
      <c r="W62" s="134"/>
      <c r="X62" s="145" t="s">
        <v>396</v>
      </c>
      <c r="Y62" s="145" t="s">
        <v>396</v>
      </c>
      <c r="Z62" s="145" t="s">
        <v>396</v>
      </c>
      <c r="AA62" s="140" t="str">
        <f t="shared" si="10"/>
        <v>N</v>
      </c>
      <c r="AB62" s="141" t="str">
        <f t="shared" si="11"/>
        <v>CP-13</v>
      </c>
      <c r="AC62" s="142"/>
      <c r="AD62" s="142"/>
      <c r="AE62" s="142"/>
      <c r="AF62" s="143">
        <f t="shared" si="12"/>
        <v>0</v>
      </c>
      <c r="AH62" s="144" t="str">
        <f t="shared" si="13"/>
        <v>N</v>
      </c>
    </row>
    <row r="63" spans="1:34" x14ac:dyDescent="0.35">
      <c r="A63" s="137" t="s">
        <v>196</v>
      </c>
      <c r="B63" s="138"/>
      <c r="C63" s="138"/>
      <c r="D63" s="138"/>
      <c r="E63" s="138"/>
      <c r="F63" s="138" t="str">
        <f>IF(F$5="S","S","x")</f>
        <v>S</v>
      </c>
      <c r="G63" s="138"/>
      <c r="H63" s="138"/>
      <c r="I63" s="138" t="str">
        <f>IF(I$5="S","S","x")</f>
        <v>S</v>
      </c>
      <c r="J63" s="138"/>
      <c r="K63" s="138"/>
      <c r="L63" s="138" t="str">
        <f>IF(L$5="S","S","x")</f>
        <v>S</v>
      </c>
      <c r="M63" s="138" t="str">
        <f>IF(M$5="S","S","x")</f>
        <v>S</v>
      </c>
      <c r="N63" s="138"/>
      <c r="O63" s="138"/>
      <c r="P63" s="138"/>
      <c r="Q63" s="138"/>
      <c r="R63" s="138"/>
      <c r="S63" s="138"/>
      <c r="T63" s="138"/>
      <c r="V63" s="139" t="str">
        <f t="shared" si="9"/>
        <v>Y</v>
      </c>
      <c r="W63" s="134"/>
      <c r="X63" s="138" t="s">
        <v>393</v>
      </c>
      <c r="Y63" s="138" t="s">
        <v>393</v>
      </c>
      <c r="Z63" s="138" t="s">
        <v>393</v>
      </c>
      <c r="AA63" s="140" t="str">
        <f t="shared" si="10"/>
        <v>Y</v>
      </c>
      <c r="AB63" s="141" t="str">
        <f t="shared" si="11"/>
        <v xml:space="preserve">IA-1 </v>
      </c>
      <c r="AC63" s="142"/>
      <c r="AD63" s="142"/>
      <c r="AE63" s="142"/>
      <c r="AF63" s="143">
        <f t="shared" si="12"/>
        <v>0</v>
      </c>
      <c r="AH63" s="144" t="str">
        <f t="shared" si="13"/>
        <v>Y</v>
      </c>
    </row>
    <row r="64" spans="1:34" x14ac:dyDescent="0.35">
      <c r="A64" s="137" t="s">
        <v>197</v>
      </c>
      <c r="B64" s="138"/>
      <c r="C64" s="138"/>
      <c r="D64" s="138"/>
      <c r="E64" s="138"/>
      <c r="F64" s="138"/>
      <c r="G64" s="138"/>
      <c r="H64" s="138"/>
      <c r="I64" s="138"/>
      <c r="J64" s="138"/>
      <c r="K64" s="138"/>
      <c r="L64" s="138"/>
      <c r="M64" s="138" t="str">
        <f>IF(M$5="S","S","x")</f>
        <v>S</v>
      </c>
      <c r="N64" s="138"/>
      <c r="O64" s="138"/>
      <c r="P64" s="138"/>
      <c r="Q64" s="138"/>
      <c r="R64" s="138"/>
      <c r="S64" s="138"/>
      <c r="T64" s="138"/>
      <c r="V64" s="139" t="str">
        <f t="shared" si="9"/>
        <v>Y</v>
      </c>
      <c r="W64" s="134"/>
      <c r="X64" s="138" t="s">
        <v>393</v>
      </c>
      <c r="Y64" s="138" t="s">
        <v>393</v>
      </c>
      <c r="Z64" s="138" t="s">
        <v>393</v>
      </c>
      <c r="AA64" s="140" t="str">
        <f t="shared" si="10"/>
        <v>Y</v>
      </c>
      <c r="AB64" s="141" t="str">
        <f t="shared" si="11"/>
        <v xml:space="preserve">IA-2 </v>
      </c>
      <c r="AC64" s="142" t="s">
        <v>419</v>
      </c>
      <c r="AD64" s="142" t="s">
        <v>420</v>
      </c>
      <c r="AE64" s="142" t="s">
        <v>421</v>
      </c>
      <c r="AF64" s="143" t="str">
        <f t="shared" si="12"/>
        <v>(1) (12)</v>
      </c>
      <c r="AH64" s="144" t="str">
        <f t="shared" si="13"/>
        <v>Y + (1) (12)</v>
      </c>
    </row>
    <row r="65" spans="1:34" x14ac:dyDescent="0.35">
      <c r="A65" s="137" t="s">
        <v>198</v>
      </c>
      <c r="B65" s="138" t="str">
        <f>IF(B$5="S","S","x")</f>
        <v>S</v>
      </c>
      <c r="C65" s="138"/>
      <c r="D65" s="138"/>
      <c r="E65" s="138"/>
      <c r="F65" s="138"/>
      <c r="G65" s="138"/>
      <c r="H65" s="138"/>
      <c r="I65" s="138"/>
      <c r="J65" s="138"/>
      <c r="K65" s="138"/>
      <c r="L65" s="138"/>
      <c r="M65" s="138" t="str">
        <f>IF(M$5="S","S","x")</f>
        <v>S</v>
      </c>
      <c r="N65" s="138"/>
      <c r="O65" s="138"/>
      <c r="P65" s="138"/>
      <c r="Q65" s="138"/>
      <c r="R65" s="138"/>
      <c r="S65" s="138"/>
      <c r="T65" s="138"/>
      <c r="V65" s="139" t="str">
        <f t="shared" si="9"/>
        <v>Y</v>
      </c>
      <c r="W65" s="134"/>
      <c r="X65" s="138" t="s">
        <v>393</v>
      </c>
      <c r="Y65" s="138" t="s">
        <v>393</v>
      </c>
      <c r="Z65" s="138" t="s">
        <v>393</v>
      </c>
      <c r="AA65" s="140" t="str">
        <f t="shared" si="10"/>
        <v>Y</v>
      </c>
      <c r="AB65" s="141" t="str">
        <f t="shared" si="11"/>
        <v xml:space="preserve">IA-4 </v>
      </c>
      <c r="AC65" s="142"/>
      <c r="AD65" s="142"/>
      <c r="AE65" s="142"/>
      <c r="AF65" s="143">
        <f t="shared" si="12"/>
        <v>0</v>
      </c>
      <c r="AH65" s="144" t="str">
        <f t="shared" si="13"/>
        <v>Y</v>
      </c>
    </row>
    <row r="66" spans="1:34" x14ac:dyDescent="0.35">
      <c r="A66" s="137" t="s">
        <v>199</v>
      </c>
      <c r="B66" s="138"/>
      <c r="C66" s="138"/>
      <c r="D66" s="138"/>
      <c r="E66" s="138"/>
      <c r="F66" s="138"/>
      <c r="G66" s="138"/>
      <c r="H66" s="138"/>
      <c r="I66" s="138"/>
      <c r="J66" s="138"/>
      <c r="K66" s="138"/>
      <c r="L66" s="138"/>
      <c r="M66" s="138" t="str">
        <f>IF(M$5="S","S","x")</f>
        <v>S</v>
      </c>
      <c r="N66" s="138"/>
      <c r="O66" s="138"/>
      <c r="P66" s="138"/>
      <c r="Q66" s="138"/>
      <c r="R66" s="138"/>
      <c r="S66" s="138"/>
      <c r="T66" s="138"/>
      <c r="V66" s="139" t="str">
        <f t="shared" si="9"/>
        <v>Y</v>
      </c>
      <c r="W66" s="134"/>
      <c r="X66" s="138" t="s">
        <v>393</v>
      </c>
      <c r="Y66" s="138" t="s">
        <v>393</v>
      </c>
      <c r="Z66" s="138" t="s">
        <v>393</v>
      </c>
      <c r="AA66" s="140" t="str">
        <f t="shared" si="10"/>
        <v>Y</v>
      </c>
      <c r="AB66" s="141" t="str">
        <f t="shared" si="11"/>
        <v xml:space="preserve">IA-5 </v>
      </c>
      <c r="AC66" s="142" t="s">
        <v>422</v>
      </c>
      <c r="AD66" s="142" t="s">
        <v>423</v>
      </c>
      <c r="AE66" s="142" t="s">
        <v>423</v>
      </c>
      <c r="AF66" s="143" t="str">
        <f t="shared" si="12"/>
        <v>(1) (11)</v>
      </c>
      <c r="AH66" s="144" t="str">
        <f t="shared" si="13"/>
        <v>Y + (1) (11)</v>
      </c>
    </row>
    <row r="67" spans="1:34" x14ac:dyDescent="0.35">
      <c r="A67" s="137" t="s">
        <v>200</v>
      </c>
      <c r="B67" s="138"/>
      <c r="C67" s="138"/>
      <c r="D67" s="138"/>
      <c r="E67" s="138"/>
      <c r="F67" s="138"/>
      <c r="G67" s="138"/>
      <c r="H67" s="138"/>
      <c r="I67" s="138"/>
      <c r="J67" s="138"/>
      <c r="K67" s="138"/>
      <c r="L67" s="138"/>
      <c r="M67" s="138" t="str">
        <f>IF(M$5="S","S","x")</f>
        <v>S</v>
      </c>
      <c r="N67" s="138"/>
      <c r="O67" s="138"/>
      <c r="P67" s="138"/>
      <c r="Q67" s="138"/>
      <c r="R67" s="138"/>
      <c r="S67" s="138"/>
      <c r="T67" s="138"/>
      <c r="V67" s="139" t="str">
        <f t="shared" si="9"/>
        <v>Y</v>
      </c>
      <c r="W67" s="134"/>
      <c r="X67" s="138" t="s">
        <v>393</v>
      </c>
      <c r="Y67" s="138" t="s">
        <v>393</v>
      </c>
      <c r="Z67" s="138" t="s">
        <v>393</v>
      </c>
      <c r="AA67" s="140" t="str">
        <f t="shared" si="10"/>
        <v>Y</v>
      </c>
      <c r="AB67" s="141" t="str">
        <f t="shared" si="11"/>
        <v xml:space="preserve">IA-7 </v>
      </c>
      <c r="AC67" s="142"/>
      <c r="AD67" s="142"/>
      <c r="AE67" s="142"/>
      <c r="AF67" s="143">
        <f t="shared" si="12"/>
        <v>0</v>
      </c>
      <c r="AH67" s="144" t="str">
        <f t="shared" si="13"/>
        <v>Y</v>
      </c>
    </row>
    <row r="68" spans="1:34" x14ac:dyDescent="0.35">
      <c r="A68" s="137" t="s">
        <v>201</v>
      </c>
      <c r="B68" s="138"/>
      <c r="C68" s="138"/>
      <c r="D68" s="138"/>
      <c r="E68" s="138"/>
      <c r="F68" s="138"/>
      <c r="G68" s="138"/>
      <c r="H68" s="138"/>
      <c r="I68" s="138"/>
      <c r="J68" s="138"/>
      <c r="K68" s="138"/>
      <c r="L68" s="138"/>
      <c r="M68" s="138" t="str">
        <f>IF(M$5="S","S","x")</f>
        <v>S</v>
      </c>
      <c r="N68" s="138"/>
      <c r="O68" s="138"/>
      <c r="P68" s="138"/>
      <c r="Q68" s="138"/>
      <c r="R68" s="138"/>
      <c r="S68" s="138"/>
      <c r="T68" s="138"/>
      <c r="V68" s="139" t="str">
        <f t="shared" si="9"/>
        <v>Y</v>
      </c>
      <c r="W68" s="134"/>
      <c r="X68" s="138" t="s">
        <v>393</v>
      </c>
      <c r="Y68" s="138" t="s">
        <v>393</v>
      </c>
      <c r="Z68" s="138" t="s">
        <v>393</v>
      </c>
      <c r="AA68" s="140" t="str">
        <f t="shared" si="10"/>
        <v>Y</v>
      </c>
      <c r="AB68" s="141" t="str">
        <f t="shared" si="11"/>
        <v xml:space="preserve">IA-8 </v>
      </c>
      <c r="AC68" s="142" t="s">
        <v>394</v>
      </c>
      <c r="AD68" s="142" t="s">
        <v>394</v>
      </c>
      <c r="AE68" s="142" t="s">
        <v>394</v>
      </c>
      <c r="AF68" s="143" t="str">
        <f t="shared" si="12"/>
        <v>(1) (2) (3) (4)</v>
      </c>
      <c r="AH68" s="144" t="str">
        <f t="shared" si="13"/>
        <v>Y + (1) (2) (3) (4)</v>
      </c>
    </row>
    <row r="69" spans="1:34" x14ac:dyDescent="0.35">
      <c r="A69" s="137" t="s">
        <v>202</v>
      </c>
      <c r="B69" s="138"/>
      <c r="C69" s="138"/>
      <c r="D69" s="138"/>
      <c r="E69" s="138"/>
      <c r="F69" s="138" t="str">
        <f>IF(F$5="S","S","x")</f>
        <v>S</v>
      </c>
      <c r="G69" s="138"/>
      <c r="H69" s="138"/>
      <c r="I69" s="138"/>
      <c r="J69" s="138"/>
      <c r="K69" s="138"/>
      <c r="L69" s="138"/>
      <c r="M69" s="138"/>
      <c r="N69" s="138"/>
      <c r="O69" s="138"/>
      <c r="P69" s="138"/>
      <c r="Q69" s="138"/>
      <c r="R69" s="138"/>
      <c r="S69" s="138"/>
      <c r="T69" s="138"/>
      <c r="V69" s="139" t="str">
        <f t="shared" si="9"/>
        <v>Y</v>
      </c>
      <c r="W69" s="134"/>
      <c r="X69" s="145" t="s">
        <v>396</v>
      </c>
      <c r="Y69" s="145" t="s">
        <v>396</v>
      </c>
      <c r="Z69" s="145" t="s">
        <v>396</v>
      </c>
      <c r="AA69" s="140" t="str">
        <f t="shared" si="10"/>
        <v>N</v>
      </c>
      <c r="AB69" s="141" t="str">
        <f t="shared" si="11"/>
        <v xml:space="preserve">IA-9 </v>
      </c>
      <c r="AC69" s="142"/>
      <c r="AD69" s="142"/>
      <c r="AE69" s="142"/>
      <c r="AF69" s="143">
        <f t="shared" si="12"/>
        <v>0</v>
      </c>
      <c r="AH69" s="144" t="str">
        <f t="shared" si="13"/>
        <v>N</v>
      </c>
    </row>
    <row r="70" spans="1:34" x14ac:dyDescent="0.35">
      <c r="A70" s="137" t="s">
        <v>203</v>
      </c>
      <c r="B70" s="138"/>
      <c r="C70" s="138"/>
      <c r="D70" s="138"/>
      <c r="E70" s="138"/>
      <c r="F70" s="138"/>
      <c r="G70" s="138"/>
      <c r="H70" s="138"/>
      <c r="I70" s="138"/>
      <c r="J70" s="138"/>
      <c r="K70" s="138"/>
      <c r="L70" s="138"/>
      <c r="M70" s="138" t="str">
        <f>IF(M$5="S","S","x")</f>
        <v>S</v>
      </c>
      <c r="N70" s="138"/>
      <c r="O70" s="138"/>
      <c r="P70" s="138"/>
      <c r="Q70" s="138"/>
      <c r="R70" s="138"/>
      <c r="S70" s="138"/>
      <c r="T70" s="138"/>
      <c r="V70" s="139" t="str">
        <f t="shared" si="9"/>
        <v>Y</v>
      </c>
      <c r="W70" s="134"/>
      <c r="X70" s="145" t="s">
        <v>396</v>
      </c>
      <c r="Y70" s="145" t="s">
        <v>396</v>
      </c>
      <c r="Z70" s="145" t="s">
        <v>396</v>
      </c>
      <c r="AA70" s="140" t="str">
        <f t="shared" si="10"/>
        <v>N</v>
      </c>
      <c r="AB70" s="141" t="str">
        <f t="shared" si="11"/>
        <v>IA-10</v>
      </c>
      <c r="AC70" s="142"/>
      <c r="AD70" s="142"/>
      <c r="AE70" s="142"/>
      <c r="AF70" s="143">
        <f t="shared" si="12"/>
        <v>0</v>
      </c>
      <c r="AH70" s="144" t="str">
        <f t="shared" si="13"/>
        <v>N</v>
      </c>
    </row>
    <row r="71" spans="1:34" x14ac:dyDescent="0.35">
      <c r="A71" s="137" t="s">
        <v>204</v>
      </c>
      <c r="B71" s="138" t="str">
        <f>IF(B$5="S","S","x")</f>
        <v>S</v>
      </c>
      <c r="C71" s="138"/>
      <c r="D71" s="138"/>
      <c r="E71" s="138"/>
      <c r="F71" s="138"/>
      <c r="G71" s="138"/>
      <c r="H71" s="138"/>
      <c r="I71" s="138"/>
      <c r="J71" s="138"/>
      <c r="K71" s="138"/>
      <c r="L71" s="138"/>
      <c r="M71" s="138" t="str">
        <f>IF(M$5="S","S","x")</f>
        <v>S</v>
      </c>
      <c r="N71" s="138"/>
      <c r="O71" s="138"/>
      <c r="P71" s="138"/>
      <c r="Q71" s="138"/>
      <c r="R71" s="138"/>
      <c r="S71" s="138"/>
      <c r="T71" s="138"/>
      <c r="V71" s="139" t="str">
        <f t="shared" si="9"/>
        <v>Y</v>
      </c>
      <c r="W71" s="134"/>
      <c r="X71" s="145" t="s">
        <v>396</v>
      </c>
      <c r="Y71" s="145" t="s">
        <v>396</v>
      </c>
      <c r="Z71" s="145" t="s">
        <v>396</v>
      </c>
      <c r="AA71" s="140" t="str">
        <f t="shared" si="10"/>
        <v>N</v>
      </c>
      <c r="AB71" s="141" t="str">
        <f t="shared" si="11"/>
        <v>IA-11</v>
      </c>
      <c r="AC71" s="142"/>
      <c r="AD71" s="142"/>
      <c r="AE71" s="142"/>
      <c r="AF71" s="143">
        <f t="shared" si="12"/>
        <v>0</v>
      </c>
      <c r="AH71" s="144" t="str">
        <f t="shared" si="13"/>
        <v>N</v>
      </c>
    </row>
    <row r="72" spans="1:34" x14ac:dyDescent="0.35">
      <c r="A72" s="137" t="s">
        <v>205</v>
      </c>
      <c r="B72" s="138"/>
      <c r="C72" s="138"/>
      <c r="D72" s="138"/>
      <c r="E72" s="138"/>
      <c r="F72" s="138"/>
      <c r="G72" s="138"/>
      <c r="H72" s="138" t="str">
        <f t="shared" ref="H72:H81" si="16">IF(H$5="S","S","x")</f>
        <v>x</v>
      </c>
      <c r="I72" s="138"/>
      <c r="J72" s="138"/>
      <c r="K72" s="138" t="str">
        <f t="shared" ref="K72:K79" si="17">IF(K$5="S","S","x")</f>
        <v>S</v>
      </c>
      <c r="L72" s="138"/>
      <c r="M72" s="138"/>
      <c r="N72" s="138"/>
      <c r="O72" s="138"/>
      <c r="P72" s="138"/>
      <c r="Q72" s="138" t="str">
        <f>IF(Q$5="S","S","x")</f>
        <v>S</v>
      </c>
      <c r="R72" s="138"/>
      <c r="S72" s="138"/>
      <c r="T72" s="138"/>
      <c r="V72" s="139" t="str">
        <f t="shared" si="9"/>
        <v>Y</v>
      </c>
      <c r="W72" s="134"/>
      <c r="X72" s="138" t="s">
        <v>393</v>
      </c>
      <c r="Y72" s="138" t="s">
        <v>393</v>
      </c>
      <c r="Z72" s="138" t="s">
        <v>393</v>
      </c>
      <c r="AA72" s="140" t="str">
        <f t="shared" si="10"/>
        <v>Y</v>
      </c>
      <c r="AB72" s="141" t="str">
        <f t="shared" si="11"/>
        <v xml:space="preserve">IR-1 </v>
      </c>
      <c r="AC72" s="142"/>
      <c r="AD72" s="142"/>
      <c r="AE72" s="142"/>
      <c r="AF72" s="143">
        <f t="shared" si="12"/>
        <v>0</v>
      </c>
      <c r="AH72" s="144" t="str">
        <f t="shared" si="13"/>
        <v>Y</v>
      </c>
    </row>
    <row r="73" spans="1:34" x14ac:dyDescent="0.35">
      <c r="A73" s="137" t="s">
        <v>206</v>
      </c>
      <c r="B73" s="138"/>
      <c r="C73" s="138"/>
      <c r="D73" s="138"/>
      <c r="E73" s="138"/>
      <c r="F73" s="138"/>
      <c r="G73" s="138"/>
      <c r="H73" s="138" t="str">
        <f t="shared" si="16"/>
        <v>x</v>
      </c>
      <c r="I73" s="138"/>
      <c r="J73" s="138"/>
      <c r="K73" s="138" t="str">
        <f t="shared" si="17"/>
        <v>S</v>
      </c>
      <c r="L73" s="138"/>
      <c r="M73" s="138"/>
      <c r="N73" s="138"/>
      <c r="O73" s="138"/>
      <c r="P73" s="138"/>
      <c r="Q73" s="138" t="str">
        <f>IF(Q$5="S","S","x")</f>
        <v>S</v>
      </c>
      <c r="R73" s="138"/>
      <c r="S73" s="138"/>
      <c r="T73" s="138"/>
      <c r="V73" s="139" t="str">
        <f t="shared" ref="V73:V104" si="18">IF(COUNTIF(B73:T73,"S")&gt;0,"Y","N")</f>
        <v>Y</v>
      </c>
      <c r="W73" s="134"/>
      <c r="X73" s="138" t="s">
        <v>393</v>
      </c>
      <c r="Y73" s="138" t="s">
        <v>393</v>
      </c>
      <c r="Z73" s="138" t="s">
        <v>393</v>
      </c>
      <c r="AA73" s="140" t="str">
        <f t="shared" ref="AA73:AA104" si="19">IF($X$5="Low",X73,IF($X$5="Moderate",Y73,IF($X$5="High",Z73)))</f>
        <v>Y</v>
      </c>
      <c r="AB73" s="141" t="str">
        <f t="shared" ref="AB73:AB104" si="20">LEFT(A73,5)</f>
        <v xml:space="preserve">IR-2 </v>
      </c>
      <c r="AC73" s="142"/>
      <c r="AD73" s="142"/>
      <c r="AE73" s="142" t="s">
        <v>405</v>
      </c>
      <c r="AF73" s="143">
        <f t="shared" ref="AF73:AF104" si="21">IF($X$5="Low",AC73,IF($X$5="Moderate",AD73,IF($X$5="High",AE73)))</f>
        <v>0</v>
      </c>
      <c r="AH73" s="144" t="str">
        <f t="shared" ref="AH73:AH104" si="22">IF(V73="N","N",IF(OR(AF73="",AF73=0),AA73,CONCATENATE(AA73," + ",AF73)))</f>
        <v>Y</v>
      </c>
    </row>
    <row r="74" spans="1:34" x14ac:dyDescent="0.35">
      <c r="A74" s="137" t="s">
        <v>207</v>
      </c>
      <c r="B74" s="138"/>
      <c r="C74" s="138"/>
      <c r="D74" s="138"/>
      <c r="E74" s="138"/>
      <c r="F74" s="138"/>
      <c r="G74" s="138"/>
      <c r="H74" s="138" t="str">
        <f t="shared" si="16"/>
        <v>x</v>
      </c>
      <c r="I74" s="138"/>
      <c r="J74" s="138"/>
      <c r="K74" s="138" t="str">
        <f t="shared" si="17"/>
        <v>S</v>
      </c>
      <c r="L74" s="138"/>
      <c r="M74" s="138"/>
      <c r="N74" s="138"/>
      <c r="O74" s="138"/>
      <c r="P74" s="138"/>
      <c r="Q74" s="138"/>
      <c r="R74" s="138"/>
      <c r="S74" s="138"/>
      <c r="T74" s="138"/>
      <c r="V74" s="139" t="str">
        <f t="shared" si="18"/>
        <v>Y</v>
      </c>
      <c r="W74" s="134"/>
      <c r="X74" s="145" t="s">
        <v>396</v>
      </c>
      <c r="Y74" s="138" t="s">
        <v>393</v>
      </c>
      <c r="Z74" s="138" t="s">
        <v>393</v>
      </c>
      <c r="AA74" s="140" t="str">
        <f t="shared" si="19"/>
        <v>N</v>
      </c>
      <c r="AB74" s="141" t="str">
        <f t="shared" si="20"/>
        <v xml:space="preserve">IR-3 </v>
      </c>
      <c r="AC74" s="142"/>
      <c r="AD74" s="142" t="s">
        <v>403</v>
      </c>
      <c r="AE74" s="142" t="s">
        <v>403</v>
      </c>
      <c r="AF74" s="143">
        <f t="shared" si="21"/>
        <v>0</v>
      </c>
      <c r="AH74" s="144" t="str">
        <f t="shared" si="22"/>
        <v>N</v>
      </c>
    </row>
    <row r="75" spans="1:34" x14ac:dyDescent="0.35">
      <c r="A75" s="137" t="s">
        <v>208</v>
      </c>
      <c r="B75" s="138"/>
      <c r="C75" s="138"/>
      <c r="D75" s="138"/>
      <c r="E75" s="138"/>
      <c r="F75" s="138"/>
      <c r="G75" s="138"/>
      <c r="H75" s="138" t="str">
        <f t="shared" si="16"/>
        <v>x</v>
      </c>
      <c r="I75" s="138"/>
      <c r="J75" s="138"/>
      <c r="K75" s="138" t="str">
        <f t="shared" si="17"/>
        <v>S</v>
      </c>
      <c r="L75" s="138"/>
      <c r="M75" s="138"/>
      <c r="N75" s="138"/>
      <c r="O75" s="138"/>
      <c r="P75" s="138"/>
      <c r="Q75" s="138"/>
      <c r="R75" s="138"/>
      <c r="S75" s="138"/>
      <c r="T75" s="138"/>
      <c r="V75" s="139" t="str">
        <f t="shared" si="18"/>
        <v>Y</v>
      </c>
      <c r="W75" s="134"/>
      <c r="X75" s="138" t="s">
        <v>393</v>
      </c>
      <c r="Y75" s="138" t="s">
        <v>393</v>
      </c>
      <c r="Z75" s="138" t="s">
        <v>393</v>
      </c>
      <c r="AA75" s="140" t="str">
        <f t="shared" si="19"/>
        <v>Y</v>
      </c>
      <c r="AB75" s="141" t="str">
        <f t="shared" si="20"/>
        <v xml:space="preserve">IR-4 </v>
      </c>
      <c r="AC75" s="142"/>
      <c r="AD75" s="142" t="s">
        <v>399</v>
      </c>
      <c r="AE75" s="142" t="s">
        <v>424</v>
      </c>
      <c r="AF75" s="143">
        <f t="shared" si="21"/>
        <v>0</v>
      </c>
      <c r="AH75" s="144" t="str">
        <f t="shared" si="22"/>
        <v>Y</v>
      </c>
    </row>
    <row r="76" spans="1:34" x14ac:dyDescent="0.35">
      <c r="A76" s="137" t="s">
        <v>209</v>
      </c>
      <c r="B76" s="138"/>
      <c r="C76" s="138"/>
      <c r="D76" s="138"/>
      <c r="E76" s="138"/>
      <c r="F76" s="138"/>
      <c r="G76" s="138"/>
      <c r="H76" s="138" t="str">
        <f t="shared" si="16"/>
        <v>x</v>
      </c>
      <c r="I76" s="138"/>
      <c r="J76" s="138"/>
      <c r="K76" s="138" t="str">
        <f t="shared" si="17"/>
        <v>S</v>
      </c>
      <c r="L76" s="138"/>
      <c r="M76" s="138"/>
      <c r="N76" s="138"/>
      <c r="O76" s="138"/>
      <c r="P76" s="138"/>
      <c r="Q76" s="138"/>
      <c r="R76" s="138"/>
      <c r="S76" s="138"/>
      <c r="T76" s="138"/>
      <c r="V76" s="139" t="str">
        <f t="shared" si="18"/>
        <v>Y</v>
      </c>
      <c r="W76" s="134"/>
      <c r="X76" s="138" t="s">
        <v>393</v>
      </c>
      <c r="Y76" s="138" t="s">
        <v>393</v>
      </c>
      <c r="Z76" s="138" t="s">
        <v>393</v>
      </c>
      <c r="AA76" s="140" t="str">
        <f t="shared" si="19"/>
        <v>Y</v>
      </c>
      <c r="AB76" s="141" t="str">
        <f t="shared" si="20"/>
        <v xml:space="preserve">IR-5 </v>
      </c>
      <c r="AC76" s="142"/>
      <c r="AD76" s="142"/>
      <c r="AE76" s="142" t="s">
        <v>399</v>
      </c>
      <c r="AF76" s="143">
        <f t="shared" si="21"/>
        <v>0</v>
      </c>
      <c r="AH76" s="144" t="str">
        <f t="shared" si="22"/>
        <v>Y</v>
      </c>
    </row>
    <row r="77" spans="1:34" x14ac:dyDescent="0.35">
      <c r="A77" s="137" t="s">
        <v>210</v>
      </c>
      <c r="B77" s="138"/>
      <c r="C77" s="138"/>
      <c r="D77" s="138"/>
      <c r="E77" s="138"/>
      <c r="F77" s="138"/>
      <c r="G77" s="138"/>
      <c r="H77" s="138" t="str">
        <f t="shared" si="16"/>
        <v>x</v>
      </c>
      <c r="I77" s="138"/>
      <c r="J77" s="138"/>
      <c r="K77" s="138" t="str">
        <f t="shared" si="17"/>
        <v>S</v>
      </c>
      <c r="L77" s="138"/>
      <c r="M77" s="138"/>
      <c r="N77" s="138"/>
      <c r="O77" s="138"/>
      <c r="P77" s="138"/>
      <c r="Q77" s="138"/>
      <c r="R77" s="138"/>
      <c r="S77" s="138"/>
      <c r="T77" s="138"/>
      <c r="V77" s="139" t="str">
        <f t="shared" si="18"/>
        <v>Y</v>
      </c>
      <c r="W77" s="134"/>
      <c r="X77" s="138" t="s">
        <v>393</v>
      </c>
      <c r="Y77" s="138" t="s">
        <v>393</v>
      </c>
      <c r="Z77" s="138" t="s">
        <v>393</v>
      </c>
      <c r="AA77" s="140" t="str">
        <f t="shared" si="19"/>
        <v>Y</v>
      </c>
      <c r="AB77" s="141" t="str">
        <f t="shared" si="20"/>
        <v xml:space="preserve">IR-6 </v>
      </c>
      <c r="AC77" s="142"/>
      <c r="AD77" s="142" t="s">
        <v>399</v>
      </c>
      <c r="AE77" s="142" t="s">
        <v>399</v>
      </c>
      <c r="AF77" s="143">
        <f t="shared" si="21"/>
        <v>0</v>
      </c>
      <c r="AH77" s="144" t="str">
        <f t="shared" si="22"/>
        <v>Y</v>
      </c>
    </row>
    <row r="78" spans="1:34" x14ac:dyDescent="0.35">
      <c r="A78" s="137" t="s">
        <v>211</v>
      </c>
      <c r="B78" s="138"/>
      <c r="C78" s="138"/>
      <c r="D78" s="138"/>
      <c r="E78" s="138"/>
      <c r="F78" s="138"/>
      <c r="G78" s="138"/>
      <c r="H78" s="138" t="str">
        <f t="shared" si="16"/>
        <v>x</v>
      </c>
      <c r="I78" s="138"/>
      <c r="J78" s="138"/>
      <c r="K78" s="138" t="str">
        <f t="shared" si="17"/>
        <v>S</v>
      </c>
      <c r="L78" s="138"/>
      <c r="M78" s="138"/>
      <c r="N78" s="138"/>
      <c r="O78" s="138"/>
      <c r="P78" s="138"/>
      <c r="Q78" s="138" t="str">
        <f>IF(Q$5="S","S","x")</f>
        <v>S</v>
      </c>
      <c r="R78" s="138"/>
      <c r="S78" s="138"/>
      <c r="T78" s="138"/>
      <c r="V78" s="139" t="str">
        <f t="shared" si="18"/>
        <v>Y</v>
      </c>
      <c r="W78" s="134"/>
      <c r="X78" s="138" t="s">
        <v>393</v>
      </c>
      <c r="Y78" s="138" t="s">
        <v>393</v>
      </c>
      <c r="Z78" s="138" t="s">
        <v>393</v>
      </c>
      <c r="AA78" s="140" t="str">
        <f t="shared" si="19"/>
        <v>Y</v>
      </c>
      <c r="AB78" s="141" t="str">
        <f t="shared" si="20"/>
        <v xml:space="preserve">IR-7 </v>
      </c>
      <c r="AC78" s="142"/>
      <c r="AD78" s="142" t="s">
        <v>399</v>
      </c>
      <c r="AE78" s="142" t="s">
        <v>399</v>
      </c>
      <c r="AF78" s="143">
        <f t="shared" si="21"/>
        <v>0</v>
      </c>
      <c r="AH78" s="144" t="str">
        <f t="shared" si="22"/>
        <v>Y</v>
      </c>
    </row>
    <row r="79" spans="1:34" x14ac:dyDescent="0.35">
      <c r="A79" s="137" t="s">
        <v>212</v>
      </c>
      <c r="B79" s="138"/>
      <c r="C79" s="138"/>
      <c r="D79" s="138"/>
      <c r="E79" s="138"/>
      <c r="F79" s="138"/>
      <c r="G79" s="138"/>
      <c r="H79" s="138" t="str">
        <f t="shared" si="16"/>
        <v>x</v>
      </c>
      <c r="I79" s="138"/>
      <c r="J79" s="138"/>
      <c r="K79" s="138" t="str">
        <f t="shared" si="17"/>
        <v>S</v>
      </c>
      <c r="L79" s="138"/>
      <c r="M79" s="138"/>
      <c r="N79" s="138"/>
      <c r="O79" s="138"/>
      <c r="P79" s="138"/>
      <c r="Q79" s="138" t="str">
        <f>IF(Q$5="S","S","x")</f>
        <v>S</v>
      </c>
      <c r="R79" s="138"/>
      <c r="S79" s="138"/>
      <c r="T79" s="138"/>
      <c r="V79" s="139" t="str">
        <f t="shared" si="18"/>
        <v>Y</v>
      </c>
      <c r="W79" s="134"/>
      <c r="X79" s="138" t="s">
        <v>393</v>
      </c>
      <c r="Y79" s="138" t="s">
        <v>393</v>
      </c>
      <c r="Z79" s="138" t="s">
        <v>393</v>
      </c>
      <c r="AA79" s="140" t="str">
        <f t="shared" si="19"/>
        <v>Y</v>
      </c>
      <c r="AB79" s="141" t="str">
        <f t="shared" si="20"/>
        <v xml:space="preserve">IR-8 </v>
      </c>
      <c r="AC79" s="142"/>
      <c r="AD79" s="142"/>
      <c r="AE79" s="142"/>
      <c r="AF79" s="143">
        <f t="shared" si="21"/>
        <v>0</v>
      </c>
      <c r="AH79" s="144" t="str">
        <f t="shared" si="22"/>
        <v>Y</v>
      </c>
    </row>
    <row r="80" spans="1:34" x14ac:dyDescent="0.35">
      <c r="A80" s="137" t="s">
        <v>213</v>
      </c>
      <c r="B80" s="138"/>
      <c r="C80" s="138"/>
      <c r="D80" s="138"/>
      <c r="E80" s="138"/>
      <c r="F80" s="138"/>
      <c r="G80" s="138"/>
      <c r="H80" s="138" t="str">
        <f t="shared" si="16"/>
        <v>x</v>
      </c>
      <c r="I80" s="138"/>
      <c r="J80" s="138"/>
      <c r="K80" s="138"/>
      <c r="L80" s="138"/>
      <c r="M80" s="138"/>
      <c r="N80" s="138"/>
      <c r="O80" s="138"/>
      <c r="P80" s="138"/>
      <c r="Q80" s="138"/>
      <c r="R80" s="138"/>
      <c r="S80" s="138"/>
      <c r="T80" s="138"/>
      <c r="V80" s="139" t="str">
        <f t="shared" si="18"/>
        <v>N</v>
      </c>
      <c r="W80" s="134"/>
      <c r="X80" s="145" t="s">
        <v>396</v>
      </c>
      <c r="Y80" s="145" t="s">
        <v>396</v>
      </c>
      <c r="Z80" s="145" t="s">
        <v>396</v>
      </c>
      <c r="AA80" s="140" t="str">
        <f t="shared" si="19"/>
        <v>N</v>
      </c>
      <c r="AB80" s="141" t="str">
        <f t="shared" si="20"/>
        <v xml:space="preserve">IR-9 </v>
      </c>
      <c r="AC80" s="142"/>
      <c r="AD80" s="142"/>
      <c r="AE80" s="142"/>
      <c r="AF80" s="143">
        <f t="shared" si="21"/>
        <v>0</v>
      </c>
      <c r="AH80" s="144" t="str">
        <f t="shared" si="22"/>
        <v>N</v>
      </c>
    </row>
    <row r="81" spans="1:34" x14ac:dyDescent="0.35">
      <c r="A81" s="137" t="s">
        <v>214</v>
      </c>
      <c r="B81" s="138"/>
      <c r="C81" s="138"/>
      <c r="D81" s="138"/>
      <c r="E81" s="138"/>
      <c r="F81" s="138"/>
      <c r="G81" s="138"/>
      <c r="H81" s="138" t="str">
        <f t="shared" si="16"/>
        <v>x</v>
      </c>
      <c r="I81" s="138"/>
      <c r="J81" s="138"/>
      <c r="K81" s="138"/>
      <c r="L81" s="138"/>
      <c r="M81" s="138"/>
      <c r="N81" s="138"/>
      <c r="O81" s="138"/>
      <c r="P81" s="138"/>
      <c r="Q81" s="138"/>
      <c r="R81" s="138"/>
      <c r="S81" s="138"/>
      <c r="T81" s="138"/>
      <c r="V81" s="139" t="str">
        <f t="shared" si="18"/>
        <v>N</v>
      </c>
      <c r="W81" s="134"/>
      <c r="X81" s="145" t="s">
        <v>396</v>
      </c>
      <c r="Y81" s="145" t="s">
        <v>396</v>
      </c>
      <c r="Z81" s="145" t="s">
        <v>396</v>
      </c>
      <c r="AA81" s="140" t="str">
        <f t="shared" si="19"/>
        <v>N</v>
      </c>
      <c r="AB81" s="141" t="str">
        <f t="shared" si="20"/>
        <v>IR-10</v>
      </c>
      <c r="AC81" s="142"/>
      <c r="AD81" s="142"/>
      <c r="AE81" s="142"/>
      <c r="AF81" s="143">
        <f t="shared" si="21"/>
        <v>0</v>
      </c>
      <c r="AH81" s="144" t="str">
        <f t="shared" si="22"/>
        <v>N</v>
      </c>
    </row>
    <row r="82" spans="1:34" x14ac:dyDescent="0.35">
      <c r="A82" s="137" t="s">
        <v>215</v>
      </c>
      <c r="B82" s="138"/>
      <c r="C82" s="138"/>
      <c r="D82" s="138"/>
      <c r="E82" s="138"/>
      <c r="F82" s="138" t="str">
        <f t="shared" ref="F82:F88" si="23">IF(F$5="S","S","x")</f>
        <v>S</v>
      </c>
      <c r="G82" s="138"/>
      <c r="H82" s="138"/>
      <c r="I82" s="138"/>
      <c r="J82" s="138"/>
      <c r="K82" s="138"/>
      <c r="L82" s="138"/>
      <c r="M82" s="138"/>
      <c r="N82" s="138"/>
      <c r="O82" s="138" t="str">
        <f>IF(O$5="S","S","x")</f>
        <v>S</v>
      </c>
      <c r="P82" s="138"/>
      <c r="Q82" s="138"/>
      <c r="R82" s="138"/>
      <c r="S82" s="138"/>
      <c r="T82" s="138"/>
      <c r="V82" s="139" t="str">
        <f t="shared" si="18"/>
        <v>Y</v>
      </c>
      <c r="W82" s="134"/>
      <c r="X82" s="138" t="s">
        <v>393</v>
      </c>
      <c r="Y82" s="138" t="s">
        <v>393</v>
      </c>
      <c r="Z82" s="138" t="s">
        <v>393</v>
      </c>
      <c r="AA82" s="140" t="str">
        <f t="shared" si="19"/>
        <v>Y</v>
      </c>
      <c r="AB82" s="141" t="str">
        <f t="shared" si="20"/>
        <v xml:space="preserve">MA-1 </v>
      </c>
      <c r="AC82" s="142"/>
      <c r="AD82" s="142"/>
      <c r="AE82" s="142"/>
      <c r="AF82" s="143">
        <f t="shared" si="21"/>
        <v>0</v>
      </c>
      <c r="AH82" s="144" t="str">
        <f t="shared" si="22"/>
        <v>Y</v>
      </c>
    </row>
    <row r="83" spans="1:34" x14ac:dyDescent="0.35">
      <c r="A83" s="137" t="s">
        <v>216</v>
      </c>
      <c r="B83" s="138"/>
      <c r="C83" s="138"/>
      <c r="D83" s="138"/>
      <c r="E83" s="138"/>
      <c r="F83" s="138" t="str">
        <f t="shared" si="23"/>
        <v>S</v>
      </c>
      <c r="G83" s="138"/>
      <c r="H83" s="138"/>
      <c r="I83" s="138"/>
      <c r="J83" s="138"/>
      <c r="K83" s="138"/>
      <c r="L83" s="138"/>
      <c r="M83" s="138"/>
      <c r="N83" s="138"/>
      <c r="O83" s="138" t="str">
        <f>IF(O$5="S","S","x")</f>
        <v>S</v>
      </c>
      <c r="P83" s="138"/>
      <c r="Q83" s="138"/>
      <c r="R83" s="138"/>
      <c r="S83" s="138"/>
      <c r="T83" s="138"/>
      <c r="V83" s="139" t="str">
        <f t="shared" si="18"/>
        <v>Y</v>
      </c>
      <c r="W83" s="134"/>
      <c r="X83" s="138" t="s">
        <v>393</v>
      </c>
      <c r="Y83" s="138" t="s">
        <v>393</v>
      </c>
      <c r="Z83" s="138" t="s">
        <v>393</v>
      </c>
      <c r="AA83" s="140" t="str">
        <f t="shared" si="19"/>
        <v>Y</v>
      </c>
      <c r="AB83" s="141" t="str">
        <f t="shared" si="20"/>
        <v xml:space="preserve">MA-2 </v>
      </c>
      <c r="AC83" s="142"/>
      <c r="AD83" s="142"/>
      <c r="AE83" s="142" t="s">
        <v>403</v>
      </c>
      <c r="AF83" s="143">
        <f t="shared" si="21"/>
        <v>0</v>
      </c>
      <c r="AH83" s="144" t="str">
        <f t="shared" si="22"/>
        <v>Y</v>
      </c>
    </row>
    <row r="84" spans="1:34" x14ac:dyDescent="0.35">
      <c r="A84" s="137" t="s">
        <v>217</v>
      </c>
      <c r="B84" s="138"/>
      <c r="C84" s="138"/>
      <c r="D84" s="138"/>
      <c r="E84" s="138"/>
      <c r="F84" s="138" t="str">
        <f t="shared" si="23"/>
        <v>S</v>
      </c>
      <c r="G84" s="138"/>
      <c r="H84" s="138"/>
      <c r="I84" s="138"/>
      <c r="J84" s="138"/>
      <c r="K84" s="138" t="str">
        <f>IF(K$5="S","S","x")</f>
        <v>S</v>
      </c>
      <c r="L84" s="138"/>
      <c r="M84" s="138"/>
      <c r="N84" s="138"/>
      <c r="O84" s="138" t="str">
        <f>IF(O$5="S","S","x")</f>
        <v>S</v>
      </c>
      <c r="P84" s="138"/>
      <c r="Q84" s="138"/>
      <c r="R84" s="138"/>
      <c r="S84" s="138"/>
      <c r="T84" s="138"/>
      <c r="V84" s="139" t="str">
        <f t="shared" si="18"/>
        <v>Y</v>
      </c>
      <c r="W84" s="134"/>
      <c r="X84" s="145" t="s">
        <v>396</v>
      </c>
      <c r="Y84" s="138" t="s">
        <v>393</v>
      </c>
      <c r="Z84" s="138" t="s">
        <v>393</v>
      </c>
      <c r="AA84" s="140" t="str">
        <f t="shared" si="19"/>
        <v>N</v>
      </c>
      <c r="AB84" s="141" t="str">
        <f t="shared" si="20"/>
        <v xml:space="preserve">MA-3 </v>
      </c>
      <c r="AC84" s="142"/>
      <c r="AD84" s="142" t="s">
        <v>405</v>
      </c>
      <c r="AE84" s="142" t="s">
        <v>412</v>
      </c>
      <c r="AF84" s="143">
        <f t="shared" si="21"/>
        <v>0</v>
      </c>
      <c r="AH84" s="144" t="str">
        <f t="shared" si="22"/>
        <v>N</v>
      </c>
    </row>
    <row r="85" spans="1:34" x14ac:dyDescent="0.35">
      <c r="A85" s="137" t="s">
        <v>218</v>
      </c>
      <c r="B85" s="138"/>
      <c r="C85" s="138"/>
      <c r="D85" s="138"/>
      <c r="E85" s="138"/>
      <c r="F85" s="138" t="str">
        <f t="shared" si="23"/>
        <v>S</v>
      </c>
      <c r="G85" s="138"/>
      <c r="H85" s="138"/>
      <c r="I85" s="138"/>
      <c r="J85" s="138"/>
      <c r="K85" s="138"/>
      <c r="L85" s="138"/>
      <c r="M85" s="138"/>
      <c r="N85" s="138"/>
      <c r="O85" s="138"/>
      <c r="P85" s="138"/>
      <c r="Q85" s="138"/>
      <c r="R85" s="138"/>
      <c r="S85" s="138"/>
      <c r="T85" s="138"/>
      <c r="V85" s="139" t="str">
        <f t="shared" si="18"/>
        <v>Y</v>
      </c>
      <c r="W85" s="134"/>
      <c r="X85" s="138" t="s">
        <v>393</v>
      </c>
      <c r="Y85" s="138" t="s">
        <v>393</v>
      </c>
      <c r="Z85" s="138" t="s">
        <v>393</v>
      </c>
      <c r="AA85" s="140" t="str">
        <f t="shared" si="19"/>
        <v>Y</v>
      </c>
      <c r="AB85" s="141" t="str">
        <f t="shared" si="20"/>
        <v xml:space="preserve">MA-4 </v>
      </c>
      <c r="AC85" s="142"/>
      <c r="AD85" s="142" t="s">
        <v>403</v>
      </c>
      <c r="AE85" s="142" t="s">
        <v>425</v>
      </c>
      <c r="AF85" s="143">
        <f t="shared" si="21"/>
        <v>0</v>
      </c>
      <c r="AH85" s="144" t="str">
        <f t="shared" si="22"/>
        <v>Y</v>
      </c>
    </row>
    <row r="86" spans="1:34" x14ac:dyDescent="0.35">
      <c r="A86" s="137" t="s">
        <v>219</v>
      </c>
      <c r="B86" s="138"/>
      <c r="C86" s="138"/>
      <c r="D86" s="138"/>
      <c r="E86" s="138"/>
      <c r="F86" s="138" t="str">
        <f t="shared" si="23"/>
        <v>S</v>
      </c>
      <c r="G86" s="138"/>
      <c r="H86" s="138"/>
      <c r="I86" s="138"/>
      <c r="J86" s="138"/>
      <c r="K86" s="138"/>
      <c r="L86" s="138"/>
      <c r="M86" s="138"/>
      <c r="N86" s="138"/>
      <c r="O86" s="138"/>
      <c r="P86" s="138"/>
      <c r="Q86" s="138"/>
      <c r="R86" s="138"/>
      <c r="S86" s="138"/>
      <c r="T86" s="138"/>
      <c r="V86" s="139" t="str">
        <f t="shared" si="18"/>
        <v>Y</v>
      </c>
      <c r="W86" s="134"/>
      <c r="X86" s="138" t="s">
        <v>393</v>
      </c>
      <c r="Y86" s="138" t="s">
        <v>393</v>
      </c>
      <c r="Z86" s="138" t="s">
        <v>393</v>
      </c>
      <c r="AA86" s="140" t="str">
        <f t="shared" si="19"/>
        <v>Y</v>
      </c>
      <c r="AB86" s="141" t="str">
        <f t="shared" si="20"/>
        <v xml:space="preserve">MA-5 </v>
      </c>
      <c r="AC86" s="142"/>
      <c r="AD86" s="142"/>
      <c r="AE86" s="142" t="s">
        <v>399</v>
      </c>
      <c r="AF86" s="143">
        <f t="shared" si="21"/>
        <v>0</v>
      </c>
      <c r="AH86" s="144" t="str">
        <f t="shared" si="22"/>
        <v>Y</v>
      </c>
    </row>
    <row r="87" spans="1:34" x14ac:dyDescent="0.35">
      <c r="A87" s="137" t="s">
        <v>220</v>
      </c>
      <c r="B87" s="138"/>
      <c r="C87" s="138"/>
      <c r="D87" s="138"/>
      <c r="E87" s="138"/>
      <c r="F87" s="138" t="str">
        <f t="shared" si="23"/>
        <v>S</v>
      </c>
      <c r="G87" s="138"/>
      <c r="H87" s="138"/>
      <c r="I87" s="138"/>
      <c r="J87" s="138"/>
      <c r="K87" s="138"/>
      <c r="L87" s="138"/>
      <c r="M87" s="138"/>
      <c r="N87" s="138"/>
      <c r="O87" s="138" t="str">
        <f>IF(O$5="S","S","x")</f>
        <v>S</v>
      </c>
      <c r="P87" s="138"/>
      <c r="Q87" s="138"/>
      <c r="R87" s="138"/>
      <c r="S87" s="138"/>
      <c r="T87" s="138"/>
      <c r="V87" s="139" t="str">
        <f t="shared" si="18"/>
        <v>Y</v>
      </c>
      <c r="W87" s="134"/>
      <c r="X87" s="145" t="s">
        <v>396</v>
      </c>
      <c r="Y87" s="138" t="s">
        <v>393</v>
      </c>
      <c r="Z87" s="138" t="s">
        <v>393</v>
      </c>
      <c r="AA87" s="140" t="str">
        <f t="shared" si="19"/>
        <v>N</v>
      </c>
      <c r="AB87" s="141" t="str">
        <f t="shared" si="20"/>
        <v xml:space="preserve">MA-6 </v>
      </c>
      <c r="AC87" s="142"/>
      <c r="AD87" s="142"/>
      <c r="AE87" s="142"/>
      <c r="AF87" s="143">
        <f t="shared" si="21"/>
        <v>0</v>
      </c>
      <c r="AH87" s="144" t="str">
        <f t="shared" si="22"/>
        <v>N</v>
      </c>
    </row>
    <row r="88" spans="1:34" x14ac:dyDescent="0.35">
      <c r="A88" s="137" t="s">
        <v>221</v>
      </c>
      <c r="B88" s="138"/>
      <c r="C88" s="138"/>
      <c r="D88" s="138"/>
      <c r="E88" s="138"/>
      <c r="F88" s="138" t="str">
        <f t="shared" si="23"/>
        <v>S</v>
      </c>
      <c r="G88" s="138"/>
      <c r="H88" s="138"/>
      <c r="I88" s="138"/>
      <c r="J88" s="138"/>
      <c r="K88" s="138"/>
      <c r="L88" s="138"/>
      <c r="M88" s="138"/>
      <c r="N88" s="138"/>
      <c r="O88" s="138" t="str">
        <f>IF(O$5="S","S","x")</f>
        <v>S</v>
      </c>
      <c r="P88" s="138"/>
      <c r="Q88" s="138"/>
      <c r="R88" s="138"/>
      <c r="S88" s="138"/>
      <c r="T88" s="138"/>
      <c r="V88" s="139" t="str">
        <f t="shared" si="18"/>
        <v>Y</v>
      </c>
      <c r="W88" s="134"/>
      <c r="X88" s="138" t="s">
        <v>393</v>
      </c>
      <c r="Y88" s="138" t="s">
        <v>393</v>
      </c>
      <c r="Z88" s="138" t="s">
        <v>393</v>
      </c>
      <c r="AA88" s="140" t="str">
        <f t="shared" si="19"/>
        <v>Y</v>
      </c>
      <c r="AB88" s="141" t="str">
        <f t="shared" si="20"/>
        <v xml:space="preserve">MP-1 </v>
      </c>
      <c r="AC88" s="142"/>
      <c r="AD88" s="142"/>
      <c r="AE88" s="142"/>
      <c r="AF88" s="143">
        <f t="shared" si="21"/>
        <v>0</v>
      </c>
      <c r="AH88" s="144" t="str">
        <f t="shared" si="22"/>
        <v>Y</v>
      </c>
    </row>
    <row r="89" spans="1:34" x14ac:dyDescent="0.35">
      <c r="A89" s="137" t="s">
        <v>222</v>
      </c>
      <c r="B89" s="138"/>
      <c r="C89" s="138"/>
      <c r="D89" s="138"/>
      <c r="E89" s="138"/>
      <c r="F89" s="138"/>
      <c r="G89" s="138"/>
      <c r="H89" s="138"/>
      <c r="I89" s="138"/>
      <c r="J89" s="138"/>
      <c r="K89" s="138" t="str">
        <f>IF(K$5="S","S","x")</f>
        <v>S</v>
      </c>
      <c r="L89" s="138"/>
      <c r="M89" s="138"/>
      <c r="N89" s="138" t="str">
        <f>IF(N$5="S","S","x")</f>
        <v>x</v>
      </c>
      <c r="O89" s="138"/>
      <c r="P89" s="138"/>
      <c r="Q89" s="138"/>
      <c r="R89" s="138"/>
      <c r="S89" s="138"/>
      <c r="T89" s="138"/>
      <c r="V89" s="139" t="str">
        <f t="shared" si="18"/>
        <v>Y</v>
      </c>
      <c r="W89" s="134"/>
      <c r="X89" s="138" t="s">
        <v>393</v>
      </c>
      <c r="Y89" s="138" t="s">
        <v>393</v>
      </c>
      <c r="Z89" s="138" t="s">
        <v>393</v>
      </c>
      <c r="AA89" s="140" t="str">
        <f t="shared" si="19"/>
        <v>Y</v>
      </c>
      <c r="AB89" s="141" t="str">
        <f t="shared" si="20"/>
        <v xml:space="preserve">MP-2 </v>
      </c>
      <c r="AC89" s="142"/>
      <c r="AD89" s="142"/>
      <c r="AE89" s="142"/>
      <c r="AF89" s="143">
        <f t="shared" si="21"/>
        <v>0</v>
      </c>
      <c r="AH89" s="144" t="str">
        <f t="shared" si="22"/>
        <v>Y</v>
      </c>
    </row>
    <row r="90" spans="1:34" x14ac:dyDescent="0.35">
      <c r="A90" s="137" t="s">
        <v>223</v>
      </c>
      <c r="B90" s="138"/>
      <c r="C90" s="138"/>
      <c r="D90" s="138"/>
      <c r="E90" s="138"/>
      <c r="F90" s="138"/>
      <c r="G90" s="138"/>
      <c r="H90" s="138"/>
      <c r="I90" s="138"/>
      <c r="J90" s="138"/>
      <c r="K90" s="138"/>
      <c r="L90" s="138"/>
      <c r="M90" s="138"/>
      <c r="N90" s="138" t="str">
        <f>IF(N$5="S","S","x")</f>
        <v>x</v>
      </c>
      <c r="O90" s="138"/>
      <c r="P90" s="138"/>
      <c r="Q90" s="138"/>
      <c r="R90" s="138"/>
      <c r="S90" s="138"/>
      <c r="T90" s="138"/>
      <c r="V90" s="139" t="str">
        <f t="shared" si="18"/>
        <v>N</v>
      </c>
      <c r="W90" s="134"/>
      <c r="X90" s="145" t="s">
        <v>396</v>
      </c>
      <c r="Y90" s="138" t="s">
        <v>393</v>
      </c>
      <c r="Z90" s="138" t="s">
        <v>393</v>
      </c>
      <c r="AA90" s="140" t="str">
        <f t="shared" si="19"/>
        <v>N</v>
      </c>
      <c r="AB90" s="141" t="str">
        <f t="shared" si="20"/>
        <v xml:space="preserve">MP-4 </v>
      </c>
      <c r="AC90" s="142"/>
      <c r="AD90" s="142"/>
      <c r="AE90" s="142"/>
      <c r="AF90" s="143">
        <f t="shared" si="21"/>
        <v>0</v>
      </c>
      <c r="AH90" s="144" t="str">
        <f t="shared" si="22"/>
        <v>N</v>
      </c>
    </row>
    <row r="91" spans="1:34" x14ac:dyDescent="0.35">
      <c r="A91" s="137" t="s">
        <v>224</v>
      </c>
      <c r="B91" s="138"/>
      <c r="C91" s="138"/>
      <c r="D91" s="138"/>
      <c r="E91" s="138"/>
      <c r="F91" s="138"/>
      <c r="G91" s="138"/>
      <c r="H91" s="138"/>
      <c r="I91" s="138"/>
      <c r="J91" s="138"/>
      <c r="K91" s="138"/>
      <c r="L91" s="138"/>
      <c r="M91" s="138"/>
      <c r="N91" s="138" t="str">
        <f>IF(N$5="S","S","x")</f>
        <v>x</v>
      </c>
      <c r="O91" s="138"/>
      <c r="P91" s="138"/>
      <c r="Q91" s="138"/>
      <c r="R91" s="138"/>
      <c r="S91" s="138"/>
      <c r="T91" s="138"/>
      <c r="V91" s="139" t="str">
        <f t="shared" si="18"/>
        <v>N</v>
      </c>
      <c r="W91" s="134"/>
      <c r="X91" s="138" t="s">
        <v>393</v>
      </c>
      <c r="Y91" s="138" t="s">
        <v>393</v>
      </c>
      <c r="Z91" s="138" t="s">
        <v>393</v>
      </c>
      <c r="AA91" s="140" t="str">
        <f t="shared" si="19"/>
        <v>Y</v>
      </c>
      <c r="AB91" s="141" t="str">
        <f t="shared" si="20"/>
        <v xml:space="preserve">MP-7 </v>
      </c>
      <c r="AC91" s="142"/>
      <c r="AD91" s="142" t="s">
        <v>399</v>
      </c>
      <c r="AE91" s="142" t="s">
        <v>399</v>
      </c>
      <c r="AF91" s="143">
        <f t="shared" si="21"/>
        <v>0</v>
      </c>
      <c r="AH91" s="144" t="str">
        <f t="shared" si="22"/>
        <v>N</v>
      </c>
    </row>
    <row r="92" spans="1:34" x14ac:dyDescent="0.35">
      <c r="A92" s="137" t="s">
        <v>225</v>
      </c>
      <c r="B92" s="138"/>
      <c r="C92" s="138"/>
      <c r="D92" s="138"/>
      <c r="E92" s="138"/>
      <c r="F92" s="138"/>
      <c r="G92" s="138"/>
      <c r="H92" s="138"/>
      <c r="I92" s="138"/>
      <c r="J92" s="138"/>
      <c r="K92" s="138"/>
      <c r="L92" s="138"/>
      <c r="M92" s="138"/>
      <c r="N92" s="138"/>
      <c r="O92" s="138" t="str">
        <f>IF(O$5="S","S","x")</f>
        <v>S</v>
      </c>
      <c r="P92" s="138"/>
      <c r="Q92" s="138"/>
      <c r="R92" s="138"/>
      <c r="S92" s="138"/>
      <c r="T92" s="138"/>
      <c r="V92" s="139" t="str">
        <f t="shared" si="18"/>
        <v>Y</v>
      </c>
      <c r="W92" s="134"/>
      <c r="X92" s="145" t="s">
        <v>396</v>
      </c>
      <c r="Y92" s="145" t="s">
        <v>396</v>
      </c>
      <c r="Z92" s="145" t="s">
        <v>396</v>
      </c>
      <c r="AA92" s="140" t="str">
        <f t="shared" si="19"/>
        <v>N</v>
      </c>
      <c r="AB92" s="141" t="str">
        <f t="shared" si="20"/>
        <v xml:space="preserve">MP-8 </v>
      </c>
      <c r="AC92" s="142"/>
      <c r="AD92" s="142"/>
      <c r="AE92" s="142"/>
      <c r="AF92" s="143">
        <f t="shared" si="21"/>
        <v>0</v>
      </c>
      <c r="AH92" s="144" t="str">
        <f t="shared" si="22"/>
        <v>N</v>
      </c>
    </row>
    <row r="93" spans="1:34" x14ac:dyDescent="0.35">
      <c r="A93" s="137" t="s">
        <v>226</v>
      </c>
      <c r="B93" s="138"/>
      <c r="C93" s="138"/>
      <c r="D93" s="138"/>
      <c r="E93" s="138"/>
      <c r="F93" s="138"/>
      <c r="G93" s="138"/>
      <c r="H93" s="138"/>
      <c r="I93" s="138"/>
      <c r="J93" s="138"/>
      <c r="K93" s="138"/>
      <c r="L93" s="138"/>
      <c r="M93" s="138"/>
      <c r="N93" s="138" t="str">
        <f t="shared" ref="N93:N100" si="24">IF(N$5="S","S","x")</f>
        <v>x</v>
      </c>
      <c r="O93" s="138"/>
      <c r="P93" s="138"/>
      <c r="Q93" s="138"/>
      <c r="R93" s="138"/>
      <c r="S93" s="138"/>
      <c r="T93" s="138"/>
      <c r="V93" s="139" t="str">
        <f t="shared" si="18"/>
        <v>N</v>
      </c>
      <c r="W93" s="134"/>
      <c r="X93" s="138" t="s">
        <v>393</v>
      </c>
      <c r="Y93" s="138" t="s">
        <v>393</v>
      </c>
      <c r="Z93" s="138" t="s">
        <v>393</v>
      </c>
      <c r="AA93" s="140" t="str">
        <f t="shared" si="19"/>
        <v>Y</v>
      </c>
      <c r="AB93" s="141" t="str">
        <f t="shared" si="20"/>
        <v xml:space="preserve">PE-1 </v>
      </c>
      <c r="AC93" s="142"/>
      <c r="AD93" s="142"/>
      <c r="AE93" s="142"/>
      <c r="AF93" s="143">
        <f t="shared" si="21"/>
        <v>0</v>
      </c>
      <c r="AH93" s="144" t="str">
        <f t="shared" si="22"/>
        <v>N</v>
      </c>
    </row>
    <row r="94" spans="1:34" x14ac:dyDescent="0.35">
      <c r="A94" s="137" t="s">
        <v>227</v>
      </c>
      <c r="B94" s="138"/>
      <c r="C94" s="138"/>
      <c r="D94" s="138"/>
      <c r="E94" s="138"/>
      <c r="F94" s="138"/>
      <c r="G94" s="138"/>
      <c r="H94" s="138"/>
      <c r="I94" s="138"/>
      <c r="J94" s="138"/>
      <c r="K94" s="138"/>
      <c r="L94" s="138"/>
      <c r="M94" s="138"/>
      <c r="N94" s="138" t="str">
        <f t="shared" si="24"/>
        <v>x</v>
      </c>
      <c r="O94" s="138"/>
      <c r="P94" s="138"/>
      <c r="Q94" s="138"/>
      <c r="R94" s="138"/>
      <c r="S94" s="138"/>
      <c r="T94" s="138"/>
      <c r="V94" s="139" t="str">
        <f t="shared" si="18"/>
        <v>N</v>
      </c>
      <c r="W94" s="134"/>
      <c r="X94" s="138" t="s">
        <v>393</v>
      </c>
      <c r="Y94" s="138" t="s">
        <v>393</v>
      </c>
      <c r="Z94" s="138" t="s">
        <v>393</v>
      </c>
      <c r="AA94" s="140" t="str">
        <f t="shared" si="19"/>
        <v>Y</v>
      </c>
      <c r="AB94" s="141" t="str">
        <f t="shared" si="20"/>
        <v xml:space="preserve">PE-2 </v>
      </c>
      <c r="AC94" s="142"/>
      <c r="AD94" s="142"/>
      <c r="AE94" s="142"/>
      <c r="AF94" s="143">
        <f t="shared" si="21"/>
        <v>0</v>
      </c>
      <c r="AH94" s="144" t="str">
        <f t="shared" si="22"/>
        <v>N</v>
      </c>
    </row>
    <row r="95" spans="1:34" x14ac:dyDescent="0.35">
      <c r="A95" s="137" t="s">
        <v>228</v>
      </c>
      <c r="B95" s="138"/>
      <c r="C95" s="138"/>
      <c r="D95" s="138"/>
      <c r="E95" s="138"/>
      <c r="F95" s="138"/>
      <c r="G95" s="138"/>
      <c r="H95" s="138"/>
      <c r="I95" s="138"/>
      <c r="J95" s="138"/>
      <c r="K95" s="138"/>
      <c r="L95" s="138"/>
      <c r="M95" s="138"/>
      <c r="N95" s="138" t="str">
        <f t="shared" si="24"/>
        <v>x</v>
      </c>
      <c r="O95" s="138"/>
      <c r="P95" s="138"/>
      <c r="Q95" s="138"/>
      <c r="R95" s="138"/>
      <c r="S95" s="138"/>
      <c r="T95" s="138"/>
      <c r="V95" s="139" t="str">
        <f t="shared" si="18"/>
        <v>N</v>
      </c>
      <c r="W95" s="134"/>
      <c r="X95" s="138" t="s">
        <v>393</v>
      </c>
      <c r="Y95" s="138" t="s">
        <v>393</v>
      </c>
      <c r="Z95" s="138" t="s">
        <v>393</v>
      </c>
      <c r="AA95" s="140" t="str">
        <f t="shared" si="19"/>
        <v>Y</v>
      </c>
      <c r="AB95" s="141" t="str">
        <f t="shared" si="20"/>
        <v xml:space="preserve">PE-3 </v>
      </c>
      <c r="AC95" s="142"/>
      <c r="AD95" s="142"/>
      <c r="AE95" s="142" t="s">
        <v>399</v>
      </c>
      <c r="AF95" s="143">
        <f t="shared" si="21"/>
        <v>0</v>
      </c>
      <c r="AH95" s="144" t="str">
        <f t="shared" si="22"/>
        <v>N</v>
      </c>
    </row>
    <row r="96" spans="1:34" x14ac:dyDescent="0.35">
      <c r="A96" s="137" t="s">
        <v>229</v>
      </c>
      <c r="B96" s="138"/>
      <c r="C96" s="138"/>
      <c r="D96" s="138"/>
      <c r="E96" s="138"/>
      <c r="F96" s="138"/>
      <c r="G96" s="138"/>
      <c r="H96" s="138"/>
      <c r="I96" s="138"/>
      <c r="J96" s="138"/>
      <c r="K96" s="138"/>
      <c r="L96" s="138"/>
      <c r="M96" s="138"/>
      <c r="N96" s="138" t="str">
        <f t="shared" si="24"/>
        <v>x</v>
      </c>
      <c r="O96" s="138"/>
      <c r="P96" s="138"/>
      <c r="Q96" s="138"/>
      <c r="R96" s="138"/>
      <c r="S96" s="138" t="str">
        <f>IF(S$5="S","S","x")</f>
        <v>x</v>
      </c>
      <c r="T96" s="138" t="str">
        <f>IF(T$5="S","S","x")</f>
        <v>x</v>
      </c>
      <c r="V96" s="139" t="str">
        <f t="shared" si="18"/>
        <v>N</v>
      </c>
      <c r="W96" s="134"/>
      <c r="X96" s="145" t="s">
        <v>396</v>
      </c>
      <c r="Y96" s="138" t="s">
        <v>393</v>
      </c>
      <c r="Z96" s="138" t="s">
        <v>393</v>
      </c>
      <c r="AA96" s="140" t="str">
        <f t="shared" si="19"/>
        <v>N</v>
      </c>
      <c r="AB96" s="141" t="str">
        <f t="shared" si="20"/>
        <v xml:space="preserve">PE-4 </v>
      </c>
      <c r="AC96" s="142"/>
      <c r="AD96" s="142"/>
      <c r="AE96" s="142"/>
      <c r="AF96" s="143">
        <f t="shared" si="21"/>
        <v>0</v>
      </c>
      <c r="AH96" s="144" t="str">
        <f t="shared" si="22"/>
        <v>N</v>
      </c>
    </row>
    <row r="97" spans="1:34" x14ac:dyDescent="0.35">
      <c r="A97" s="137" t="s">
        <v>230</v>
      </c>
      <c r="B97" s="138"/>
      <c r="C97" s="138"/>
      <c r="D97" s="138"/>
      <c r="E97" s="138"/>
      <c r="F97" s="138"/>
      <c r="G97" s="138"/>
      <c r="H97" s="138"/>
      <c r="I97" s="138"/>
      <c r="J97" s="138"/>
      <c r="K97" s="138"/>
      <c r="L97" s="138"/>
      <c r="M97" s="138"/>
      <c r="N97" s="138" t="str">
        <f t="shared" si="24"/>
        <v>x</v>
      </c>
      <c r="O97" s="138"/>
      <c r="P97" s="138"/>
      <c r="Q97" s="138"/>
      <c r="R97" s="138"/>
      <c r="S97" s="138"/>
      <c r="T97" s="138"/>
      <c r="V97" s="139" t="str">
        <f t="shared" si="18"/>
        <v>N</v>
      </c>
      <c r="W97" s="134"/>
      <c r="X97" s="145" t="s">
        <v>396</v>
      </c>
      <c r="Y97" s="138" t="s">
        <v>393</v>
      </c>
      <c r="Z97" s="138" t="s">
        <v>393</v>
      </c>
      <c r="AA97" s="140" t="str">
        <f t="shared" si="19"/>
        <v>N</v>
      </c>
      <c r="AB97" s="141" t="str">
        <f t="shared" si="20"/>
        <v xml:space="preserve">PE-5 </v>
      </c>
      <c r="AC97" s="142"/>
      <c r="AD97" s="142"/>
      <c r="AE97" s="142"/>
      <c r="AF97" s="143">
        <f t="shared" si="21"/>
        <v>0</v>
      </c>
      <c r="AH97" s="144" t="str">
        <f t="shared" si="22"/>
        <v>N</v>
      </c>
    </row>
    <row r="98" spans="1:34" x14ac:dyDescent="0.35">
      <c r="A98" s="137" t="s">
        <v>231</v>
      </c>
      <c r="B98" s="138"/>
      <c r="C98" s="138"/>
      <c r="D98" s="138"/>
      <c r="E98" s="138"/>
      <c r="F98" s="138"/>
      <c r="G98" s="138"/>
      <c r="H98" s="138"/>
      <c r="I98" s="138"/>
      <c r="J98" s="138"/>
      <c r="K98" s="138"/>
      <c r="L98" s="138"/>
      <c r="M98" s="138"/>
      <c r="N98" s="138" t="str">
        <f t="shared" si="24"/>
        <v>x</v>
      </c>
      <c r="O98" s="138"/>
      <c r="P98" s="138"/>
      <c r="Q98" s="138"/>
      <c r="R98" s="138"/>
      <c r="S98" s="138"/>
      <c r="T98" s="138"/>
      <c r="V98" s="139" t="str">
        <f t="shared" si="18"/>
        <v>N</v>
      </c>
      <c r="W98" s="134"/>
      <c r="X98" s="138" t="s">
        <v>393</v>
      </c>
      <c r="Y98" s="138" t="s">
        <v>393</v>
      </c>
      <c r="Z98" s="138" t="s">
        <v>393</v>
      </c>
      <c r="AA98" s="140" t="str">
        <f t="shared" si="19"/>
        <v>Y</v>
      </c>
      <c r="AB98" s="141" t="str">
        <f t="shared" si="20"/>
        <v xml:space="preserve">PE-6 </v>
      </c>
      <c r="AC98" s="142"/>
      <c r="AD98" s="142" t="s">
        <v>399</v>
      </c>
      <c r="AE98" s="142" t="s">
        <v>424</v>
      </c>
      <c r="AF98" s="143">
        <f t="shared" si="21"/>
        <v>0</v>
      </c>
      <c r="AH98" s="144" t="str">
        <f t="shared" si="22"/>
        <v>N</v>
      </c>
    </row>
    <row r="99" spans="1:34" x14ac:dyDescent="0.35">
      <c r="A99" s="137" t="s">
        <v>232</v>
      </c>
      <c r="B99" s="138"/>
      <c r="C99" s="138"/>
      <c r="D99" s="138"/>
      <c r="E99" s="138"/>
      <c r="F99" s="138"/>
      <c r="G99" s="138"/>
      <c r="H99" s="138"/>
      <c r="I99" s="138"/>
      <c r="J99" s="138"/>
      <c r="K99" s="138"/>
      <c r="L99" s="138"/>
      <c r="M99" s="138"/>
      <c r="N99" s="138" t="str">
        <f t="shared" si="24"/>
        <v>x</v>
      </c>
      <c r="O99" s="138"/>
      <c r="P99" s="138"/>
      <c r="Q99" s="138"/>
      <c r="R99" s="138"/>
      <c r="S99" s="138"/>
      <c r="T99" s="138"/>
      <c r="V99" s="139" t="str">
        <f t="shared" si="18"/>
        <v>N</v>
      </c>
      <c r="W99" s="134"/>
      <c r="X99" s="145" t="s">
        <v>396</v>
      </c>
      <c r="Y99" s="138" t="s">
        <v>393</v>
      </c>
      <c r="Z99" s="138" t="s">
        <v>393</v>
      </c>
      <c r="AA99" s="140" t="str">
        <f t="shared" si="19"/>
        <v>N</v>
      </c>
      <c r="AB99" s="141" t="str">
        <f t="shared" si="20"/>
        <v xml:space="preserve">PE-9 </v>
      </c>
      <c r="AC99" s="142"/>
      <c r="AD99" s="142"/>
      <c r="AE99" s="142"/>
      <c r="AF99" s="143">
        <f t="shared" si="21"/>
        <v>0</v>
      </c>
      <c r="AH99" s="144" t="str">
        <f t="shared" si="22"/>
        <v>N</v>
      </c>
    </row>
    <row r="100" spans="1:34" x14ac:dyDescent="0.35">
      <c r="A100" s="137" t="s">
        <v>233</v>
      </c>
      <c r="B100" s="138"/>
      <c r="C100" s="138"/>
      <c r="D100" s="138"/>
      <c r="E100" s="138"/>
      <c r="F100" s="138"/>
      <c r="G100" s="138"/>
      <c r="H100" s="138"/>
      <c r="I100" s="138"/>
      <c r="J100" s="138"/>
      <c r="K100" s="138"/>
      <c r="L100" s="138"/>
      <c r="M100" s="138"/>
      <c r="N100" s="138" t="str">
        <f t="shared" si="24"/>
        <v>x</v>
      </c>
      <c r="O100" s="138"/>
      <c r="P100" s="138"/>
      <c r="Q100" s="138"/>
      <c r="R100" s="138"/>
      <c r="S100" s="138"/>
      <c r="T100" s="138"/>
      <c r="V100" s="139" t="str">
        <f t="shared" si="18"/>
        <v>N</v>
      </c>
      <c r="W100" s="134"/>
      <c r="X100" s="145" t="s">
        <v>396</v>
      </c>
      <c r="Y100" s="145" t="s">
        <v>396</v>
      </c>
      <c r="Z100" s="138" t="s">
        <v>393</v>
      </c>
      <c r="AA100" s="140" t="str">
        <f t="shared" si="19"/>
        <v>N</v>
      </c>
      <c r="AB100" s="141" t="str">
        <f t="shared" si="20"/>
        <v>PE-18</v>
      </c>
      <c r="AC100" s="142"/>
      <c r="AD100" s="142"/>
      <c r="AE100" s="142"/>
      <c r="AF100" s="143">
        <f t="shared" si="21"/>
        <v>0</v>
      </c>
      <c r="AH100" s="144" t="str">
        <f t="shared" si="22"/>
        <v>N</v>
      </c>
    </row>
    <row r="101" spans="1:34" x14ac:dyDescent="0.35">
      <c r="A101" s="137" t="s">
        <v>234</v>
      </c>
      <c r="B101" s="138"/>
      <c r="C101" s="138"/>
      <c r="D101" s="138"/>
      <c r="E101" s="138"/>
      <c r="F101" s="138"/>
      <c r="G101" s="138"/>
      <c r="H101" s="138"/>
      <c r="I101" s="138"/>
      <c r="J101" s="138"/>
      <c r="K101" s="138"/>
      <c r="L101" s="138"/>
      <c r="M101" s="138"/>
      <c r="N101" s="138"/>
      <c r="O101" s="138"/>
      <c r="P101" s="138"/>
      <c r="Q101" s="138" t="str">
        <f t="shared" ref="Q101:Q112" si="25">IF(Q$5="S","S","x")</f>
        <v>S</v>
      </c>
      <c r="R101" s="138"/>
      <c r="S101" s="138"/>
      <c r="T101" s="138"/>
      <c r="V101" s="139" t="str">
        <f t="shared" si="18"/>
        <v>Y</v>
      </c>
      <c r="W101" s="134"/>
      <c r="X101" s="138" t="s">
        <v>393</v>
      </c>
      <c r="Y101" s="138" t="s">
        <v>393</v>
      </c>
      <c r="Z101" s="138" t="s">
        <v>393</v>
      </c>
      <c r="AA101" s="140" t="str">
        <f t="shared" si="19"/>
        <v>Y</v>
      </c>
      <c r="AB101" s="141" t="str">
        <f t="shared" si="20"/>
        <v xml:space="preserve">PL-1 </v>
      </c>
      <c r="AC101" s="142"/>
      <c r="AD101" s="142"/>
      <c r="AE101" s="142"/>
      <c r="AF101" s="143">
        <f t="shared" si="21"/>
        <v>0</v>
      </c>
      <c r="AH101" s="144" t="str">
        <f t="shared" si="22"/>
        <v>Y</v>
      </c>
    </row>
    <row r="102" spans="1:34" x14ac:dyDescent="0.35">
      <c r="A102" s="137" t="s">
        <v>235</v>
      </c>
      <c r="B102" s="138"/>
      <c r="C102" s="138"/>
      <c r="D102" s="138"/>
      <c r="E102" s="138"/>
      <c r="F102" s="138"/>
      <c r="G102" s="138"/>
      <c r="H102" s="138"/>
      <c r="I102" s="138"/>
      <c r="J102" s="138"/>
      <c r="K102" s="138"/>
      <c r="L102" s="138"/>
      <c r="M102" s="138"/>
      <c r="N102" s="138" t="str">
        <f>IF(N$5="S","S","x")</f>
        <v>x</v>
      </c>
      <c r="O102" s="138"/>
      <c r="P102" s="138"/>
      <c r="Q102" s="138" t="str">
        <f t="shared" si="25"/>
        <v>S</v>
      </c>
      <c r="R102" s="138"/>
      <c r="S102" s="138"/>
      <c r="T102" s="138"/>
      <c r="V102" s="139" t="str">
        <f t="shared" si="18"/>
        <v>Y</v>
      </c>
      <c r="W102" s="134"/>
      <c r="X102" s="138" t="s">
        <v>393</v>
      </c>
      <c r="Y102" s="138" t="s">
        <v>393</v>
      </c>
      <c r="Z102" s="138" t="s">
        <v>393</v>
      </c>
      <c r="AA102" s="140" t="str">
        <f t="shared" si="19"/>
        <v>Y</v>
      </c>
      <c r="AB102" s="141" t="str">
        <f t="shared" si="20"/>
        <v xml:space="preserve">PL-2 </v>
      </c>
      <c r="AC102" s="142"/>
      <c r="AD102" s="142" t="s">
        <v>404</v>
      </c>
      <c r="AE102" s="142" t="s">
        <v>404</v>
      </c>
      <c r="AF102" s="143">
        <f t="shared" si="21"/>
        <v>0</v>
      </c>
      <c r="AH102" s="144" t="str">
        <f t="shared" si="22"/>
        <v>Y</v>
      </c>
    </row>
    <row r="103" spans="1:34" x14ac:dyDescent="0.35">
      <c r="A103" s="137" t="s">
        <v>236</v>
      </c>
      <c r="B103" s="138"/>
      <c r="C103" s="138"/>
      <c r="D103" s="138" t="str">
        <f>IF(D$5="S","S","x")</f>
        <v>x</v>
      </c>
      <c r="E103" s="138"/>
      <c r="F103" s="138"/>
      <c r="G103" s="138"/>
      <c r="H103" s="138"/>
      <c r="I103" s="138"/>
      <c r="J103" s="138"/>
      <c r="K103" s="138"/>
      <c r="L103" s="138"/>
      <c r="M103" s="138"/>
      <c r="N103" s="138"/>
      <c r="O103" s="138"/>
      <c r="P103" s="138"/>
      <c r="Q103" s="138" t="str">
        <f t="shared" si="25"/>
        <v>S</v>
      </c>
      <c r="R103" s="138"/>
      <c r="S103" s="138"/>
      <c r="T103" s="138"/>
      <c r="V103" s="139" t="str">
        <f t="shared" si="18"/>
        <v>Y</v>
      </c>
      <c r="W103" s="134"/>
      <c r="X103" s="138" t="s">
        <v>393</v>
      </c>
      <c r="Y103" s="138" t="s">
        <v>393</v>
      </c>
      <c r="Z103" s="138" t="s">
        <v>393</v>
      </c>
      <c r="AA103" s="140" t="str">
        <f t="shared" si="19"/>
        <v>Y</v>
      </c>
      <c r="AB103" s="141" t="str">
        <f t="shared" si="20"/>
        <v xml:space="preserve">PL-4 </v>
      </c>
      <c r="AC103" s="142"/>
      <c r="AD103" s="142" t="s">
        <v>399</v>
      </c>
      <c r="AE103" s="142" t="s">
        <v>399</v>
      </c>
      <c r="AF103" s="143">
        <f t="shared" si="21"/>
        <v>0</v>
      </c>
      <c r="AH103" s="144" t="str">
        <f t="shared" si="22"/>
        <v>Y</v>
      </c>
    </row>
    <row r="104" spans="1:34" x14ac:dyDescent="0.35">
      <c r="A104" s="137" t="s">
        <v>237</v>
      </c>
      <c r="B104" s="138"/>
      <c r="C104" s="138"/>
      <c r="D104" s="138"/>
      <c r="E104" s="138"/>
      <c r="F104" s="138"/>
      <c r="G104" s="138"/>
      <c r="H104" s="138"/>
      <c r="I104" s="138"/>
      <c r="J104" s="138"/>
      <c r="K104" s="138"/>
      <c r="L104" s="138"/>
      <c r="M104" s="138"/>
      <c r="N104" s="138"/>
      <c r="O104" s="138"/>
      <c r="P104" s="138"/>
      <c r="Q104" s="138" t="str">
        <f t="shared" si="25"/>
        <v>S</v>
      </c>
      <c r="R104" s="138"/>
      <c r="S104" s="138"/>
      <c r="T104" s="138"/>
      <c r="V104" s="139" t="str">
        <f t="shared" si="18"/>
        <v>Y</v>
      </c>
      <c r="W104" s="134"/>
      <c r="X104" s="145" t="s">
        <v>396</v>
      </c>
      <c r="Y104" s="145" t="s">
        <v>396</v>
      </c>
      <c r="Z104" s="145" t="s">
        <v>396</v>
      </c>
      <c r="AA104" s="140" t="str">
        <f t="shared" si="19"/>
        <v>N</v>
      </c>
      <c r="AB104" s="141" t="str">
        <f t="shared" si="20"/>
        <v xml:space="preserve">PL-7 </v>
      </c>
      <c r="AC104" s="142"/>
      <c r="AD104" s="142"/>
      <c r="AE104" s="142"/>
      <c r="AF104" s="143">
        <f t="shared" si="21"/>
        <v>0</v>
      </c>
      <c r="AH104" s="144" t="str">
        <f t="shared" si="22"/>
        <v>N</v>
      </c>
    </row>
    <row r="105" spans="1:34" x14ac:dyDescent="0.35">
      <c r="A105" s="137" t="s">
        <v>238</v>
      </c>
      <c r="B105" s="138"/>
      <c r="C105" s="138"/>
      <c r="D105" s="138"/>
      <c r="E105" s="138"/>
      <c r="F105" s="138"/>
      <c r="G105" s="138"/>
      <c r="H105" s="138"/>
      <c r="I105" s="138"/>
      <c r="J105" s="138"/>
      <c r="K105" s="138"/>
      <c r="L105" s="138"/>
      <c r="M105" s="138"/>
      <c r="N105" s="138"/>
      <c r="O105" s="138"/>
      <c r="P105" s="138"/>
      <c r="Q105" s="138" t="str">
        <f t="shared" si="25"/>
        <v>S</v>
      </c>
      <c r="R105" s="138"/>
      <c r="S105" s="138"/>
      <c r="T105" s="138"/>
      <c r="V105" s="139" t="str">
        <f t="shared" ref="V105:V136" si="26">IF(COUNTIF(B105:T105,"S")&gt;0,"Y","N")</f>
        <v>Y</v>
      </c>
      <c r="W105" s="134"/>
      <c r="X105" s="145" t="s">
        <v>396</v>
      </c>
      <c r="Y105" s="138" t="s">
        <v>393</v>
      </c>
      <c r="Z105" s="138" t="s">
        <v>393</v>
      </c>
      <c r="AA105" s="140" t="str">
        <f t="shared" ref="AA105:AA136" si="27">IF($X$5="Low",X105,IF($X$5="Moderate",Y105,IF($X$5="High",Z105)))</f>
        <v>N</v>
      </c>
      <c r="AB105" s="141" t="str">
        <f t="shared" ref="AB105:AB136" si="28">LEFT(A105,5)</f>
        <v xml:space="preserve">PL-8 </v>
      </c>
      <c r="AC105" s="142"/>
      <c r="AD105" s="142"/>
      <c r="AE105" s="142"/>
      <c r="AF105" s="143">
        <f t="shared" ref="AF105:AF136" si="29">IF($X$5="Low",AC105,IF($X$5="Moderate",AD105,IF($X$5="High",AE105)))</f>
        <v>0</v>
      </c>
      <c r="AH105" s="144" t="str">
        <f t="shared" ref="AH105:AH136" si="30">IF(V105="N","N",IF(OR(AF105="",AF105=0),AA105,CONCATENATE(AA105," + ",AF105)))</f>
        <v>N</v>
      </c>
    </row>
    <row r="106" spans="1:34" x14ac:dyDescent="0.35">
      <c r="A106" s="137" t="s">
        <v>239</v>
      </c>
      <c r="B106" s="138"/>
      <c r="C106" s="138"/>
      <c r="D106" s="138"/>
      <c r="E106" s="138"/>
      <c r="F106" s="138"/>
      <c r="G106" s="138"/>
      <c r="H106" s="138"/>
      <c r="I106" s="138"/>
      <c r="J106" s="138"/>
      <c r="K106" s="138"/>
      <c r="L106" s="138"/>
      <c r="M106" s="138"/>
      <c r="N106" s="138"/>
      <c r="O106" s="138"/>
      <c r="P106" s="138"/>
      <c r="Q106" s="138" t="str">
        <f t="shared" si="25"/>
        <v>S</v>
      </c>
      <c r="R106" s="138"/>
      <c r="S106" s="138"/>
      <c r="T106" s="138"/>
      <c r="V106" s="139" t="str">
        <f t="shared" si="26"/>
        <v>Y</v>
      </c>
      <c r="W106" s="134"/>
      <c r="X106" s="138" t="s">
        <v>393</v>
      </c>
      <c r="Y106" s="138" t="s">
        <v>393</v>
      </c>
      <c r="Z106" s="138" t="s">
        <v>393</v>
      </c>
      <c r="AA106" s="140" t="str">
        <f t="shared" si="27"/>
        <v>Y</v>
      </c>
      <c r="AB106" s="141" t="str">
        <f t="shared" si="28"/>
        <v xml:space="preserve">PM-1 </v>
      </c>
      <c r="AC106" s="142"/>
      <c r="AD106" s="142"/>
      <c r="AE106" s="142"/>
      <c r="AF106" s="143">
        <f t="shared" si="29"/>
        <v>0</v>
      </c>
      <c r="AH106" s="144" t="str">
        <f t="shared" si="30"/>
        <v>Y</v>
      </c>
    </row>
    <row r="107" spans="1:34" x14ac:dyDescent="0.35">
      <c r="A107" s="137" t="s">
        <v>426</v>
      </c>
      <c r="B107" s="138"/>
      <c r="C107" s="138"/>
      <c r="D107" s="138"/>
      <c r="E107" s="138"/>
      <c r="F107" s="138"/>
      <c r="G107" s="138"/>
      <c r="H107" s="138" t="str">
        <f>IF(H$5="S","S","x")</f>
        <v>x</v>
      </c>
      <c r="I107" s="138"/>
      <c r="J107" s="138"/>
      <c r="K107" s="138"/>
      <c r="L107" s="138"/>
      <c r="M107" s="138"/>
      <c r="N107" s="138"/>
      <c r="O107" s="138"/>
      <c r="P107" s="138"/>
      <c r="Q107" s="138" t="str">
        <f t="shared" si="25"/>
        <v>S</v>
      </c>
      <c r="R107" s="138"/>
      <c r="S107" s="138"/>
      <c r="T107" s="138"/>
      <c r="V107" s="139" t="str">
        <f t="shared" si="26"/>
        <v>Y</v>
      </c>
      <c r="W107" s="134"/>
      <c r="X107" s="138" t="s">
        <v>393</v>
      </c>
      <c r="Y107" s="138" t="s">
        <v>393</v>
      </c>
      <c r="Z107" s="138" t="s">
        <v>393</v>
      </c>
      <c r="AA107" s="140" t="str">
        <f t="shared" si="27"/>
        <v>Y</v>
      </c>
      <c r="AB107" s="141" t="str">
        <f t="shared" si="28"/>
        <v xml:space="preserve">PM-9 </v>
      </c>
      <c r="AC107" s="142"/>
      <c r="AD107" s="142"/>
      <c r="AE107" s="142"/>
      <c r="AF107" s="143">
        <f t="shared" si="29"/>
        <v>0</v>
      </c>
      <c r="AH107" s="144" t="str">
        <f t="shared" si="30"/>
        <v>Y</v>
      </c>
    </row>
    <row r="108" spans="1:34" x14ac:dyDescent="0.35">
      <c r="A108" s="137" t="s">
        <v>241</v>
      </c>
      <c r="B108" s="138"/>
      <c r="C108" s="138"/>
      <c r="D108" s="138"/>
      <c r="E108" s="138"/>
      <c r="F108" s="138"/>
      <c r="G108" s="138"/>
      <c r="H108" s="138"/>
      <c r="I108" s="138"/>
      <c r="J108" s="138"/>
      <c r="K108" s="138"/>
      <c r="L108" s="138"/>
      <c r="M108" s="138"/>
      <c r="N108" s="138"/>
      <c r="O108" s="138"/>
      <c r="P108" s="138"/>
      <c r="Q108" s="138" t="str">
        <f t="shared" si="25"/>
        <v>S</v>
      </c>
      <c r="R108" s="138"/>
      <c r="S108" s="138"/>
      <c r="T108" s="138"/>
      <c r="V108" s="139" t="str">
        <f t="shared" si="26"/>
        <v>Y</v>
      </c>
      <c r="W108" s="134"/>
      <c r="X108" s="138" t="s">
        <v>393</v>
      </c>
      <c r="Y108" s="138" t="s">
        <v>393</v>
      </c>
      <c r="Z108" s="138" t="s">
        <v>393</v>
      </c>
      <c r="AA108" s="140" t="str">
        <f t="shared" si="27"/>
        <v>Y</v>
      </c>
      <c r="AB108" s="141" t="str">
        <f t="shared" si="28"/>
        <v>PM-12</v>
      </c>
      <c r="AC108" s="142"/>
      <c r="AD108" s="142"/>
      <c r="AE108" s="142"/>
      <c r="AF108" s="143">
        <f t="shared" si="29"/>
        <v>0</v>
      </c>
      <c r="AH108" s="144" t="str">
        <f t="shared" si="30"/>
        <v>Y</v>
      </c>
    </row>
    <row r="109" spans="1:34" x14ac:dyDescent="0.35">
      <c r="A109" s="137" t="s">
        <v>242</v>
      </c>
      <c r="B109" s="138"/>
      <c r="C109" s="138"/>
      <c r="D109" s="138"/>
      <c r="E109" s="138"/>
      <c r="F109" s="138"/>
      <c r="G109" s="138"/>
      <c r="H109" s="138"/>
      <c r="I109" s="138"/>
      <c r="J109" s="138"/>
      <c r="K109" s="138"/>
      <c r="L109" s="138"/>
      <c r="M109" s="138"/>
      <c r="N109" s="138"/>
      <c r="O109" s="138"/>
      <c r="P109" s="138"/>
      <c r="Q109" s="138" t="str">
        <f t="shared" si="25"/>
        <v>S</v>
      </c>
      <c r="R109" s="138"/>
      <c r="S109" s="138"/>
      <c r="T109" s="138"/>
      <c r="V109" s="139" t="str">
        <f t="shared" si="26"/>
        <v>Y</v>
      </c>
      <c r="W109" s="134"/>
      <c r="X109" s="138" t="s">
        <v>393</v>
      </c>
      <c r="Y109" s="138" t="s">
        <v>393</v>
      </c>
      <c r="Z109" s="138" t="s">
        <v>393</v>
      </c>
      <c r="AA109" s="140" t="str">
        <f t="shared" si="27"/>
        <v>Y</v>
      </c>
      <c r="AB109" s="141" t="str">
        <f t="shared" si="28"/>
        <v>PM-14</v>
      </c>
      <c r="AC109" s="142"/>
      <c r="AD109" s="142"/>
      <c r="AE109" s="142"/>
      <c r="AF109" s="143">
        <f t="shared" si="29"/>
        <v>0</v>
      </c>
      <c r="AH109" s="144" t="str">
        <f t="shared" si="30"/>
        <v>Y</v>
      </c>
    </row>
    <row r="110" spans="1:34" x14ac:dyDescent="0.35">
      <c r="A110" s="137" t="s">
        <v>243</v>
      </c>
      <c r="B110" s="138"/>
      <c r="C110" s="138"/>
      <c r="D110" s="138"/>
      <c r="E110" s="138"/>
      <c r="F110" s="138"/>
      <c r="G110" s="138"/>
      <c r="H110" s="138"/>
      <c r="I110" s="138"/>
      <c r="J110" s="138"/>
      <c r="K110" s="138"/>
      <c r="L110" s="138"/>
      <c r="M110" s="138"/>
      <c r="N110" s="138"/>
      <c r="O110" s="138"/>
      <c r="P110" s="138"/>
      <c r="Q110" s="138" t="str">
        <f t="shared" si="25"/>
        <v>S</v>
      </c>
      <c r="R110" s="138"/>
      <c r="S110" s="138"/>
      <c r="T110" s="138"/>
      <c r="V110" s="139" t="str">
        <f t="shared" si="26"/>
        <v>Y</v>
      </c>
      <c r="W110" s="134"/>
      <c r="X110" s="138" t="s">
        <v>393</v>
      </c>
      <c r="Y110" s="138" t="s">
        <v>393</v>
      </c>
      <c r="Z110" s="138" t="s">
        <v>393</v>
      </c>
      <c r="AA110" s="140" t="str">
        <f t="shared" si="27"/>
        <v>Y</v>
      </c>
      <c r="AB110" s="141" t="str">
        <f t="shared" si="28"/>
        <v>PM-15</v>
      </c>
      <c r="AC110" s="142"/>
      <c r="AD110" s="142"/>
      <c r="AE110" s="142"/>
      <c r="AF110" s="143">
        <f t="shared" si="29"/>
        <v>0</v>
      </c>
      <c r="AH110" s="144" t="str">
        <f t="shared" si="30"/>
        <v>Y</v>
      </c>
    </row>
    <row r="111" spans="1:34" x14ac:dyDescent="0.35">
      <c r="A111" s="137" t="s">
        <v>244</v>
      </c>
      <c r="B111" s="138"/>
      <c r="C111" s="138"/>
      <c r="D111" s="138"/>
      <c r="E111" s="138"/>
      <c r="F111" s="138"/>
      <c r="G111" s="138"/>
      <c r="H111" s="138"/>
      <c r="I111" s="138"/>
      <c r="J111" s="138"/>
      <c r="K111" s="138"/>
      <c r="L111" s="138"/>
      <c r="M111" s="138"/>
      <c r="N111" s="138"/>
      <c r="O111" s="138"/>
      <c r="P111" s="138"/>
      <c r="Q111" s="138" t="str">
        <f t="shared" si="25"/>
        <v>S</v>
      </c>
      <c r="R111" s="138"/>
      <c r="S111" s="138"/>
      <c r="T111" s="138"/>
      <c r="V111" s="139" t="str">
        <f t="shared" si="26"/>
        <v>Y</v>
      </c>
      <c r="W111" s="134"/>
      <c r="X111" s="138" t="s">
        <v>393</v>
      </c>
      <c r="Y111" s="138" t="s">
        <v>393</v>
      </c>
      <c r="Z111" s="138" t="s">
        <v>393</v>
      </c>
      <c r="AA111" s="140" t="str">
        <f t="shared" si="27"/>
        <v>Y</v>
      </c>
      <c r="AB111" s="141" t="str">
        <f t="shared" si="28"/>
        <v>PM-16</v>
      </c>
      <c r="AC111" s="142"/>
      <c r="AD111" s="142"/>
      <c r="AE111" s="142"/>
      <c r="AF111" s="143">
        <f t="shared" si="29"/>
        <v>0</v>
      </c>
      <c r="AH111" s="144" t="str">
        <f t="shared" si="30"/>
        <v>Y</v>
      </c>
    </row>
    <row r="112" spans="1:34" x14ac:dyDescent="0.35">
      <c r="A112" s="137" t="s">
        <v>245</v>
      </c>
      <c r="B112" s="138"/>
      <c r="C112" s="138"/>
      <c r="D112" s="138"/>
      <c r="E112" s="138"/>
      <c r="F112" s="138"/>
      <c r="G112" s="138"/>
      <c r="H112" s="138"/>
      <c r="I112" s="138"/>
      <c r="J112" s="138"/>
      <c r="K112" s="138"/>
      <c r="L112" s="138"/>
      <c r="M112" s="138"/>
      <c r="N112" s="138"/>
      <c r="O112" s="138"/>
      <c r="P112" s="138"/>
      <c r="Q112" s="138" t="str">
        <f t="shared" si="25"/>
        <v>S</v>
      </c>
      <c r="R112" s="138"/>
      <c r="S112" s="138"/>
      <c r="T112" s="138"/>
      <c r="V112" s="139" t="str">
        <f t="shared" si="26"/>
        <v>Y</v>
      </c>
      <c r="W112" s="134"/>
      <c r="X112" s="138" t="s">
        <v>393</v>
      </c>
      <c r="Y112" s="138" t="s">
        <v>393</v>
      </c>
      <c r="Z112" s="138" t="s">
        <v>393</v>
      </c>
      <c r="AA112" s="140" t="str">
        <f t="shared" si="27"/>
        <v>Y</v>
      </c>
      <c r="AB112" s="141" t="str">
        <f t="shared" si="28"/>
        <v xml:space="preserve">PS-1 </v>
      </c>
      <c r="AC112" s="142"/>
      <c r="AD112" s="142"/>
      <c r="AE112" s="142"/>
      <c r="AF112" s="143">
        <f t="shared" si="29"/>
        <v>0</v>
      </c>
      <c r="AH112" s="144" t="str">
        <f t="shared" si="30"/>
        <v>Y</v>
      </c>
    </row>
    <row r="113" spans="1:34" x14ac:dyDescent="0.35">
      <c r="A113" s="137" t="s">
        <v>246</v>
      </c>
      <c r="B113" s="138"/>
      <c r="C113" s="138"/>
      <c r="D113" s="138"/>
      <c r="E113" s="138"/>
      <c r="F113" s="138"/>
      <c r="G113" s="138"/>
      <c r="H113" s="138"/>
      <c r="I113" s="138" t="str">
        <f>IF(I$5="S","S","x")</f>
        <v>S</v>
      </c>
      <c r="J113" s="138"/>
      <c r="K113" s="138" t="str">
        <f>IF(K$5="S","S","x")</f>
        <v>S</v>
      </c>
      <c r="L113" s="138"/>
      <c r="M113" s="138"/>
      <c r="N113" s="138" t="str">
        <f>IF(N$5="S","S","x")</f>
        <v>x</v>
      </c>
      <c r="O113" s="138"/>
      <c r="P113" s="138"/>
      <c r="Q113" s="138"/>
      <c r="R113" s="138"/>
      <c r="S113" s="138"/>
      <c r="T113" s="138"/>
      <c r="V113" s="139" t="str">
        <f t="shared" si="26"/>
        <v>Y</v>
      </c>
      <c r="W113" s="134"/>
      <c r="X113" s="138" t="s">
        <v>393</v>
      </c>
      <c r="Y113" s="138" t="s">
        <v>393</v>
      </c>
      <c r="Z113" s="138" t="s">
        <v>393</v>
      </c>
      <c r="AA113" s="140" t="str">
        <f t="shared" si="27"/>
        <v>Y</v>
      </c>
      <c r="AB113" s="141" t="str">
        <f t="shared" si="28"/>
        <v xml:space="preserve">RA-5 </v>
      </c>
      <c r="AC113" s="142"/>
      <c r="AD113" s="142" t="s">
        <v>414</v>
      </c>
      <c r="AE113" s="142" t="s">
        <v>427</v>
      </c>
      <c r="AF113" s="143">
        <f t="shared" si="29"/>
        <v>0</v>
      </c>
      <c r="AH113" s="144" t="str">
        <f t="shared" si="30"/>
        <v>Y</v>
      </c>
    </row>
    <row r="114" spans="1:34" x14ac:dyDescent="0.35">
      <c r="A114" s="137" t="s">
        <v>247</v>
      </c>
      <c r="B114" s="138"/>
      <c r="C114" s="138"/>
      <c r="D114" s="138"/>
      <c r="E114" s="138"/>
      <c r="F114" s="138"/>
      <c r="G114" s="138"/>
      <c r="H114" s="138"/>
      <c r="I114" s="138"/>
      <c r="J114" s="138"/>
      <c r="K114" s="138"/>
      <c r="L114" s="138"/>
      <c r="M114" s="138"/>
      <c r="N114" s="138"/>
      <c r="O114" s="138" t="str">
        <f t="shared" ref="O114:O122" si="31">IF(O$5="S","S","x")</f>
        <v>S</v>
      </c>
      <c r="P114" s="138"/>
      <c r="Q114" s="138"/>
      <c r="R114" s="138"/>
      <c r="S114" s="138"/>
      <c r="T114" s="138"/>
      <c r="V114" s="139" t="str">
        <f t="shared" si="26"/>
        <v>Y</v>
      </c>
      <c r="W114" s="134"/>
      <c r="X114" s="138" t="s">
        <v>393</v>
      </c>
      <c r="Y114" s="138" t="s">
        <v>393</v>
      </c>
      <c r="Z114" s="138" t="s">
        <v>393</v>
      </c>
      <c r="AA114" s="140" t="str">
        <f t="shared" si="27"/>
        <v>Y</v>
      </c>
      <c r="AB114" s="141" t="str">
        <f t="shared" si="28"/>
        <v xml:space="preserve">SA-1 </v>
      </c>
      <c r="AC114" s="142"/>
      <c r="AD114" s="142"/>
      <c r="AE114" s="142"/>
      <c r="AF114" s="143">
        <f t="shared" si="29"/>
        <v>0</v>
      </c>
      <c r="AH114" s="144" t="str">
        <f t="shared" si="30"/>
        <v>Y</v>
      </c>
    </row>
    <row r="115" spans="1:34" x14ac:dyDescent="0.35">
      <c r="A115" s="137" t="s">
        <v>248</v>
      </c>
      <c r="B115" s="138"/>
      <c r="C115" s="138"/>
      <c r="D115" s="138"/>
      <c r="E115" s="138"/>
      <c r="F115" s="138"/>
      <c r="G115" s="138"/>
      <c r="H115" s="138"/>
      <c r="I115" s="138"/>
      <c r="J115" s="138"/>
      <c r="K115" s="138"/>
      <c r="L115" s="138"/>
      <c r="M115" s="138"/>
      <c r="N115" s="138"/>
      <c r="O115" s="138" t="str">
        <f t="shared" si="31"/>
        <v>S</v>
      </c>
      <c r="P115" s="138"/>
      <c r="Q115" s="138"/>
      <c r="R115" s="138"/>
      <c r="S115" s="138"/>
      <c r="T115" s="138"/>
      <c r="V115" s="139" t="str">
        <f t="shared" si="26"/>
        <v>Y</v>
      </c>
      <c r="W115" s="134"/>
      <c r="X115" s="138" t="s">
        <v>393</v>
      </c>
      <c r="Y115" s="138" t="s">
        <v>393</v>
      </c>
      <c r="Z115" s="138" t="s">
        <v>393</v>
      </c>
      <c r="AA115" s="140" t="str">
        <f t="shared" si="27"/>
        <v>Y</v>
      </c>
      <c r="AB115" s="141" t="str">
        <f t="shared" si="28"/>
        <v xml:space="preserve">SA-3 </v>
      </c>
      <c r="AC115" s="142"/>
      <c r="AD115" s="142"/>
      <c r="AE115" s="142"/>
      <c r="AF115" s="143">
        <f t="shared" si="29"/>
        <v>0</v>
      </c>
      <c r="AH115" s="144" t="str">
        <f t="shared" si="30"/>
        <v>Y</v>
      </c>
    </row>
    <row r="116" spans="1:34" x14ac:dyDescent="0.35">
      <c r="A116" s="137" t="s">
        <v>428</v>
      </c>
      <c r="B116" s="138"/>
      <c r="C116" s="138"/>
      <c r="D116" s="138"/>
      <c r="E116" s="138"/>
      <c r="F116" s="138"/>
      <c r="G116" s="138"/>
      <c r="H116" s="138"/>
      <c r="I116" s="138"/>
      <c r="J116" s="138"/>
      <c r="K116" s="138" t="str">
        <f>IF(K$5="S","S","x")</f>
        <v>S</v>
      </c>
      <c r="L116" s="138"/>
      <c r="M116" s="138"/>
      <c r="N116" s="138"/>
      <c r="O116" s="138" t="str">
        <f t="shared" si="31"/>
        <v>S</v>
      </c>
      <c r="P116" s="138"/>
      <c r="Q116" s="138" t="str">
        <f>IF(Q$5="S","S","x")</f>
        <v>S</v>
      </c>
      <c r="R116" s="138"/>
      <c r="S116" s="138"/>
      <c r="T116" s="138"/>
      <c r="V116" s="139" t="str">
        <f t="shared" si="26"/>
        <v>Y</v>
      </c>
      <c r="W116" s="134"/>
      <c r="X116" s="138" t="s">
        <v>393</v>
      </c>
      <c r="Y116" s="138" t="s">
        <v>393</v>
      </c>
      <c r="Z116" s="138" t="s">
        <v>393</v>
      </c>
      <c r="AA116" s="140" t="str">
        <f t="shared" si="27"/>
        <v>Y</v>
      </c>
      <c r="AB116" s="141" t="str">
        <f t="shared" si="28"/>
        <v xml:space="preserve">SA-4 </v>
      </c>
      <c r="AC116" s="142"/>
      <c r="AD116" s="142" t="s">
        <v>429</v>
      </c>
      <c r="AE116" s="142" t="s">
        <v>429</v>
      </c>
      <c r="AF116" s="143">
        <f t="shared" si="29"/>
        <v>0</v>
      </c>
      <c r="AH116" s="144" t="str">
        <f t="shared" si="30"/>
        <v>Y</v>
      </c>
    </row>
    <row r="117" spans="1:34" x14ac:dyDescent="0.35">
      <c r="A117" s="137" t="s">
        <v>250</v>
      </c>
      <c r="B117" s="138"/>
      <c r="C117" s="138"/>
      <c r="D117" s="138"/>
      <c r="E117" s="138"/>
      <c r="F117" s="138"/>
      <c r="G117" s="138"/>
      <c r="H117" s="138"/>
      <c r="I117" s="138"/>
      <c r="J117" s="138"/>
      <c r="K117" s="138"/>
      <c r="L117" s="138"/>
      <c r="M117" s="138"/>
      <c r="N117" s="138"/>
      <c r="O117" s="138" t="str">
        <f t="shared" si="31"/>
        <v>S</v>
      </c>
      <c r="P117" s="138"/>
      <c r="Q117" s="138" t="str">
        <f>IF(Q$5="S","S","x")</f>
        <v>S</v>
      </c>
      <c r="R117" s="138"/>
      <c r="S117" s="138"/>
      <c r="T117" s="138"/>
      <c r="V117" s="139" t="str">
        <f t="shared" si="26"/>
        <v>Y</v>
      </c>
      <c r="W117" s="134"/>
      <c r="X117" s="138" t="s">
        <v>393</v>
      </c>
      <c r="Y117" s="138" t="s">
        <v>393</v>
      </c>
      <c r="Z117" s="138" t="s">
        <v>393</v>
      </c>
      <c r="AA117" s="140" t="str">
        <f t="shared" si="27"/>
        <v>Y</v>
      </c>
      <c r="AB117" s="141" t="str">
        <f t="shared" si="28"/>
        <v xml:space="preserve">SA-5 </v>
      </c>
      <c r="AC117" s="142"/>
      <c r="AD117" s="142"/>
      <c r="AE117" s="142"/>
      <c r="AF117" s="143">
        <f t="shared" si="29"/>
        <v>0</v>
      </c>
      <c r="AH117" s="144" t="str">
        <f t="shared" si="30"/>
        <v>Y</v>
      </c>
    </row>
    <row r="118" spans="1:34" x14ac:dyDescent="0.35">
      <c r="A118" s="137" t="s">
        <v>251</v>
      </c>
      <c r="B118" s="138"/>
      <c r="C118" s="138"/>
      <c r="D118" s="138"/>
      <c r="E118" s="138"/>
      <c r="F118" s="138" t="str">
        <f>IF(F$5="S","S","x")</f>
        <v>S</v>
      </c>
      <c r="G118" s="138"/>
      <c r="H118" s="138"/>
      <c r="I118" s="138"/>
      <c r="J118" s="138"/>
      <c r="K118" s="138" t="str">
        <f>IF(K$5="S","S","x")</f>
        <v>S</v>
      </c>
      <c r="L118" s="138"/>
      <c r="M118" s="138"/>
      <c r="N118" s="138"/>
      <c r="O118" s="138" t="str">
        <f t="shared" si="31"/>
        <v>S</v>
      </c>
      <c r="P118" s="138"/>
      <c r="Q118" s="138"/>
      <c r="R118" s="138"/>
      <c r="S118" s="138"/>
      <c r="T118" s="138"/>
      <c r="V118" s="139" t="str">
        <f t="shared" si="26"/>
        <v>Y</v>
      </c>
      <c r="W118" s="134"/>
      <c r="X118" s="145" t="s">
        <v>396</v>
      </c>
      <c r="Y118" s="138" t="s">
        <v>393</v>
      </c>
      <c r="Z118" s="138" t="s">
        <v>393</v>
      </c>
      <c r="AA118" s="140" t="str">
        <f t="shared" si="27"/>
        <v>N</v>
      </c>
      <c r="AB118" s="141" t="str">
        <f t="shared" si="28"/>
        <v xml:space="preserve">SA-8 </v>
      </c>
      <c r="AC118" s="142"/>
      <c r="AD118" s="142"/>
      <c r="AE118" s="142"/>
      <c r="AF118" s="143">
        <f t="shared" si="29"/>
        <v>0</v>
      </c>
      <c r="AH118" s="144" t="str">
        <f t="shared" si="30"/>
        <v>N</v>
      </c>
    </row>
    <row r="119" spans="1:34" x14ac:dyDescent="0.35">
      <c r="A119" s="137" t="s">
        <v>252</v>
      </c>
      <c r="B119" s="138"/>
      <c r="C119" s="138"/>
      <c r="D119" s="138"/>
      <c r="E119" s="138"/>
      <c r="F119" s="138"/>
      <c r="G119" s="138"/>
      <c r="H119" s="138"/>
      <c r="I119" s="138"/>
      <c r="J119" s="138"/>
      <c r="K119" s="138"/>
      <c r="L119" s="138"/>
      <c r="M119" s="138"/>
      <c r="N119" s="138"/>
      <c r="O119" s="138" t="str">
        <f t="shared" si="31"/>
        <v>S</v>
      </c>
      <c r="P119" s="138"/>
      <c r="Q119" s="138"/>
      <c r="R119" s="138"/>
      <c r="S119" s="138"/>
      <c r="T119" s="138"/>
      <c r="V119" s="139" t="str">
        <f t="shared" si="26"/>
        <v>Y</v>
      </c>
      <c r="W119" s="134"/>
      <c r="X119" s="138" t="s">
        <v>393</v>
      </c>
      <c r="Y119" s="138" t="s">
        <v>393</v>
      </c>
      <c r="Z119" s="138" t="s">
        <v>393</v>
      </c>
      <c r="AA119" s="140" t="str">
        <f t="shared" si="27"/>
        <v>Y</v>
      </c>
      <c r="AB119" s="141" t="str">
        <f t="shared" si="28"/>
        <v xml:space="preserve">SA-9 </v>
      </c>
      <c r="AC119" s="142"/>
      <c r="AD119" s="142" t="s">
        <v>403</v>
      </c>
      <c r="AE119" s="142" t="s">
        <v>403</v>
      </c>
      <c r="AF119" s="143">
        <f t="shared" si="29"/>
        <v>0</v>
      </c>
      <c r="AH119" s="144" t="str">
        <f t="shared" si="30"/>
        <v>Y</v>
      </c>
    </row>
    <row r="120" spans="1:34" x14ac:dyDescent="0.35">
      <c r="A120" s="137" t="s">
        <v>253</v>
      </c>
      <c r="B120" s="138"/>
      <c r="C120" s="138"/>
      <c r="D120" s="138"/>
      <c r="E120" s="138" t="str">
        <f>IF(E$5="S","S","x")</f>
        <v>x</v>
      </c>
      <c r="F120" s="138"/>
      <c r="G120" s="138"/>
      <c r="H120" s="138"/>
      <c r="I120" s="138"/>
      <c r="J120" s="138"/>
      <c r="K120" s="138"/>
      <c r="L120" s="138"/>
      <c r="M120" s="138"/>
      <c r="N120" s="138"/>
      <c r="O120" s="138" t="str">
        <f t="shared" si="31"/>
        <v>S</v>
      </c>
      <c r="P120" s="138"/>
      <c r="Q120" s="138"/>
      <c r="R120" s="138"/>
      <c r="S120" s="138"/>
      <c r="T120" s="138"/>
      <c r="V120" s="139" t="str">
        <f t="shared" si="26"/>
        <v>Y</v>
      </c>
      <c r="W120" s="134"/>
      <c r="X120" s="145" t="s">
        <v>396</v>
      </c>
      <c r="Y120" s="138" t="s">
        <v>393</v>
      </c>
      <c r="Z120" s="138" t="s">
        <v>393</v>
      </c>
      <c r="AA120" s="140" t="str">
        <f t="shared" si="27"/>
        <v>N</v>
      </c>
      <c r="AB120" s="141" t="str">
        <f t="shared" si="28"/>
        <v>SA-10</v>
      </c>
      <c r="AC120" s="142"/>
      <c r="AD120" s="142"/>
      <c r="AE120" s="142"/>
      <c r="AF120" s="143">
        <f t="shared" si="29"/>
        <v>0</v>
      </c>
      <c r="AH120" s="144" t="str">
        <f t="shared" si="30"/>
        <v>N</v>
      </c>
    </row>
    <row r="121" spans="1:34" x14ac:dyDescent="0.35">
      <c r="A121" s="137" t="s">
        <v>254</v>
      </c>
      <c r="B121" s="138"/>
      <c r="C121" s="138"/>
      <c r="D121" s="138"/>
      <c r="E121" s="138"/>
      <c r="F121" s="138" t="str">
        <f>IF(F$5="S","S","x")</f>
        <v>S</v>
      </c>
      <c r="G121" s="138"/>
      <c r="H121" s="138"/>
      <c r="I121" s="138"/>
      <c r="J121" s="138"/>
      <c r="K121" s="138"/>
      <c r="L121" s="138"/>
      <c r="M121" s="138"/>
      <c r="N121" s="138"/>
      <c r="O121" s="138" t="str">
        <f t="shared" si="31"/>
        <v>S</v>
      </c>
      <c r="P121" s="138"/>
      <c r="Q121" s="138"/>
      <c r="R121" s="138"/>
      <c r="S121" s="138"/>
      <c r="T121" s="138"/>
      <c r="V121" s="139" t="str">
        <f t="shared" si="26"/>
        <v>Y</v>
      </c>
      <c r="W121" s="134"/>
      <c r="X121" s="145" t="s">
        <v>396</v>
      </c>
      <c r="Y121" s="138" t="s">
        <v>393</v>
      </c>
      <c r="Z121" s="138" t="s">
        <v>393</v>
      </c>
      <c r="AA121" s="140" t="str">
        <f t="shared" si="27"/>
        <v>N</v>
      </c>
      <c r="AB121" s="141" t="str">
        <f t="shared" si="28"/>
        <v>SA-11</v>
      </c>
      <c r="AC121" s="142"/>
      <c r="AD121" s="142"/>
      <c r="AE121" s="142"/>
      <c r="AF121" s="143">
        <f t="shared" si="29"/>
        <v>0</v>
      </c>
      <c r="AH121" s="144" t="str">
        <f t="shared" si="30"/>
        <v>N</v>
      </c>
    </row>
    <row r="122" spans="1:34" x14ac:dyDescent="0.35">
      <c r="A122" s="137" t="s">
        <v>255</v>
      </c>
      <c r="B122" s="138"/>
      <c r="C122" s="138"/>
      <c r="D122" s="138"/>
      <c r="E122" s="138"/>
      <c r="F122" s="138"/>
      <c r="G122" s="138"/>
      <c r="H122" s="138"/>
      <c r="I122" s="138"/>
      <c r="J122" s="138"/>
      <c r="K122" s="138" t="str">
        <f>IF(K$5="S","S","x")</f>
        <v>S</v>
      </c>
      <c r="L122" s="138"/>
      <c r="M122" s="138"/>
      <c r="N122" s="138"/>
      <c r="O122" s="138" t="str">
        <f t="shared" si="31"/>
        <v>S</v>
      </c>
      <c r="P122" s="138"/>
      <c r="Q122" s="138"/>
      <c r="R122" s="138"/>
      <c r="S122" s="138"/>
      <c r="T122" s="138"/>
      <c r="V122" s="139" t="str">
        <f t="shared" si="26"/>
        <v>Y</v>
      </c>
      <c r="W122" s="134"/>
      <c r="X122" s="145" t="s">
        <v>396</v>
      </c>
      <c r="Y122" s="145" t="s">
        <v>396</v>
      </c>
      <c r="Z122" s="138" t="s">
        <v>393</v>
      </c>
      <c r="AA122" s="140" t="str">
        <f t="shared" si="27"/>
        <v>N</v>
      </c>
      <c r="AB122" s="141" t="str">
        <f t="shared" si="28"/>
        <v>SA-12</v>
      </c>
      <c r="AC122" s="142"/>
      <c r="AD122" s="142"/>
      <c r="AE122" s="142"/>
      <c r="AF122" s="143">
        <f t="shared" si="29"/>
        <v>0</v>
      </c>
      <c r="AH122" s="144" t="str">
        <f t="shared" si="30"/>
        <v>N</v>
      </c>
    </row>
    <row r="123" spans="1:34" x14ac:dyDescent="0.35">
      <c r="A123" s="137" t="s">
        <v>256</v>
      </c>
      <c r="B123" s="138"/>
      <c r="C123" s="138"/>
      <c r="D123" s="138"/>
      <c r="E123" s="138"/>
      <c r="F123" s="138"/>
      <c r="G123" s="138"/>
      <c r="H123" s="138"/>
      <c r="I123" s="138"/>
      <c r="J123" s="138" t="str">
        <f>IF(J$5="S","S","x")</f>
        <v>S</v>
      </c>
      <c r="K123" s="138" t="str">
        <f>IF(K$5="S","S","x")</f>
        <v>S</v>
      </c>
      <c r="L123" s="138"/>
      <c r="M123" s="138"/>
      <c r="N123" s="138"/>
      <c r="O123" s="138"/>
      <c r="P123" s="138"/>
      <c r="Q123" s="138"/>
      <c r="R123" s="138"/>
      <c r="S123" s="138"/>
      <c r="T123" s="138"/>
      <c r="V123" s="139" t="str">
        <f t="shared" si="26"/>
        <v>Y</v>
      </c>
      <c r="W123" s="134"/>
      <c r="X123" s="145" t="s">
        <v>396</v>
      </c>
      <c r="Y123" s="145" t="s">
        <v>396</v>
      </c>
      <c r="Z123" s="145" t="s">
        <v>396</v>
      </c>
      <c r="AA123" s="140" t="str">
        <f t="shared" si="27"/>
        <v>N</v>
      </c>
      <c r="AB123" s="141" t="str">
        <f t="shared" si="28"/>
        <v>SA-13</v>
      </c>
      <c r="AC123" s="142"/>
      <c r="AD123" s="142"/>
      <c r="AE123" s="142"/>
      <c r="AF123" s="143">
        <f t="shared" si="29"/>
        <v>0</v>
      </c>
      <c r="AH123" s="144" t="str">
        <f t="shared" si="30"/>
        <v>N</v>
      </c>
    </row>
    <row r="124" spans="1:34" x14ac:dyDescent="0.35">
      <c r="A124" s="137" t="s">
        <v>257</v>
      </c>
      <c r="B124" s="138"/>
      <c r="C124" s="138"/>
      <c r="D124" s="138"/>
      <c r="E124" s="138"/>
      <c r="F124" s="138" t="str">
        <f>IF(F$5="S","S","x")</f>
        <v>S</v>
      </c>
      <c r="G124" s="138"/>
      <c r="H124" s="138"/>
      <c r="I124" s="138"/>
      <c r="J124" s="138"/>
      <c r="K124" s="138"/>
      <c r="L124" s="138"/>
      <c r="M124" s="138"/>
      <c r="N124" s="138"/>
      <c r="O124" s="138"/>
      <c r="P124" s="138" t="str">
        <f>IF(P$5="S","S","x")</f>
        <v>S</v>
      </c>
      <c r="Q124" s="138"/>
      <c r="R124" s="138"/>
      <c r="S124" s="138"/>
      <c r="T124" s="138"/>
      <c r="V124" s="139" t="str">
        <f t="shared" si="26"/>
        <v>Y</v>
      </c>
      <c r="W124" s="134"/>
      <c r="X124" s="145" t="s">
        <v>396</v>
      </c>
      <c r="Y124" s="145" t="s">
        <v>396</v>
      </c>
      <c r="Z124" s="145" t="s">
        <v>396</v>
      </c>
      <c r="AA124" s="140" t="str">
        <f t="shared" si="27"/>
        <v>N</v>
      </c>
      <c r="AB124" s="141" t="str">
        <f t="shared" si="28"/>
        <v>SA-14</v>
      </c>
      <c r="AC124" s="142"/>
      <c r="AD124" s="142"/>
      <c r="AE124" s="142"/>
      <c r="AF124" s="143">
        <f t="shared" si="29"/>
        <v>0</v>
      </c>
      <c r="AH124" s="144" t="str">
        <f t="shared" si="30"/>
        <v>N</v>
      </c>
    </row>
    <row r="125" spans="1:34" x14ac:dyDescent="0.35">
      <c r="A125" s="137" t="s">
        <v>430</v>
      </c>
      <c r="B125" s="138"/>
      <c r="C125" s="138"/>
      <c r="D125" s="138"/>
      <c r="E125" s="138"/>
      <c r="F125" s="138"/>
      <c r="G125" s="138"/>
      <c r="H125" s="138"/>
      <c r="I125" s="138"/>
      <c r="J125" s="138"/>
      <c r="K125" s="138"/>
      <c r="L125" s="138"/>
      <c r="M125" s="138"/>
      <c r="N125" s="138"/>
      <c r="O125" s="138" t="str">
        <f>IF(O$5="S","S","x")</f>
        <v>S</v>
      </c>
      <c r="P125" s="138"/>
      <c r="Q125" s="138"/>
      <c r="R125" s="138"/>
      <c r="S125" s="138"/>
      <c r="T125" s="138"/>
      <c r="V125" s="139" t="str">
        <f t="shared" si="26"/>
        <v>Y</v>
      </c>
      <c r="W125" s="134"/>
      <c r="X125" s="145" t="s">
        <v>396</v>
      </c>
      <c r="Y125" s="145" t="s">
        <v>396</v>
      </c>
      <c r="Z125" s="138" t="s">
        <v>393</v>
      </c>
      <c r="AA125" s="140" t="str">
        <f t="shared" si="27"/>
        <v>N</v>
      </c>
      <c r="AB125" s="141" t="str">
        <f t="shared" si="28"/>
        <v>SA-15</v>
      </c>
      <c r="AC125" s="142"/>
      <c r="AD125" s="142"/>
      <c r="AE125" s="142"/>
      <c r="AF125" s="143">
        <f t="shared" si="29"/>
        <v>0</v>
      </c>
      <c r="AH125" s="144" t="str">
        <f t="shared" si="30"/>
        <v>N</v>
      </c>
    </row>
    <row r="126" spans="1:34" x14ac:dyDescent="0.35">
      <c r="A126" s="137" t="s">
        <v>259</v>
      </c>
      <c r="B126" s="138"/>
      <c r="C126" s="138"/>
      <c r="D126" s="138"/>
      <c r="E126" s="138"/>
      <c r="F126" s="138"/>
      <c r="G126" s="138"/>
      <c r="H126" s="138"/>
      <c r="I126" s="138"/>
      <c r="J126" s="138"/>
      <c r="K126" s="138"/>
      <c r="L126" s="138"/>
      <c r="M126" s="138"/>
      <c r="N126" s="138"/>
      <c r="O126" s="138" t="str">
        <f>IF(O$5="S","S","x")</f>
        <v>S</v>
      </c>
      <c r="P126" s="138"/>
      <c r="Q126" s="138" t="str">
        <f>IF(Q$5="S","S","x")</f>
        <v>S</v>
      </c>
      <c r="R126" s="138"/>
      <c r="S126" s="138"/>
      <c r="T126" s="138"/>
      <c r="V126" s="139" t="str">
        <f t="shared" si="26"/>
        <v>Y</v>
      </c>
      <c r="W126" s="134"/>
      <c r="X126" s="145" t="s">
        <v>396</v>
      </c>
      <c r="Y126" s="145" t="s">
        <v>396</v>
      </c>
      <c r="Z126" s="138" t="s">
        <v>393</v>
      </c>
      <c r="AA126" s="140" t="str">
        <f t="shared" si="27"/>
        <v>N</v>
      </c>
      <c r="AB126" s="141" t="str">
        <f t="shared" si="28"/>
        <v>SA-16</v>
      </c>
      <c r="AC126" s="142"/>
      <c r="AD126" s="142"/>
      <c r="AE126" s="142"/>
      <c r="AF126" s="143">
        <f t="shared" si="29"/>
        <v>0</v>
      </c>
      <c r="AH126" s="144" t="str">
        <f t="shared" si="30"/>
        <v>N</v>
      </c>
    </row>
    <row r="127" spans="1:34" x14ac:dyDescent="0.35">
      <c r="A127" s="137" t="s">
        <v>260</v>
      </c>
      <c r="B127" s="138"/>
      <c r="C127" s="138"/>
      <c r="D127" s="138"/>
      <c r="E127" s="138"/>
      <c r="F127" s="138"/>
      <c r="G127" s="138"/>
      <c r="H127" s="138"/>
      <c r="I127" s="138"/>
      <c r="J127" s="138"/>
      <c r="K127" s="138"/>
      <c r="L127" s="138"/>
      <c r="M127" s="138"/>
      <c r="N127" s="138"/>
      <c r="O127" s="138" t="str">
        <f>IF(O$5="S","S","x")</f>
        <v>S</v>
      </c>
      <c r="P127" s="138" t="str">
        <f>IF(P$5="S","S","x")</f>
        <v>S</v>
      </c>
      <c r="Q127" s="138"/>
      <c r="R127" s="138"/>
      <c r="S127" s="138"/>
      <c r="T127" s="138"/>
      <c r="V127" s="139" t="str">
        <f t="shared" si="26"/>
        <v>Y</v>
      </c>
      <c r="W127" s="134"/>
      <c r="X127" s="145" t="s">
        <v>396</v>
      </c>
      <c r="Y127" s="145" t="s">
        <v>396</v>
      </c>
      <c r="Z127" s="138" t="s">
        <v>393</v>
      </c>
      <c r="AA127" s="140" t="str">
        <f t="shared" si="27"/>
        <v>N</v>
      </c>
      <c r="AB127" s="141" t="str">
        <f t="shared" si="28"/>
        <v>SA-17</v>
      </c>
      <c r="AC127" s="142"/>
      <c r="AD127" s="142"/>
      <c r="AE127" s="142"/>
      <c r="AF127" s="143">
        <f t="shared" si="29"/>
        <v>0</v>
      </c>
      <c r="AH127" s="144" t="str">
        <f t="shared" si="30"/>
        <v>N</v>
      </c>
    </row>
    <row r="128" spans="1:34" x14ac:dyDescent="0.35">
      <c r="A128" s="137" t="s">
        <v>261</v>
      </c>
      <c r="B128" s="138"/>
      <c r="C128" s="138"/>
      <c r="D128" s="138"/>
      <c r="E128" s="138"/>
      <c r="F128" s="138"/>
      <c r="G128" s="138"/>
      <c r="H128" s="138"/>
      <c r="I128" s="138"/>
      <c r="J128" s="138"/>
      <c r="K128" s="138"/>
      <c r="L128" s="138"/>
      <c r="M128" s="138"/>
      <c r="N128" s="138"/>
      <c r="O128" s="138"/>
      <c r="P128" s="138" t="str">
        <f>IF(P$5="S","S","x")</f>
        <v>S</v>
      </c>
      <c r="Q128" s="138"/>
      <c r="R128" s="138"/>
      <c r="S128" s="138"/>
      <c r="T128" s="138"/>
      <c r="V128" s="139" t="str">
        <f t="shared" si="26"/>
        <v>Y</v>
      </c>
      <c r="W128" s="134"/>
      <c r="X128" s="145" t="s">
        <v>396</v>
      </c>
      <c r="Y128" s="145" t="s">
        <v>396</v>
      </c>
      <c r="Z128" s="145" t="s">
        <v>396</v>
      </c>
      <c r="AA128" s="140" t="str">
        <f t="shared" si="27"/>
        <v>N</v>
      </c>
      <c r="AB128" s="141" t="str">
        <f t="shared" si="28"/>
        <v>SA-18</v>
      </c>
      <c r="AC128" s="142"/>
      <c r="AD128" s="142"/>
      <c r="AE128" s="142"/>
      <c r="AF128" s="143">
        <f t="shared" si="29"/>
        <v>0</v>
      </c>
      <c r="AH128" s="144" t="str">
        <f t="shared" si="30"/>
        <v>N</v>
      </c>
    </row>
    <row r="129" spans="1:34" x14ac:dyDescent="0.35">
      <c r="A129" s="137" t="s">
        <v>262</v>
      </c>
      <c r="B129" s="138"/>
      <c r="C129" s="138"/>
      <c r="D129" s="138"/>
      <c r="E129" s="138"/>
      <c r="F129" s="138"/>
      <c r="G129" s="138"/>
      <c r="H129" s="138"/>
      <c r="I129" s="138"/>
      <c r="J129" s="138"/>
      <c r="K129" s="138"/>
      <c r="L129" s="138"/>
      <c r="M129" s="138"/>
      <c r="N129" s="138"/>
      <c r="O129" s="138" t="str">
        <f>IF(O$5="S","S","x")</f>
        <v>S</v>
      </c>
      <c r="P129" s="138"/>
      <c r="Q129" s="138"/>
      <c r="R129" s="138"/>
      <c r="S129" s="138"/>
      <c r="T129" s="138"/>
      <c r="V129" s="139" t="str">
        <f t="shared" si="26"/>
        <v>Y</v>
      </c>
      <c r="W129" s="134"/>
      <c r="X129" s="145" t="s">
        <v>396</v>
      </c>
      <c r="Y129" s="145" t="s">
        <v>396</v>
      </c>
      <c r="Z129" s="145" t="s">
        <v>396</v>
      </c>
      <c r="AA129" s="140" t="str">
        <f t="shared" si="27"/>
        <v>N</v>
      </c>
      <c r="AB129" s="141" t="str">
        <f t="shared" si="28"/>
        <v>SA-21</v>
      </c>
      <c r="AC129" s="142"/>
      <c r="AD129" s="142"/>
      <c r="AE129" s="142"/>
      <c r="AF129" s="143">
        <f t="shared" si="29"/>
        <v>0</v>
      </c>
      <c r="AH129" s="144" t="str">
        <f t="shared" si="30"/>
        <v>N</v>
      </c>
    </row>
    <row r="130" spans="1:34" x14ac:dyDescent="0.35">
      <c r="A130" s="137" t="s">
        <v>263</v>
      </c>
      <c r="B130" s="138"/>
      <c r="C130" s="138"/>
      <c r="D130" s="138"/>
      <c r="E130" s="138"/>
      <c r="F130" s="138"/>
      <c r="G130" s="138"/>
      <c r="H130" s="138"/>
      <c r="I130" s="138"/>
      <c r="J130" s="138"/>
      <c r="K130" s="138"/>
      <c r="L130" s="138"/>
      <c r="M130" s="138"/>
      <c r="N130" s="138"/>
      <c r="O130" s="138"/>
      <c r="P130" s="138"/>
      <c r="Q130" s="138" t="str">
        <f>IF(Q$5="S","S","x")</f>
        <v>S</v>
      </c>
      <c r="R130" s="138"/>
      <c r="S130" s="138" t="str">
        <f>IF(S$5="S","S","x")</f>
        <v>x</v>
      </c>
      <c r="T130" s="138" t="str">
        <f>IF(T$5="S","S","x")</f>
        <v>x</v>
      </c>
      <c r="V130" s="139" t="str">
        <f t="shared" si="26"/>
        <v>Y</v>
      </c>
      <c r="W130" s="134"/>
      <c r="X130" s="138" t="s">
        <v>393</v>
      </c>
      <c r="Y130" s="138" t="s">
        <v>393</v>
      </c>
      <c r="Z130" s="138" t="s">
        <v>393</v>
      </c>
      <c r="AA130" s="140" t="str">
        <f t="shared" si="27"/>
        <v>Y</v>
      </c>
      <c r="AB130" s="141" t="str">
        <f t="shared" si="28"/>
        <v xml:space="preserve">SC-1 </v>
      </c>
      <c r="AC130" s="142"/>
      <c r="AD130" s="142"/>
      <c r="AE130" s="142"/>
      <c r="AF130" s="143">
        <f t="shared" si="29"/>
        <v>0</v>
      </c>
      <c r="AH130" s="144" t="str">
        <f t="shared" si="30"/>
        <v>Y</v>
      </c>
    </row>
    <row r="131" spans="1:34" x14ac:dyDescent="0.35">
      <c r="A131" s="137" t="s">
        <v>264</v>
      </c>
      <c r="B131" s="138"/>
      <c r="C131" s="138"/>
      <c r="D131" s="138"/>
      <c r="E131" s="138"/>
      <c r="F131" s="138"/>
      <c r="G131" s="138"/>
      <c r="H131" s="138"/>
      <c r="I131" s="138"/>
      <c r="J131" s="138"/>
      <c r="K131" s="138" t="str">
        <f>IF(K$5="S","S","x")</f>
        <v>S</v>
      </c>
      <c r="L131" s="138"/>
      <c r="M131" s="138"/>
      <c r="N131" s="138"/>
      <c r="O131" s="138"/>
      <c r="P131" s="138"/>
      <c r="Q131" s="138"/>
      <c r="R131" s="138"/>
      <c r="S131" s="138"/>
      <c r="T131" s="138"/>
      <c r="V131" s="139" t="str">
        <f t="shared" si="26"/>
        <v>Y</v>
      </c>
      <c r="W131" s="134"/>
      <c r="X131" s="138" t="s">
        <v>393</v>
      </c>
      <c r="Y131" s="138" t="s">
        <v>393</v>
      </c>
      <c r="Z131" s="138" t="s">
        <v>393</v>
      </c>
      <c r="AA131" s="140" t="str">
        <f t="shared" si="27"/>
        <v>Y</v>
      </c>
      <c r="AB131" s="141" t="str">
        <f t="shared" si="28"/>
        <v xml:space="preserve">SC-7 </v>
      </c>
      <c r="AC131" s="142"/>
      <c r="AD131" s="142" t="s">
        <v>431</v>
      </c>
      <c r="AE131" s="142" t="s">
        <v>432</v>
      </c>
      <c r="AF131" s="143">
        <f t="shared" si="29"/>
        <v>0</v>
      </c>
      <c r="AH131" s="144" t="str">
        <f t="shared" si="30"/>
        <v>Y</v>
      </c>
    </row>
    <row r="132" spans="1:34" x14ac:dyDescent="0.35">
      <c r="A132" s="137" t="s">
        <v>265</v>
      </c>
      <c r="B132" s="138"/>
      <c r="C132" s="138"/>
      <c r="D132" s="138"/>
      <c r="E132" s="138"/>
      <c r="F132" s="138"/>
      <c r="G132" s="138"/>
      <c r="H132" s="138"/>
      <c r="I132" s="138"/>
      <c r="J132" s="138"/>
      <c r="K132" s="138"/>
      <c r="L132" s="138"/>
      <c r="M132" s="138"/>
      <c r="N132" s="138" t="str">
        <f>IF(N$5="S","S","x")</f>
        <v>x</v>
      </c>
      <c r="O132" s="138"/>
      <c r="P132" s="138"/>
      <c r="Q132" s="138"/>
      <c r="R132" s="138"/>
      <c r="S132" s="138" t="str">
        <f>IF(S$5="S","S","x")</f>
        <v>x</v>
      </c>
      <c r="T132" s="138" t="str">
        <f>IF(T$5="S","S","x")</f>
        <v>x</v>
      </c>
      <c r="V132" s="139" t="str">
        <f t="shared" si="26"/>
        <v>N</v>
      </c>
      <c r="W132" s="134"/>
      <c r="X132" s="145" t="s">
        <v>396</v>
      </c>
      <c r="Y132" s="138" t="s">
        <v>393</v>
      </c>
      <c r="Z132" s="138" t="s">
        <v>393</v>
      </c>
      <c r="AA132" s="140" t="str">
        <f t="shared" si="27"/>
        <v>N</v>
      </c>
      <c r="AB132" s="141" t="str">
        <f t="shared" si="28"/>
        <v xml:space="preserve">SC-8 </v>
      </c>
      <c r="AC132" s="142"/>
      <c r="AD132" s="142" t="s">
        <v>399</v>
      </c>
      <c r="AE132" s="142" t="s">
        <v>399</v>
      </c>
      <c r="AF132" s="143">
        <f t="shared" si="29"/>
        <v>0</v>
      </c>
      <c r="AH132" s="144" t="str">
        <f t="shared" si="30"/>
        <v>N</v>
      </c>
    </row>
    <row r="133" spans="1:34" x14ac:dyDescent="0.35">
      <c r="A133" s="137" t="s">
        <v>266</v>
      </c>
      <c r="B133" s="138"/>
      <c r="C133" s="138"/>
      <c r="D133" s="138"/>
      <c r="E133" s="138"/>
      <c r="F133" s="138"/>
      <c r="G133" s="138"/>
      <c r="H133" s="138"/>
      <c r="I133" s="138"/>
      <c r="J133" s="138" t="str">
        <f>IF(J$5="S","S","x")</f>
        <v>S</v>
      </c>
      <c r="K133" s="138"/>
      <c r="L133" s="138"/>
      <c r="M133" s="138" t="str">
        <f>IF(M$5="S","S","x")</f>
        <v>S</v>
      </c>
      <c r="N133" s="138"/>
      <c r="O133" s="138"/>
      <c r="P133" s="138"/>
      <c r="Q133" s="138"/>
      <c r="R133" s="138" t="str">
        <f>IF(R$5="S","S","x")</f>
        <v>S</v>
      </c>
      <c r="S133" s="138" t="str">
        <f>IF(S$5="S","S","x")</f>
        <v>x</v>
      </c>
      <c r="T133" s="138"/>
      <c r="V133" s="139" t="str">
        <f t="shared" si="26"/>
        <v>Y</v>
      </c>
      <c r="W133" s="134"/>
      <c r="X133" s="138" t="s">
        <v>393</v>
      </c>
      <c r="Y133" s="138" t="s">
        <v>393</v>
      </c>
      <c r="Z133" s="138" t="s">
        <v>393</v>
      </c>
      <c r="AA133" s="140" t="str">
        <f t="shared" si="27"/>
        <v>Y</v>
      </c>
      <c r="AB133" s="141" t="str">
        <f t="shared" si="28"/>
        <v>SC-12</v>
      </c>
      <c r="AC133" s="142"/>
      <c r="AD133" s="142"/>
      <c r="AE133" s="142" t="s">
        <v>399</v>
      </c>
      <c r="AF133" s="143">
        <f t="shared" si="29"/>
        <v>0</v>
      </c>
      <c r="AH133" s="144" t="str">
        <f t="shared" si="30"/>
        <v>Y</v>
      </c>
    </row>
    <row r="134" spans="1:34" x14ac:dyDescent="0.35">
      <c r="A134" s="137" t="s">
        <v>267</v>
      </c>
      <c r="B134" s="138"/>
      <c r="C134" s="138"/>
      <c r="D134" s="138"/>
      <c r="E134" s="138"/>
      <c r="F134" s="138"/>
      <c r="G134" s="138"/>
      <c r="H134" s="138"/>
      <c r="I134" s="138"/>
      <c r="J134" s="138" t="str">
        <f>IF(J$5="S","S","x")</f>
        <v>S</v>
      </c>
      <c r="K134" s="138"/>
      <c r="L134" s="138"/>
      <c r="M134" s="138"/>
      <c r="N134" s="138"/>
      <c r="O134" s="138"/>
      <c r="P134" s="138"/>
      <c r="Q134" s="138"/>
      <c r="R134" s="138" t="str">
        <f>IF(R$5="S","S","x")</f>
        <v>S</v>
      </c>
      <c r="S134" s="138" t="str">
        <f>IF(S$5="S","S","x")</f>
        <v>x</v>
      </c>
      <c r="T134" s="138"/>
      <c r="V134" s="139" t="str">
        <f t="shared" si="26"/>
        <v>Y</v>
      </c>
      <c r="W134" s="134"/>
      <c r="X134" s="138" t="s">
        <v>393</v>
      </c>
      <c r="Y134" s="138" t="s">
        <v>393</v>
      </c>
      <c r="Z134" s="138" t="s">
        <v>393</v>
      </c>
      <c r="AA134" s="140" t="str">
        <f t="shared" si="27"/>
        <v>Y</v>
      </c>
      <c r="AB134" s="141" t="str">
        <f t="shared" si="28"/>
        <v>SC-13</v>
      </c>
      <c r="AC134" s="142"/>
      <c r="AD134" s="142"/>
      <c r="AE134" s="142"/>
      <c r="AF134" s="143">
        <f t="shared" si="29"/>
        <v>0</v>
      </c>
      <c r="AH134" s="144" t="str">
        <f t="shared" si="30"/>
        <v>Y</v>
      </c>
    </row>
    <row r="135" spans="1:34" x14ac:dyDescent="0.35">
      <c r="A135" s="137" t="s">
        <v>268</v>
      </c>
      <c r="B135" s="138"/>
      <c r="C135" s="138"/>
      <c r="D135" s="138"/>
      <c r="E135" s="138"/>
      <c r="F135" s="138"/>
      <c r="G135" s="138"/>
      <c r="H135" s="138"/>
      <c r="I135" s="138"/>
      <c r="J135" s="138" t="str">
        <f>IF(J$5="S","S","x")</f>
        <v>S</v>
      </c>
      <c r="K135" s="138"/>
      <c r="L135" s="138"/>
      <c r="M135" s="138"/>
      <c r="N135" s="138"/>
      <c r="O135" s="138"/>
      <c r="P135" s="138"/>
      <c r="Q135" s="138"/>
      <c r="R135" s="138" t="str">
        <f>IF(R$5="S","S","x")</f>
        <v>S</v>
      </c>
      <c r="S135" s="138"/>
      <c r="T135" s="138"/>
      <c r="V135" s="139" t="str">
        <f t="shared" si="26"/>
        <v>Y</v>
      </c>
      <c r="W135" s="134"/>
      <c r="X135" s="145" t="s">
        <v>396</v>
      </c>
      <c r="Y135" s="138" t="s">
        <v>393</v>
      </c>
      <c r="Z135" s="138" t="s">
        <v>393</v>
      </c>
      <c r="AA135" s="140" t="str">
        <f t="shared" si="27"/>
        <v>N</v>
      </c>
      <c r="AB135" s="141" t="str">
        <f t="shared" si="28"/>
        <v>SC-17</v>
      </c>
      <c r="AC135" s="142"/>
      <c r="AD135" s="142"/>
      <c r="AE135" s="142"/>
      <c r="AF135" s="143">
        <f t="shared" si="29"/>
        <v>0</v>
      </c>
      <c r="AH135" s="144" t="str">
        <f t="shared" si="30"/>
        <v>N</v>
      </c>
    </row>
    <row r="136" spans="1:34" x14ac:dyDescent="0.35">
      <c r="A136" s="137" t="s">
        <v>269</v>
      </c>
      <c r="B136" s="138"/>
      <c r="C136" s="138"/>
      <c r="D136" s="138"/>
      <c r="E136" s="138"/>
      <c r="F136" s="138"/>
      <c r="G136" s="138"/>
      <c r="H136" s="138"/>
      <c r="I136" s="138"/>
      <c r="J136" s="138"/>
      <c r="K136" s="138"/>
      <c r="L136" s="138"/>
      <c r="M136" s="138"/>
      <c r="N136" s="138"/>
      <c r="O136" s="138"/>
      <c r="P136" s="138" t="str">
        <f>IF(P$5="S","S","x")</f>
        <v>S</v>
      </c>
      <c r="Q136" s="138"/>
      <c r="R136" s="138"/>
      <c r="S136" s="138"/>
      <c r="T136" s="138"/>
      <c r="V136" s="139" t="str">
        <f t="shared" si="26"/>
        <v>Y</v>
      </c>
      <c r="W136" s="134"/>
      <c r="X136" s="145" t="s">
        <v>396</v>
      </c>
      <c r="Y136" s="145" t="s">
        <v>396</v>
      </c>
      <c r="Z136" s="145" t="s">
        <v>396</v>
      </c>
      <c r="AA136" s="140" t="str">
        <f t="shared" si="27"/>
        <v>N</v>
      </c>
      <c r="AB136" s="141" t="str">
        <f t="shared" si="28"/>
        <v>SC-25</v>
      </c>
      <c r="AC136" s="142"/>
      <c r="AD136" s="142"/>
      <c r="AE136" s="142"/>
      <c r="AF136" s="143">
        <f t="shared" si="29"/>
        <v>0</v>
      </c>
      <c r="AH136" s="144" t="str">
        <f t="shared" si="30"/>
        <v>N</v>
      </c>
    </row>
    <row r="137" spans="1:34" x14ac:dyDescent="0.35">
      <c r="A137" s="137" t="s">
        <v>270</v>
      </c>
      <c r="B137" s="138"/>
      <c r="C137" s="138"/>
      <c r="D137" s="138"/>
      <c r="E137" s="138"/>
      <c r="F137" s="138"/>
      <c r="G137" s="138"/>
      <c r="H137" s="138"/>
      <c r="I137" s="138"/>
      <c r="J137" s="138"/>
      <c r="K137" s="138" t="str">
        <f>IF(K$5="S","S","x")</f>
        <v>S</v>
      </c>
      <c r="L137" s="138"/>
      <c r="M137" s="138"/>
      <c r="N137" s="138"/>
      <c r="O137" s="138"/>
      <c r="P137" s="138"/>
      <c r="Q137" s="138"/>
      <c r="R137" s="138"/>
      <c r="S137" s="138"/>
      <c r="T137" s="138"/>
      <c r="V137" s="139" t="str">
        <f t="shared" ref="V137:V162" si="32">IF(COUNTIF(B137:T137,"S")&gt;0,"Y","N")</f>
        <v>Y</v>
      </c>
      <c r="W137" s="134"/>
      <c r="X137" s="145" t="s">
        <v>396</v>
      </c>
      <c r="Y137" s="145" t="s">
        <v>396</v>
      </c>
      <c r="Z137" s="145" t="s">
        <v>396</v>
      </c>
      <c r="AA137" s="140" t="str">
        <f t="shared" ref="AA137:AA162" si="33">IF($X$5="Low",X137,IF($X$5="Moderate",Y137,IF($X$5="High",Z137)))</f>
        <v>N</v>
      </c>
      <c r="AB137" s="141" t="str">
        <f t="shared" ref="AB137:AB162" si="34">LEFT(A137,5)</f>
        <v>SC-26</v>
      </c>
      <c r="AC137" s="142"/>
      <c r="AD137" s="142"/>
      <c r="AE137" s="142"/>
      <c r="AF137" s="143">
        <f t="shared" ref="AF137:AF162" si="35">IF($X$5="Low",AC137,IF($X$5="Moderate",AD137,IF($X$5="High",AE137)))</f>
        <v>0</v>
      </c>
      <c r="AH137" s="144" t="str">
        <f t="shared" ref="AH137:AH162" si="36">IF(V137="N","N",IF(OR(AF137="",AF137=0),AA137,CONCATENATE(AA137," + ",AF137)))</f>
        <v>N</v>
      </c>
    </row>
    <row r="138" spans="1:34" x14ac:dyDescent="0.35">
      <c r="A138" s="137" t="s">
        <v>271</v>
      </c>
      <c r="B138" s="138"/>
      <c r="C138" s="138"/>
      <c r="D138" s="138"/>
      <c r="E138" s="138"/>
      <c r="F138" s="138"/>
      <c r="G138" s="138"/>
      <c r="H138" s="138"/>
      <c r="I138" s="138"/>
      <c r="J138" s="138" t="str">
        <f>IF(J$5="S","S","x")</f>
        <v>S</v>
      </c>
      <c r="K138" s="138" t="str">
        <f>IF(K$5="S","S","x")</f>
        <v>S</v>
      </c>
      <c r="L138" s="138"/>
      <c r="M138" s="138"/>
      <c r="N138" s="138"/>
      <c r="O138" s="138"/>
      <c r="P138" s="138" t="str">
        <f>IF(P$5="S","S","x")</f>
        <v>S</v>
      </c>
      <c r="Q138" s="138"/>
      <c r="R138" s="138" t="str">
        <f>IF(R$5="S","S","x")</f>
        <v>S</v>
      </c>
      <c r="S138" s="138"/>
      <c r="T138" s="138"/>
      <c r="V138" s="139" t="str">
        <f t="shared" si="32"/>
        <v>Y</v>
      </c>
      <c r="W138" s="134"/>
      <c r="X138" s="145" t="s">
        <v>396</v>
      </c>
      <c r="Y138" s="138" t="s">
        <v>393</v>
      </c>
      <c r="Z138" s="138" t="s">
        <v>393</v>
      </c>
      <c r="AA138" s="140" t="str">
        <f t="shared" si="33"/>
        <v>N</v>
      </c>
      <c r="AB138" s="141" t="str">
        <f t="shared" si="34"/>
        <v>SC-28</v>
      </c>
      <c r="AC138" s="142"/>
      <c r="AD138" s="142"/>
      <c r="AE138" s="142"/>
      <c r="AF138" s="143">
        <f t="shared" si="35"/>
        <v>0</v>
      </c>
      <c r="AH138" s="144" t="str">
        <f t="shared" si="36"/>
        <v>N</v>
      </c>
    </row>
    <row r="139" spans="1:34" x14ac:dyDescent="0.35">
      <c r="A139" s="137" t="s">
        <v>272</v>
      </c>
      <c r="B139" s="138"/>
      <c r="C139" s="138"/>
      <c r="D139" s="138"/>
      <c r="E139" s="138"/>
      <c r="F139" s="138"/>
      <c r="G139" s="138"/>
      <c r="H139" s="138"/>
      <c r="I139" s="138"/>
      <c r="J139" s="138"/>
      <c r="K139" s="138"/>
      <c r="L139" s="138"/>
      <c r="M139" s="138"/>
      <c r="N139" s="138"/>
      <c r="O139" s="138"/>
      <c r="P139" s="138" t="str">
        <f>IF(P$5="S","S","x")</f>
        <v>S</v>
      </c>
      <c r="Q139" s="138"/>
      <c r="R139" s="138"/>
      <c r="S139" s="138"/>
      <c r="T139" s="138"/>
      <c r="V139" s="139" t="str">
        <f t="shared" si="32"/>
        <v>Y</v>
      </c>
      <c r="W139" s="134"/>
      <c r="X139" s="145" t="s">
        <v>396</v>
      </c>
      <c r="Y139" s="145" t="s">
        <v>396</v>
      </c>
      <c r="Z139" s="145" t="s">
        <v>396</v>
      </c>
      <c r="AA139" s="140" t="str">
        <f t="shared" si="33"/>
        <v>N</v>
      </c>
      <c r="AB139" s="141" t="str">
        <f t="shared" si="34"/>
        <v>SC-29</v>
      </c>
      <c r="AC139" s="142"/>
      <c r="AD139" s="142"/>
      <c r="AE139" s="142"/>
      <c r="AF139" s="143">
        <f t="shared" si="35"/>
        <v>0</v>
      </c>
      <c r="AH139" s="144" t="str">
        <f t="shared" si="36"/>
        <v>N</v>
      </c>
    </row>
    <row r="140" spans="1:34" x14ac:dyDescent="0.35">
      <c r="A140" s="137" t="s">
        <v>273</v>
      </c>
      <c r="B140" s="138"/>
      <c r="C140" s="138"/>
      <c r="D140" s="138"/>
      <c r="E140" s="138"/>
      <c r="F140" s="138"/>
      <c r="G140" s="138"/>
      <c r="H140" s="138"/>
      <c r="I140" s="138"/>
      <c r="J140" s="138"/>
      <c r="K140" s="138" t="str">
        <f>IF(K$5="S","S","x")</f>
        <v>S</v>
      </c>
      <c r="L140" s="138"/>
      <c r="M140" s="138"/>
      <c r="N140" s="138"/>
      <c r="O140" s="138"/>
      <c r="P140" s="138" t="str">
        <f>IF(P$5="S","S","x")</f>
        <v>S</v>
      </c>
      <c r="Q140" s="138"/>
      <c r="R140" s="138"/>
      <c r="S140" s="138"/>
      <c r="T140" s="138"/>
      <c r="V140" s="139" t="str">
        <f t="shared" si="32"/>
        <v>Y</v>
      </c>
      <c r="W140" s="134"/>
      <c r="X140" s="145" t="s">
        <v>396</v>
      </c>
      <c r="Y140" s="145" t="s">
        <v>396</v>
      </c>
      <c r="Z140" s="145" t="s">
        <v>396</v>
      </c>
      <c r="AA140" s="140" t="str">
        <f t="shared" si="33"/>
        <v>N</v>
      </c>
      <c r="AB140" s="141" t="str">
        <f t="shared" si="34"/>
        <v>SC-30</v>
      </c>
      <c r="AC140" s="142"/>
      <c r="AD140" s="142"/>
      <c r="AE140" s="142"/>
      <c r="AF140" s="143">
        <f t="shared" si="35"/>
        <v>0</v>
      </c>
      <c r="AH140" s="144" t="str">
        <f t="shared" si="36"/>
        <v>N</v>
      </c>
    </row>
    <row r="141" spans="1:34" x14ac:dyDescent="0.35">
      <c r="A141" s="137" t="s">
        <v>274</v>
      </c>
      <c r="B141" s="138"/>
      <c r="C141" s="138"/>
      <c r="D141" s="138"/>
      <c r="E141" s="138"/>
      <c r="F141" s="138"/>
      <c r="G141" s="138"/>
      <c r="H141" s="138"/>
      <c r="I141" s="138"/>
      <c r="J141" s="138"/>
      <c r="K141" s="138"/>
      <c r="L141" s="138"/>
      <c r="M141" s="138"/>
      <c r="N141" s="138"/>
      <c r="O141" s="138"/>
      <c r="P141" s="138" t="str">
        <f>IF(P$5="S","S","x")</f>
        <v>S</v>
      </c>
      <c r="Q141" s="138"/>
      <c r="R141" s="138"/>
      <c r="S141" s="138"/>
      <c r="T141" s="138"/>
      <c r="V141" s="139" t="str">
        <f t="shared" si="32"/>
        <v>Y</v>
      </c>
      <c r="W141" s="134"/>
      <c r="X141" s="145" t="s">
        <v>396</v>
      </c>
      <c r="Y141" s="145" t="s">
        <v>396</v>
      </c>
      <c r="Z141" s="145" t="s">
        <v>396</v>
      </c>
      <c r="AA141" s="140" t="str">
        <f t="shared" si="33"/>
        <v>N</v>
      </c>
      <c r="AB141" s="141" t="str">
        <f t="shared" si="34"/>
        <v>SC-31</v>
      </c>
      <c r="AC141" s="142"/>
      <c r="AD141" s="142"/>
      <c r="AE141" s="142"/>
      <c r="AF141" s="143">
        <f t="shared" si="35"/>
        <v>0</v>
      </c>
      <c r="AH141" s="144" t="str">
        <f t="shared" si="36"/>
        <v>N</v>
      </c>
    </row>
    <row r="142" spans="1:34" x14ac:dyDescent="0.35">
      <c r="A142" s="137" t="s">
        <v>275</v>
      </c>
      <c r="B142" s="138"/>
      <c r="C142" s="138"/>
      <c r="D142" s="138"/>
      <c r="E142" s="138"/>
      <c r="F142" s="138"/>
      <c r="G142" s="138"/>
      <c r="H142" s="138"/>
      <c r="I142" s="138"/>
      <c r="J142" s="138"/>
      <c r="K142" s="138" t="str">
        <f>IF(K$5="S","S","x")</f>
        <v>S</v>
      </c>
      <c r="L142" s="138"/>
      <c r="M142" s="138"/>
      <c r="N142" s="138"/>
      <c r="O142" s="138"/>
      <c r="P142" s="138"/>
      <c r="Q142" s="138"/>
      <c r="R142" s="138"/>
      <c r="S142" s="138"/>
      <c r="T142" s="138"/>
      <c r="V142" s="139" t="str">
        <f t="shared" si="32"/>
        <v>Y</v>
      </c>
      <c r="W142" s="134"/>
      <c r="X142" s="145" t="s">
        <v>396</v>
      </c>
      <c r="Y142" s="145" t="s">
        <v>396</v>
      </c>
      <c r="Z142" s="145" t="s">
        <v>396</v>
      </c>
      <c r="AA142" s="140" t="str">
        <f t="shared" si="33"/>
        <v>N</v>
      </c>
      <c r="AB142" s="141" t="str">
        <f t="shared" si="34"/>
        <v>SC-34</v>
      </c>
      <c r="AC142" s="142"/>
      <c r="AD142" s="142"/>
      <c r="AE142" s="142"/>
      <c r="AF142" s="143">
        <f t="shared" si="35"/>
        <v>0</v>
      </c>
      <c r="AH142" s="144" t="str">
        <f t="shared" si="36"/>
        <v>N</v>
      </c>
    </row>
    <row r="143" spans="1:34" x14ac:dyDescent="0.35">
      <c r="A143" s="137" t="s">
        <v>276</v>
      </c>
      <c r="B143" s="138"/>
      <c r="C143" s="138"/>
      <c r="D143" s="138"/>
      <c r="E143" s="138"/>
      <c r="F143" s="138"/>
      <c r="G143" s="138"/>
      <c r="H143" s="138"/>
      <c r="I143" s="138"/>
      <c r="J143" s="138"/>
      <c r="K143" s="138" t="str">
        <f>IF(K$5="S","S","x")</f>
        <v>S</v>
      </c>
      <c r="L143" s="138"/>
      <c r="M143" s="138"/>
      <c r="N143" s="138"/>
      <c r="O143" s="138"/>
      <c r="P143" s="138" t="str">
        <f>IF(P$5="S","S","x")</f>
        <v>S</v>
      </c>
      <c r="Q143" s="138"/>
      <c r="R143" s="138"/>
      <c r="S143" s="138"/>
      <c r="T143" s="138"/>
      <c r="V143" s="139" t="str">
        <f t="shared" si="32"/>
        <v>Y</v>
      </c>
      <c r="W143" s="134"/>
      <c r="X143" s="145" t="s">
        <v>396</v>
      </c>
      <c r="Y143" s="145" t="s">
        <v>396</v>
      </c>
      <c r="Z143" s="145" t="s">
        <v>396</v>
      </c>
      <c r="AA143" s="140" t="str">
        <f t="shared" si="33"/>
        <v>N</v>
      </c>
      <c r="AB143" s="141" t="str">
        <f t="shared" si="34"/>
        <v>SC-35</v>
      </c>
      <c r="AC143" s="142"/>
      <c r="AD143" s="142"/>
      <c r="AE143" s="142"/>
      <c r="AF143" s="143">
        <f t="shared" si="35"/>
        <v>0</v>
      </c>
      <c r="AH143" s="144" t="str">
        <f t="shared" si="36"/>
        <v>N</v>
      </c>
    </row>
    <row r="144" spans="1:34" x14ac:dyDescent="0.35">
      <c r="A144" s="137" t="s">
        <v>277</v>
      </c>
      <c r="B144" s="138"/>
      <c r="C144" s="138"/>
      <c r="D144" s="138"/>
      <c r="E144" s="138"/>
      <c r="F144" s="138"/>
      <c r="G144" s="138"/>
      <c r="H144" s="138"/>
      <c r="I144" s="138"/>
      <c r="J144" s="138"/>
      <c r="K144" s="138" t="str">
        <f>IF(K$5="S","S","x")</f>
        <v>S</v>
      </c>
      <c r="L144" s="138"/>
      <c r="M144" s="138"/>
      <c r="N144" s="138"/>
      <c r="O144" s="138"/>
      <c r="P144" s="138"/>
      <c r="Q144" s="138"/>
      <c r="R144" s="138"/>
      <c r="S144" s="138"/>
      <c r="T144" s="138"/>
      <c r="V144" s="139" t="str">
        <f t="shared" si="32"/>
        <v>Y</v>
      </c>
      <c r="W144" s="134"/>
      <c r="X144" s="145" t="s">
        <v>396</v>
      </c>
      <c r="Y144" s="145" t="s">
        <v>396</v>
      </c>
      <c r="Z144" s="145" t="s">
        <v>396</v>
      </c>
      <c r="AA144" s="140" t="str">
        <f t="shared" si="33"/>
        <v>N</v>
      </c>
      <c r="AB144" s="141" t="str">
        <f t="shared" si="34"/>
        <v>SC-37</v>
      </c>
      <c r="AC144" s="142"/>
      <c r="AD144" s="142"/>
      <c r="AE144" s="142"/>
      <c r="AF144" s="143">
        <f t="shared" si="35"/>
        <v>0</v>
      </c>
      <c r="AH144" s="144" t="str">
        <f t="shared" si="36"/>
        <v>N</v>
      </c>
    </row>
    <row r="145" spans="1:34" x14ac:dyDescent="0.35">
      <c r="A145" s="137" t="s">
        <v>278</v>
      </c>
      <c r="B145" s="138"/>
      <c r="C145" s="138"/>
      <c r="D145" s="138"/>
      <c r="E145" s="138"/>
      <c r="F145" s="138"/>
      <c r="G145" s="138"/>
      <c r="H145" s="138"/>
      <c r="I145" s="138"/>
      <c r="J145" s="138"/>
      <c r="K145" s="138"/>
      <c r="L145" s="138"/>
      <c r="M145" s="138"/>
      <c r="N145" s="138"/>
      <c r="O145" s="138"/>
      <c r="P145" s="138" t="str">
        <f>IF(P$5="S","S","x")</f>
        <v>S</v>
      </c>
      <c r="Q145" s="138"/>
      <c r="R145" s="138"/>
      <c r="S145" s="138"/>
      <c r="T145" s="138"/>
      <c r="V145" s="139" t="str">
        <f t="shared" si="32"/>
        <v>Y</v>
      </c>
      <c r="W145" s="134"/>
      <c r="X145" s="145" t="s">
        <v>396</v>
      </c>
      <c r="Y145" s="145" t="s">
        <v>396</v>
      </c>
      <c r="Z145" s="145" t="s">
        <v>396</v>
      </c>
      <c r="AA145" s="140" t="str">
        <f t="shared" si="33"/>
        <v>N</v>
      </c>
      <c r="AB145" s="141" t="str">
        <f t="shared" si="34"/>
        <v>SC-40</v>
      </c>
      <c r="AC145" s="142"/>
      <c r="AD145" s="142"/>
      <c r="AE145" s="142"/>
      <c r="AF145" s="143">
        <f t="shared" si="35"/>
        <v>0</v>
      </c>
      <c r="AH145" s="144" t="str">
        <f t="shared" si="36"/>
        <v>N</v>
      </c>
    </row>
    <row r="146" spans="1:34" x14ac:dyDescent="0.35">
      <c r="A146" s="137" t="s">
        <v>279</v>
      </c>
      <c r="B146" s="138"/>
      <c r="C146" s="138"/>
      <c r="D146" s="138"/>
      <c r="E146" s="138"/>
      <c r="F146" s="138"/>
      <c r="G146" s="138"/>
      <c r="H146" s="138"/>
      <c r="I146" s="138"/>
      <c r="J146" s="138"/>
      <c r="K146" s="138"/>
      <c r="L146" s="138"/>
      <c r="M146" s="138"/>
      <c r="N146" s="138"/>
      <c r="O146" s="138"/>
      <c r="P146" s="138" t="str">
        <f>IF(P$5="S","S","x")</f>
        <v>S</v>
      </c>
      <c r="Q146" s="138"/>
      <c r="R146" s="138"/>
      <c r="S146" s="138"/>
      <c r="T146" s="138"/>
      <c r="V146" s="139" t="str">
        <f t="shared" si="32"/>
        <v>Y</v>
      </c>
      <c r="W146" s="134"/>
      <c r="X146" s="145" t="s">
        <v>396</v>
      </c>
      <c r="Y146" s="145" t="s">
        <v>396</v>
      </c>
      <c r="Z146" s="145" t="s">
        <v>396</v>
      </c>
      <c r="AA146" s="140" t="str">
        <f t="shared" si="33"/>
        <v>N</v>
      </c>
      <c r="AB146" s="141" t="str">
        <f t="shared" si="34"/>
        <v>SC-41</v>
      </c>
      <c r="AC146" s="142"/>
      <c r="AD146" s="142"/>
      <c r="AE146" s="142"/>
      <c r="AF146" s="143">
        <f t="shared" si="35"/>
        <v>0</v>
      </c>
      <c r="AH146" s="144" t="str">
        <f t="shared" si="36"/>
        <v>N</v>
      </c>
    </row>
    <row r="147" spans="1:34" x14ac:dyDescent="0.35">
      <c r="A147" s="137" t="s">
        <v>280</v>
      </c>
      <c r="B147" s="138"/>
      <c r="C147" s="138"/>
      <c r="D147" s="138"/>
      <c r="E147" s="138"/>
      <c r="F147" s="138"/>
      <c r="G147" s="138"/>
      <c r="H147" s="138"/>
      <c r="I147" s="138"/>
      <c r="J147" s="138"/>
      <c r="K147" s="138"/>
      <c r="L147" s="138"/>
      <c r="M147" s="138"/>
      <c r="N147" s="138"/>
      <c r="O147" s="138"/>
      <c r="P147" s="138" t="str">
        <f>IF(P$5="S","S","x")</f>
        <v>S</v>
      </c>
      <c r="Q147" s="138"/>
      <c r="R147" s="138"/>
      <c r="S147" s="138"/>
      <c r="T147" s="138"/>
      <c r="V147" s="139" t="str">
        <f t="shared" si="32"/>
        <v>Y</v>
      </c>
      <c r="W147" s="134"/>
      <c r="X147" s="145" t="s">
        <v>396</v>
      </c>
      <c r="Y147" s="145" t="s">
        <v>396</v>
      </c>
      <c r="Z147" s="145" t="s">
        <v>396</v>
      </c>
      <c r="AA147" s="140" t="str">
        <f t="shared" si="33"/>
        <v>N</v>
      </c>
      <c r="AB147" s="141" t="str">
        <f t="shared" si="34"/>
        <v>SC-42</v>
      </c>
      <c r="AC147" s="142"/>
      <c r="AD147" s="142"/>
      <c r="AE147" s="142"/>
      <c r="AF147" s="143">
        <f t="shared" si="35"/>
        <v>0</v>
      </c>
      <c r="AH147" s="144" t="str">
        <f t="shared" si="36"/>
        <v>N</v>
      </c>
    </row>
    <row r="148" spans="1:34" x14ac:dyDescent="0.35">
      <c r="A148" s="137" t="s">
        <v>281</v>
      </c>
      <c r="B148" s="138"/>
      <c r="C148" s="138"/>
      <c r="D148" s="138"/>
      <c r="E148" s="138"/>
      <c r="F148" s="138"/>
      <c r="G148" s="138"/>
      <c r="H148" s="138"/>
      <c r="I148" s="138"/>
      <c r="J148" s="138"/>
      <c r="K148" s="138"/>
      <c r="L148" s="138"/>
      <c r="M148" s="138"/>
      <c r="N148" s="138"/>
      <c r="O148" s="138"/>
      <c r="P148" s="138" t="str">
        <f>IF(P$5="S","S","x")</f>
        <v>S</v>
      </c>
      <c r="Q148" s="138"/>
      <c r="R148" s="138"/>
      <c r="S148" s="138"/>
      <c r="T148" s="138"/>
      <c r="V148" s="139" t="str">
        <f t="shared" si="32"/>
        <v>Y</v>
      </c>
      <c r="W148" s="134"/>
      <c r="X148" s="145" t="s">
        <v>396</v>
      </c>
      <c r="Y148" s="145" t="s">
        <v>396</v>
      </c>
      <c r="Z148" s="145" t="s">
        <v>396</v>
      </c>
      <c r="AA148" s="140" t="str">
        <f t="shared" si="33"/>
        <v>N</v>
      </c>
      <c r="AB148" s="141" t="str">
        <f t="shared" si="34"/>
        <v>SC-43</v>
      </c>
      <c r="AC148" s="142"/>
      <c r="AD148" s="142"/>
      <c r="AE148" s="142"/>
      <c r="AF148" s="143">
        <f t="shared" si="35"/>
        <v>0</v>
      </c>
      <c r="AH148" s="144" t="str">
        <f t="shared" si="36"/>
        <v>N</v>
      </c>
    </row>
    <row r="149" spans="1:34" x14ac:dyDescent="0.35">
      <c r="A149" s="137" t="s">
        <v>282</v>
      </c>
      <c r="B149" s="138"/>
      <c r="C149" s="138"/>
      <c r="D149" s="138"/>
      <c r="E149" s="138"/>
      <c r="F149" s="138"/>
      <c r="G149" s="138"/>
      <c r="H149" s="138"/>
      <c r="I149" s="138"/>
      <c r="J149" s="138"/>
      <c r="K149" s="138" t="str">
        <f>IF(K$5="S","S","x")</f>
        <v>S</v>
      </c>
      <c r="L149" s="138"/>
      <c r="M149" s="138"/>
      <c r="N149" s="138"/>
      <c r="O149" s="138"/>
      <c r="P149" s="138"/>
      <c r="Q149" s="138"/>
      <c r="R149" s="138"/>
      <c r="S149" s="138"/>
      <c r="T149" s="138"/>
      <c r="V149" s="139" t="str">
        <f t="shared" si="32"/>
        <v>Y</v>
      </c>
      <c r="W149" s="134"/>
      <c r="X149" s="145" t="s">
        <v>396</v>
      </c>
      <c r="Y149" s="145" t="s">
        <v>396</v>
      </c>
      <c r="Z149" s="145" t="s">
        <v>396</v>
      </c>
      <c r="AA149" s="140" t="str">
        <f t="shared" si="33"/>
        <v>N</v>
      </c>
      <c r="AB149" s="141" t="str">
        <f t="shared" si="34"/>
        <v>SC-44</v>
      </c>
      <c r="AC149" s="142"/>
      <c r="AD149" s="142"/>
      <c r="AE149" s="142"/>
      <c r="AF149" s="143">
        <f t="shared" si="35"/>
        <v>0</v>
      </c>
      <c r="AH149" s="144" t="str">
        <f t="shared" si="36"/>
        <v>N</v>
      </c>
    </row>
    <row r="150" spans="1:34" x14ac:dyDescent="0.35">
      <c r="A150" s="137" t="s">
        <v>283</v>
      </c>
      <c r="B150" s="138"/>
      <c r="C150" s="138"/>
      <c r="D150" s="138"/>
      <c r="E150" s="138"/>
      <c r="F150" s="138"/>
      <c r="G150" s="138"/>
      <c r="H150" s="138" t="str">
        <f>IF(H$5="S","S","x")</f>
        <v>x</v>
      </c>
      <c r="I150" s="138"/>
      <c r="J150" s="138" t="str">
        <f>IF(J$5="S","S","x")</f>
        <v>S</v>
      </c>
      <c r="K150" s="138"/>
      <c r="L150" s="138"/>
      <c r="M150" s="138"/>
      <c r="N150" s="138"/>
      <c r="O150" s="138"/>
      <c r="P150" s="138"/>
      <c r="Q150" s="138" t="str">
        <f t="shared" ref="Q150:Q160" si="37">IF(Q$5="S","S","x")</f>
        <v>S</v>
      </c>
      <c r="R150" s="138"/>
      <c r="S150" s="138"/>
      <c r="T150" s="138" t="str">
        <f>IF(T$5="S","S","x")</f>
        <v>x</v>
      </c>
      <c r="V150" s="139" t="str">
        <f t="shared" si="32"/>
        <v>Y</v>
      </c>
      <c r="W150" s="134"/>
      <c r="X150" s="138" t="s">
        <v>393</v>
      </c>
      <c r="Y150" s="138" t="s">
        <v>393</v>
      </c>
      <c r="Z150" s="138" t="s">
        <v>393</v>
      </c>
      <c r="AA150" s="140" t="str">
        <f t="shared" si="33"/>
        <v>Y</v>
      </c>
      <c r="AB150" s="141" t="str">
        <f t="shared" si="34"/>
        <v xml:space="preserve">SI-1 </v>
      </c>
      <c r="AC150" s="142"/>
      <c r="AD150" s="142"/>
      <c r="AE150" s="142"/>
      <c r="AF150" s="143">
        <f t="shared" si="35"/>
        <v>0</v>
      </c>
      <c r="AH150" s="144" t="str">
        <f t="shared" si="36"/>
        <v>Y</v>
      </c>
    </row>
    <row r="151" spans="1:34" x14ac:dyDescent="0.35">
      <c r="A151" s="137" t="s">
        <v>284</v>
      </c>
      <c r="B151" s="138"/>
      <c r="C151" s="138"/>
      <c r="D151" s="138"/>
      <c r="E151" s="138"/>
      <c r="F151" s="138"/>
      <c r="G151" s="138"/>
      <c r="H151" s="138"/>
      <c r="I151" s="138"/>
      <c r="J151" s="138"/>
      <c r="K151" s="138" t="str">
        <f>IF(K$5="S","S","x")</f>
        <v>S</v>
      </c>
      <c r="L151" s="138"/>
      <c r="M151" s="138"/>
      <c r="N151" s="138"/>
      <c r="O151" s="138"/>
      <c r="P151" s="138"/>
      <c r="Q151" s="138" t="str">
        <f t="shared" si="37"/>
        <v>S</v>
      </c>
      <c r="R151" s="138"/>
      <c r="S151" s="138"/>
      <c r="T151" s="138"/>
      <c r="V151" s="139" t="str">
        <f t="shared" si="32"/>
        <v>Y</v>
      </c>
      <c r="W151" s="134"/>
      <c r="X151" s="138" t="s">
        <v>393</v>
      </c>
      <c r="Y151" s="138" t="s">
        <v>393</v>
      </c>
      <c r="Z151" s="138" t="s">
        <v>393</v>
      </c>
      <c r="AA151" s="140" t="str">
        <f t="shared" si="33"/>
        <v>Y</v>
      </c>
      <c r="AB151" s="141" t="str">
        <f t="shared" si="34"/>
        <v xml:space="preserve">SI-2 </v>
      </c>
      <c r="AC151" s="142"/>
      <c r="AD151" s="142" t="s">
        <v>403</v>
      </c>
      <c r="AE151" s="142" t="s">
        <v>405</v>
      </c>
      <c r="AF151" s="143">
        <f t="shared" si="35"/>
        <v>0</v>
      </c>
      <c r="AH151" s="144" t="str">
        <f t="shared" si="36"/>
        <v>Y</v>
      </c>
    </row>
    <row r="152" spans="1:34" x14ac:dyDescent="0.35">
      <c r="A152" s="137" t="s">
        <v>285</v>
      </c>
      <c r="B152" s="138"/>
      <c r="C152" s="138"/>
      <c r="D152" s="138"/>
      <c r="E152" s="138"/>
      <c r="F152" s="138"/>
      <c r="G152" s="138"/>
      <c r="H152" s="138"/>
      <c r="I152" s="138"/>
      <c r="J152" s="138" t="str">
        <f>IF(J$5="S","S","x")</f>
        <v>S</v>
      </c>
      <c r="K152" s="138" t="str">
        <f>IF(K$5="S","S","x")</f>
        <v>S</v>
      </c>
      <c r="L152" s="138"/>
      <c r="M152" s="138"/>
      <c r="N152" s="138"/>
      <c r="O152" s="138"/>
      <c r="P152" s="138"/>
      <c r="Q152" s="138" t="str">
        <f t="shared" si="37"/>
        <v>S</v>
      </c>
      <c r="R152" s="138"/>
      <c r="S152" s="138"/>
      <c r="T152" s="138" t="str">
        <f>IF(T$5="S","S","x")</f>
        <v>x</v>
      </c>
      <c r="V152" s="139" t="str">
        <f t="shared" si="32"/>
        <v>Y</v>
      </c>
      <c r="W152" s="134"/>
      <c r="X152" s="138" t="s">
        <v>393</v>
      </c>
      <c r="Y152" s="138" t="s">
        <v>393</v>
      </c>
      <c r="Z152" s="138" t="s">
        <v>393</v>
      </c>
      <c r="AA152" s="140" t="str">
        <f t="shared" si="33"/>
        <v>Y</v>
      </c>
      <c r="AB152" s="141" t="str">
        <f t="shared" si="34"/>
        <v xml:space="preserve">SI-3 </v>
      </c>
      <c r="AC152" s="142"/>
      <c r="AD152" s="142" t="s">
        <v>405</v>
      </c>
      <c r="AE152" s="142" t="s">
        <v>405</v>
      </c>
      <c r="AF152" s="143">
        <f t="shared" si="35"/>
        <v>0</v>
      </c>
      <c r="AH152" s="144" t="str">
        <f t="shared" si="36"/>
        <v>Y</v>
      </c>
    </row>
    <row r="153" spans="1:34" x14ac:dyDescent="0.35">
      <c r="A153" s="137" t="s">
        <v>286</v>
      </c>
      <c r="B153" s="138"/>
      <c r="C153" s="138"/>
      <c r="D153" s="138"/>
      <c r="E153" s="138"/>
      <c r="F153" s="138"/>
      <c r="G153" s="138"/>
      <c r="H153" s="138"/>
      <c r="I153" s="138"/>
      <c r="J153" s="138"/>
      <c r="K153" s="138" t="str">
        <f>IF(K$5="S","S","x")</f>
        <v>S</v>
      </c>
      <c r="L153" s="138"/>
      <c r="M153" s="138"/>
      <c r="N153" s="138"/>
      <c r="O153" s="138"/>
      <c r="P153" s="138"/>
      <c r="Q153" s="138" t="str">
        <f t="shared" si="37"/>
        <v>S</v>
      </c>
      <c r="R153" s="138"/>
      <c r="S153" s="138"/>
      <c r="T153" s="138"/>
      <c r="V153" s="139" t="str">
        <f t="shared" si="32"/>
        <v>Y</v>
      </c>
      <c r="W153" s="134"/>
      <c r="X153" s="138" t="s">
        <v>393</v>
      </c>
      <c r="Y153" s="138" t="s">
        <v>393</v>
      </c>
      <c r="Z153" s="138" t="s">
        <v>393</v>
      </c>
      <c r="AA153" s="140" t="str">
        <f t="shared" si="33"/>
        <v>Y</v>
      </c>
      <c r="AB153" s="141" t="str">
        <f t="shared" si="34"/>
        <v xml:space="preserve">SI-4 </v>
      </c>
      <c r="AC153" s="142"/>
      <c r="AD153" s="142" t="s">
        <v>433</v>
      </c>
      <c r="AE153" s="142" t="s">
        <v>433</v>
      </c>
      <c r="AF153" s="143">
        <f t="shared" si="35"/>
        <v>0</v>
      </c>
      <c r="AH153" s="144" t="str">
        <f t="shared" si="36"/>
        <v>Y</v>
      </c>
    </row>
    <row r="154" spans="1:34" x14ac:dyDescent="0.35">
      <c r="A154" s="137" t="s">
        <v>287</v>
      </c>
      <c r="B154" s="138"/>
      <c r="C154" s="138"/>
      <c r="D154" s="138"/>
      <c r="E154" s="138"/>
      <c r="F154" s="138"/>
      <c r="G154" s="138"/>
      <c r="H154" s="138"/>
      <c r="I154" s="138"/>
      <c r="J154" s="138"/>
      <c r="K154" s="138"/>
      <c r="L154" s="138"/>
      <c r="M154" s="138"/>
      <c r="N154" s="138"/>
      <c r="O154" s="138"/>
      <c r="P154" s="138"/>
      <c r="Q154" s="138" t="str">
        <f t="shared" si="37"/>
        <v>S</v>
      </c>
      <c r="R154" s="138"/>
      <c r="S154" s="138"/>
      <c r="T154" s="138"/>
      <c r="V154" s="139" t="str">
        <f t="shared" si="32"/>
        <v>Y</v>
      </c>
      <c r="W154" s="134"/>
      <c r="X154" s="138" t="s">
        <v>393</v>
      </c>
      <c r="Y154" s="138" t="s">
        <v>393</v>
      </c>
      <c r="Z154" s="138" t="s">
        <v>393</v>
      </c>
      <c r="AA154" s="140" t="str">
        <f t="shared" si="33"/>
        <v>Y</v>
      </c>
      <c r="AB154" s="141" t="str">
        <f t="shared" si="34"/>
        <v xml:space="preserve">SI-5 </v>
      </c>
      <c r="AC154" s="142"/>
      <c r="AD154" s="142"/>
      <c r="AE154" s="142" t="s">
        <v>399</v>
      </c>
      <c r="AF154" s="143">
        <f t="shared" si="35"/>
        <v>0</v>
      </c>
      <c r="AH154" s="144" t="str">
        <f t="shared" si="36"/>
        <v>Y</v>
      </c>
    </row>
    <row r="155" spans="1:34" x14ac:dyDescent="0.35">
      <c r="A155" s="137" t="s">
        <v>434</v>
      </c>
      <c r="B155" s="138"/>
      <c r="C155" s="138"/>
      <c r="D155" s="138"/>
      <c r="E155" s="138"/>
      <c r="F155" s="138"/>
      <c r="G155" s="138"/>
      <c r="H155" s="138"/>
      <c r="I155" s="138"/>
      <c r="J155" s="138"/>
      <c r="K155" s="138"/>
      <c r="L155" s="138"/>
      <c r="M155" s="138"/>
      <c r="N155" s="138"/>
      <c r="O155" s="138"/>
      <c r="P155" s="138"/>
      <c r="Q155" s="138" t="str">
        <f t="shared" si="37"/>
        <v>S</v>
      </c>
      <c r="R155" s="138"/>
      <c r="S155" s="138"/>
      <c r="T155" s="138"/>
      <c r="V155" s="139" t="str">
        <f t="shared" si="32"/>
        <v>Y</v>
      </c>
      <c r="W155" s="134"/>
      <c r="X155" s="145" t="s">
        <v>396</v>
      </c>
      <c r="Y155" s="145" t="s">
        <v>396</v>
      </c>
      <c r="Z155" s="138" t="s">
        <v>393</v>
      </c>
      <c r="AA155" s="140" t="str">
        <f t="shared" si="33"/>
        <v>N</v>
      </c>
      <c r="AB155" s="141" t="str">
        <f t="shared" si="34"/>
        <v xml:space="preserve">SI-6 </v>
      </c>
      <c r="AC155" s="142"/>
      <c r="AD155" s="142"/>
      <c r="AE155" s="142"/>
      <c r="AF155" s="143">
        <f t="shared" si="35"/>
        <v>0</v>
      </c>
      <c r="AH155" s="144" t="str">
        <f t="shared" si="36"/>
        <v>N</v>
      </c>
    </row>
    <row r="156" spans="1:34" x14ac:dyDescent="0.35">
      <c r="A156" s="137" t="s">
        <v>289</v>
      </c>
      <c r="B156" s="138"/>
      <c r="C156" s="138"/>
      <c r="D156" s="138"/>
      <c r="E156" s="138"/>
      <c r="F156" s="138"/>
      <c r="G156" s="138"/>
      <c r="H156" s="138"/>
      <c r="I156" s="138"/>
      <c r="J156" s="138" t="str">
        <f>IF(J$5="S","S","x")</f>
        <v>S</v>
      </c>
      <c r="K156" s="138" t="str">
        <f>IF(K$5="S","S","x")</f>
        <v>S</v>
      </c>
      <c r="L156" s="138"/>
      <c r="M156" s="138"/>
      <c r="N156" s="138"/>
      <c r="O156" s="138"/>
      <c r="P156" s="138"/>
      <c r="Q156" s="138" t="str">
        <f t="shared" si="37"/>
        <v>S</v>
      </c>
      <c r="R156" s="138"/>
      <c r="S156" s="138"/>
      <c r="T156" s="138"/>
      <c r="V156" s="139" t="str">
        <f t="shared" si="32"/>
        <v>Y</v>
      </c>
      <c r="W156" s="134"/>
      <c r="X156" s="145" t="s">
        <v>396</v>
      </c>
      <c r="Y156" s="138" t="s">
        <v>393</v>
      </c>
      <c r="Z156" s="138" t="s">
        <v>393</v>
      </c>
      <c r="AA156" s="140" t="str">
        <f t="shared" si="33"/>
        <v>N</v>
      </c>
      <c r="AB156" s="141" t="str">
        <f t="shared" si="34"/>
        <v xml:space="preserve">SI-7 </v>
      </c>
      <c r="AC156" s="142"/>
      <c r="AD156" s="142" t="s">
        <v>435</v>
      </c>
      <c r="AE156" s="142" t="s">
        <v>436</v>
      </c>
      <c r="AF156" s="143">
        <f t="shared" si="35"/>
        <v>0</v>
      </c>
      <c r="AH156" s="144" t="str">
        <f t="shared" si="36"/>
        <v>N</v>
      </c>
    </row>
    <row r="157" spans="1:34" x14ac:dyDescent="0.35">
      <c r="A157" s="137" t="s">
        <v>290</v>
      </c>
      <c r="B157" s="138"/>
      <c r="C157" s="138"/>
      <c r="D157" s="138"/>
      <c r="E157" s="138"/>
      <c r="F157" s="138"/>
      <c r="G157" s="138"/>
      <c r="H157" s="138"/>
      <c r="I157" s="138"/>
      <c r="J157" s="138"/>
      <c r="K157" s="138"/>
      <c r="L157" s="138"/>
      <c r="M157" s="138"/>
      <c r="N157" s="138"/>
      <c r="O157" s="138"/>
      <c r="P157" s="138"/>
      <c r="Q157" s="138" t="str">
        <f t="shared" si="37"/>
        <v>S</v>
      </c>
      <c r="R157" s="138"/>
      <c r="S157" s="138"/>
      <c r="T157" s="138"/>
      <c r="V157" s="139" t="str">
        <f t="shared" si="32"/>
        <v>Y</v>
      </c>
      <c r="W157" s="134"/>
      <c r="X157" s="145" t="s">
        <v>396</v>
      </c>
      <c r="Y157" s="138" t="s">
        <v>393</v>
      </c>
      <c r="Z157" s="138" t="s">
        <v>393</v>
      </c>
      <c r="AA157" s="140" t="str">
        <f t="shared" si="33"/>
        <v>N</v>
      </c>
      <c r="AB157" s="141" t="str">
        <f t="shared" si="34"/>
        <v xml:space="preserve">SI-8 </v>
      </c>
      <c r="AC157" s="142"/>
      <c r="AD157" s="142" t="s">
        <v>405</v>
      </c>
      <c r="AE157" s="142" t="s">
        <v>405</v>
      </c>
      <c r="AF157" s="143">
        <f t="shared" si="35"/>
        <v>0</v>
      </c>
      <c r="AH157" s="144" t="str">
        <f t="shared" si="36"/>
        <v>N</v>
      </c>
    </row>
    <row r="158" spans="1:34" x14ac:dyDescent="0.35">
      <c r="A158" s="137" t="s">
        <v>291</v>
      </c>
      <c r="B158" s="138"/>
      <c r="C158" s="138"/>
      <c r="D158" s="138"/>
      <c r="E158" s="138"/>
      <c r="F158" s="138"/>
      <c r="G158" s="138"/>
      <c r="H158" s="138"/>
      <c r="I158" s="138"/>
      <c r="J158" s="138" t="str">
        <f>IF(J$5="S","S","x")</f>
        <v>S</v>
      </c>
      <c r="K158" s="138"/>
      <c r="L158" s="138"/>
      <c r="M158" s="138"/>
      <c r="N158" s="138"/>
      <c r="O158" s="138"/>
      <c r="P158" s="138"/>
      <c r="Q158" s="138" t="str">
        <f t="shared" si="37"/>
        <v>S</v>
      </c>
      <c r="R158" s="138"/>
      <c r="S158" s="138"/>
      <c r="T158" s="138"/>
      <c r="V158" s="139" t="str">
        <f t="shared" si="32"/>
        <v>Y</v>
      </c>
      <c r="W158" s="134"/>
      <c r="X158" s="145" t="s">
        <v>396</v>
      </c>
      <c r="Y158" s="138" t="s">
        <v>393</v>
      </c>
      <c r="Z158" s="138" t="s">
        <v>393</v>
      </c>
      <c r="AA158" s="140" t="str">
        <f t="shared" si="33"/>
        <v>N</v>
      </c>
      <c r="AB158" s="141" t="str">
        <f t="shared" si="34"/>
        <v>SI-10</v>
      </c>
      <c r="AC158" s="142"/>
      <c r="AD158" s="142"/>
      <c r="AE158" s="142"/>
      <c r="AF158" s="143">
        <f t="shared" si="35"/>
        <v>0</v>
      </c>
      <c r="AH158" s="144" t="str">
        <f t="shared" si="36"/>
        <v>N</v>
      </c>
    </row>
    <row r="159" spans="1:34" x14ac:dyDescent="0.35">
      <c r="A159" s="137" t="s">
        <v>292</v>
      </c>
      <c r="B159" s="138"/>
      <c r="C159" s="138"/>
      <c r="D159" s="138"/>
      <c r="E159" s="138"/>
      <c r="F159" s="138" t="str">
        <f>IF(F$5="S","S","x")</f>
        <v>S</v>
      </c>
      <c r="G159" s="138"/>
      <c r="H159" s="138"/>
      <c r="I159" s="138"/>
      <c r="J159" s="138"/>
      <c r="K159" s="138"/>
      <c r="L159" s="138"/>
      <c r="M159" s="138"/>
      <c r="N159" s="138"/>
      <c r="O159" s="138"/>
      <c r="P159" s="138" t="str">
        <f>IF(P$5="S","S","x")</f>
        <v>S</v>
      </c>
      <c r="Q159" s="138" t="str">
        <f t="shared" si="37"/>
        <v>S</v>
      </c>
      <c r="R159" s="138"/>
      <c r="S159" s="138"/>
      <c r="T159" s="138"/>
      <c r="V159" s="139" t="str">
        <f t="shared" si="32"/>
        <v>Y</v>
      </c>
      <c r="W159" s="134"/>
      <c r="X159" s="145" t="s">
        <v>396</v>
      </c>
      <c r="Y159" s="138" t="s">
        <v>393</v>
      </c>
      <c r="Z159" s="138" t="s">
        <v>393</v>
      </c>
      <c r="AA159" s="140" t="str">
        <f t="shared" si="33"/>
        <v>N</v>
      </c>
      <c r="AB159" s="141" t="str">
        <f t="shared" si="34"/>
        <v>SI-11</v>
      </c>
      <c r="AC159" s="142"/>
      <c r="AD159" s="142"/>
      <c r="AE159" s="142"/>
      <c r="AF159" s="143">
        <f t="shared" si="35"/>
        <v>0</v>
      </c>
      <c r="AH159" s="144" t="str">
        <f t="shared" si="36"/>
        <v>N</v>
      </c>
    </row>
    <row r="160" spans="1:34" x14ac:dyDescent="0.35">
      <c r="A160" s="137" t="s">
        <v>293</v>
      </c>
      <c r="B160" s="138"/>
      <c r="C160" s="138"/>
      <c r="D160" s="138"/>
      <c r="E160" s="138"/>
      <c r="F160" s="138"/>
      <c r="G160" s="138"/>
      <c r="H160" s="138"/>
      <c r="I160" s="138"/>
      <c r="J160" s="138"/>
      <c r="K160" s="138"/>
      <c r="L160" s="138"/>
      <c r="M160" s="138"/>
      <c r="N160" s="138"/>
      <c r="O160" s="138"/>
      <c r="P160" s="138"/>
      <c r="Q160" s="138" t="str">
        <f t="shared" si="37"/>
        <v>S</v>
      </c>
      <c r="R160" s="138"/>
      <c r="S160" s="138"/>
      <c r="T160" s="138"/>
      <c r="V160" s="139" t="str">
        <f t="shared" si="32"/>
        <v>Y</v>
      </c>
      <c r="W160" s="134"/>
      <c r="X160" s="138" t="s">
        <v>393</v>
      </c>
      <c r="Y160" s="138" t="s">
        <v>393</v>
      </c>
      <c r="Z160" s="138" t="s">
        <v>393</v>
      </c>
      <c r="AA160" s="140" t="str">
        <f t="shared" si="33"/>
        <v>Y</v>
      </c>
      <c r="AB160" s="141" t="str">
        <f t="shared" si="34"/>
        <v>SI-12</v>
      </c>
      <c r="AC160" s="142"/>
      <c r="AD160" s="142"/>
      <c r="AE160" s="142"/>
      <c r="AF160" s="143">
        <f t="shared" si="35"/>
        <v>0</v>
      </c>
      <c r="AH160" s="144" t="str">
        <f t="shared" si="36"/>
        <v>Y</v>
      </c>
    </row>
    <row r="161" spans="1:34" x14ac:dyDescent="0.35">
      <c r="A161" s="137" t="s">
        <v>294</v>
      </c>
      <c r="B161" s="138"/>
      <c r="C161" s="138"/>
      <c r="D161" s="138"/>
      <c r="E161" s="138"/>
      <c r="F161" s="138"/>
      <c r="G161" s="138"/>
      <c r="H161" s="138"/>
      <c r="I161" s="138"/>
      <c r="J161" s="138"/>
      <c r="K161" s="138" t="str">
        <f>IF(K$5="S","S","x")</f>
        <v>S</v>
      </c>
      <c r="L161" s="138"/>
      <c r="M161" s="138"/>
      <c r="N161" s="138"/>
      <c r="O161" s="138"/>
      <c r="P161" s="138"/>
      <c r="Q161" s="138"/>
      <c r="R161" s="138"/>
      <c r="S161" s="138"/>
      <c r="T161" s="138"/>
      <c r="V161" s="139" t="str">
        <f t="shared" si="32"/>
        <v>Y</v>
      </c>
      <c r="W161" s="134"/>
      <c r="X161" s="145" t="s">
        <v>396</v>
      </c>
      <c r="Y161" s="145" t="s">
        <v>396</v>
      </c>
      <c r="Z161" s="145" t="s">
        <v>396</v>
      </c>
      <c r="AA161" s="140" t="str">
        <f t="shared" si="33"/>
        <v>N</v>
      </c>
      <c r="AB161" s="141" t="str">
        <f t="shared" si="34"/>
        <v>SI-15</v>
      </c>
      <c r="AC161" s="142"/>
      <c r="AD161" s="142"/>
      <c r="AE161" s="142"/>
      <c r="AF161" s="143">
        <f t="shared" si="35"/>
        <v>0</v>
      </c>
      <c r="AH161" s="144" t="str">
        <f t="shared" si="36"/>
        <v>N</v>
      </c>
    </row>
    <row r="162" spans="1:34" x14ac:dyDescent="0.35">
      <c r="A162" s="137" t="s">
        <v>295</v>
      </c>
      <c r="B162" s="138"/>
      <c r="C162" s="138"/>
      <c r="D162" s="138"/>
      <c r="E162" s="138"/>
      <c r="F162" s="138"/>
      <c r="G162" s="138"/>
      <c r="H162" s="138"/>
      <c r="I162" s="138"/>
      <c r="J162" s="138"/>
      <c r="K162" s="138"/>
      <c r="L162" s="138"/>
      <c r="M162" s="138"/>
      <c r="N162" s="138"/>
      <c r="O162" s="138"/>
      <c r="P162" s="138"/>
      <c r="Q162" s="138" t="str">
        <f>IF(Q$5="S","S","x")</f>
        <v>S</v>
      </c>
      <c r="R162" s="138"/>
      <c r="S162" s="138"/>
      <c r="T162" s="138"/>
      <c r="V162" s="139" t="str">
        <f t="shared" si="32"/>
        <v>Y</v>
      </c>
      <c r="W162" s="134"/>
      <c r="X162" s="145" t="s">
        <v>396</v>
      </c>
      <c r="Y162" s="145" t="s">
        <v>396</v>
      </c>
      <c r="Z162" s="145" t="s">
        <v>396</v>
      </c>
      <c r="AA162" s="140" t="str">
        <f t="shared" si="33"/>
        <v>N</v>
      </c>
      <c r="AB162" s="141" t="str">
        <f t="shared" si="34"/>
        <v>SI-17</v>
      </c>
      <c r="AC162" s="142"/>
      <c r="AD162" s="142"/>
      <c r="AE162" s="142"/>
      <c r="AF162" s="143">
        <f t="shared" si="35"/>
        <v>0</v>
      </c>
      <c r="AH162" s="144" t="str">
        <f t="shared" si="36"/>
        <v>N</v>
      </c>
    </row>
    <row r="168" spans="1:34" x14ac:dyDescent="0.35">
      <c r="B168" s="146"/>
      <c r="C168" s="146"/>
      <c r="D168" s="146"/>
      <c r="E168" s="146"/>
      <c r="F168" s="146"/>
      <c r="G168" s="146"/>
      <c r="H168" s="146"/>
      <c r="I168" s="146"/>
      <c r="J168" s="146"/>
    </row>
  </sheetData>
  <sheetProtection sheet="1" objects="1" scenarios="1"/>
  <conditionalFormatting sqref="V9:W162">
    <cfRule type="cellIs" dxfId="3" priority="2" operator="equal">
      <formula>"Y"</formula>
    </cfRule>
  </conditionalFormatting>
  <conditionalFormatting sqref="AA9">
    <cfRule type="cellIs" dxfId="2" priority="3" operator="equal">
      <formula>"Y"</formula>
    </cfRule>
  </conditionalFormatting>
  <conditionalFormatting sqref="AH9:AH162">
    <cfRule type="cellIs" dxfId="1" priority="4" operator="notEqual">
      <formula>"N"</formula>
    </cfRule>
  </conditionalFormatting>
  <conditionalFormatting sqref="AA10:AA162">
    <cfRule type="cellIs" dxfId="0" priority="5" operator="equal">
      <formula>"Y"</formula>
    </cfRule>
  </conditionalFormatting>
  <pageMargins left="0.25" right="0.25" top="1.00694444444444" bottom="1.25694444444444" header="0.3" footer="0.3"/>
  <pageSetup paperSize="3" orientation="landscape" horizontalDpi="300" verticalDpi="300"/>
  <headerFooter>
    <oddHeader>&amp;L&amp;"Cambria,Bold"&amp;14Form&amp;C&amp;"Cambria,Regular"  Doc Number: D0000003422
             Name: Product security standard assessment
        Revision: AB&amp;R&amp;"Cambria,Regular"Tab: Logic Table</oddHeader>
    <oddFooter>&amp;R&amp;"Cambria,Regular"Page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MJ191"/>
  <sheetViews>
    <sheetView zoomScale="85" zoomScaleNormal="85" workbookViewId="0">
      <pane xSplit="1" ySplit="2" topLeftCell="B57" activePane="bottomRight" state="frozen"/>
      <selection pane="topRight" activeCell="B1" sqref="B1"/>
      <selection pane="bottomLeft" activeCell="A15" sqref="A15"/>
      <selection pane="bottomRight" activeCell="B57" sqref="B57"/>
    </sheetView>
  </sheetViews>
  <sheetFormatPr defaultColWidth="8.54296875" defaultRowHeight="14.5" x14ac:dyDescent="0.35"/>
  <cols>
    <col min="1" max="1" width="39.54296875" style="166" customWidth="1"/>
    <col min="2" max="2" width="66.453125" style="167" customWidth="1"/>
    <col min="3" max="3" width="31.36328125" style="167" customWidth="1"/>
    <col min="4" max="4" width="80.36328125" style="167" customWidth="1"/>
    <col min="5" max="5" width="145.08984375" style="167" customWidth="1"/>
    <col min="6" max="6" width="41.6328125" style="167" customWidth="1"/>
    <col min="7" max="1024" width="8.54296875" style="167"/>
  </cols>
  <sheetData>
    <row r="1" spans="1:6" ht="15.5" x14ac:dyDescent="0.35">
      <c r="A1" s="154" t="s">
        <v>437</v>
      </c>
      <c r="B1" s="154"/>
      <c r="C1" s="154"/>
      <c r="D1" s="154"/>
      <c r="E1" s="154"/>
      <c r="F1" s="154"/>
    </row>
    <row r="2" spans="1:6" s="169" customFormat="1" ht="37.5" x14ac:dyDescent="0.35">
      <c r="A2" s="168" t="s">
        <v>438</v>
      </c>
      <c r="B2" s="168" t="s">
        <v>439</v>
      </c>
      <c r="C2" s="168" t="s">
        <v>440</v>
      </c>
      <c r="D2" s="168" t="s">
        <v>441</v>
      </c>
      <c r="E2" s="168" t="s">
        <v>442</v>
      </c>
      <c r="F2" s="168" t="s">
        <v>443</v>
      </c>
    </row>
    <row r="3" spans="1:6" ht="132.75" customHeight="1" x14ac:dyDescent="0.35">
      <c r="A3" s="170" t="s">
        <v>444</v>
      </c>
      <c r="B3" s="171" t="s">
        <v>445</v>
      </c>
      <c r="C3" s="171" t="s">
        <v>446</v>
      </c>
      <c r="D3" s="171" t="s">
        <v>447</v>
      </c>
      <c r="E3" s="171" t="s">
        <v>448</v>
      </c>
      <c r="F3" s="171" t="s">
        <v>448</v>
      </c>
    </row>
    <row r="4" spans="1:6" ht="408.9" customHeight="1" x14ac:dyDescent="0.35">
      <c r="A4" s="263" t="s">
        <v>449</v>
      </c>
      <c r="B4" s="265" t="s">
        <v>450</v>
      </c>
      <c r="C4" s="265" t="s">
        <v>451</v>
      </c>
      <c r="D4" s="265" t="s">
        <v>452</v>
      </c>
      <c r="E4" s="264" t="s">
        <v>453</v>
      </c>
      <c r="F4" s="265" t="s">
        <v>448</v>
      </c>
    </row>
    <row r="5" spans="1:6" ht="408.9" customHeight="1" x14ac:dyDescent="0.35">
      <c r="A5" s="263"/>
      <c r="B5" s="265"/>
      <c r="C5" s="265"/>
      <c r="D5" s="265"/>
      <c r="E5" s="264"/>
      <c r="F5" s="265"/>
    </row>
    <row r="6" spans="1:6" ht="409.5" customHeight="1" x14ac:dyDescent="0.35">
      <c r="A6" s="263" t="s">
        <v>454</v>
      </c>
      <c r="B6" s="264" t="s">
        <v>455</v>
      </c>
      <c r="C6" s="264" t="s">
        <v>456</v>
      </c>
      <c r="D6" s="264" t="s">
        <v>457</v>
      </c>
      <c r="E6" s="264" t="s">
        <v>458</v>
      </c>
      <c r="F6" s="265" t="s">
        <v>448</v>
      </c>
    </row>
    <row r="7" spans="1:6" ht="408.9" customHeight="1" x14ac:dyDescent="0.35">
      <c r="A7" s="263"/>
      <c r="B7" s="264"/>
      <c r="C7" s="264"/>
      <c r="D7" s="264"/>
      <c r="E7" s="264"/>
      <c r="F7" s="265"/>
    </row>
    <row r="8" spans="1:6" ht="408.9" customHeight="1" x14ac:dyDescent="0.35">
      <c r="A8" s="263"/>
      <c r="B8" s="264"/>
      <c r="C8" s="264"/>
      <c r="D8" s="264"/>
      <c r="E8" s="264"/>
      <c r="F8" s="265"/>
    </row>
    <row r="9" spans="1:6" ht="125.15" customHeight="1" x14ac:dyDescent="0.35">
      <c r="A9" s="170" t="s">
        <v>459</v>
      </c>
      <c r="B9" s="172" t="s">
        <v>460</v>
      </c>
      <c r="C9" s="172" t="s">
        <v>461</v>
      </c>
      <c r="D9" s="172" t="s">
        <v>462</v>
      </c>
      <c r="E9" s="172" t="s">
        <v>448</v>
      </c>
      <c r="F9" s="171" t="s">
        <v>448</v>
      </c>
    </row>
    <row r="10" spans="1:6" ht="409.5" customHeight="1" x14ac:dyDescent="0.35">
      <c r="A10" s="263" t="s">
        <v>463</v>
      </c>
      <c r="B10" s="264" t="s">
        <v>464</v>
      </c>
      <c r="C10" s="264" t="s">
        <v>465</v>
      </c>
      <c r="D10" s="264" t="s">
        <v>466</v>
      </c>
      <c r="E10" s="264" t="s">
        <v>467</v>
      </c>
      <c r="F10" s="265" t="s">
        <v>448</v>
      </c>
    </row>
    <row r="11" spans="1:6" ht="352.5" customHeight="1" x14ac:dyDescent="0.35">
      <c r="A11" s="263"/>
      <c r="B11" s="264"/>
      <c r="C11" s="264"/>
      <c r="D11" s="264"/>
      <c r="E11" s="264"/>
      <c r="F11" s="265"/>
    </row>
    <row r="12" spans="1:6" ht="165" customHeight="1" x14ac:dyDescent="0.35">
      <c r="A12" s="170" t="s">
        <v>468</v>
      </c>
      <c r="B12" s="172" t="s">
        <v>469</v>
      </c>
      <c r="C12" s="172" t="s">
        <v>470</v>
      </c>
      <c r="D12" s="172" t="s">
        <v>471</v>
      </c>
      <c r="E12" s="172" t="s">
        <v>472</v>
      </c>
      <c r="F12" s="171" t="s">
        <v>448</v>
      </c>
    </row>
    <row r="13" spans="1:6" ht="290.14999999999998" customHeight="1" x14ac:dyDescent="0.35">
      <c r="A13" s="170" t="s">
        <v>473</v>
      </c>
      <c r="B13" s="172" t="s">
        <v>474</v>
      </c>
      <c r="C13" s="172" t="s">
        <v>470</v>
      </c>
      <c r="D13" s="172" t="s">
        <v>475</v>
      </c>
      <c r="E13" s="172" t="s">
        <v>448</v>
      </c>
      <c r="F13" s="171" t="s">
        <v>448</v>
      </c>
    </row>
    <row r="14" spans="1:6" ht="150" customHeight="1" x14ac:dyDescent="0.35">
      <c r="A14" s="170" t="s">
        <v>476</v>
      </c>
      <c r="B14" s="172" t="s">
        <v>477</v>
      </c>
      <c r="C14" s="172" t="s">
        <v>478</v>
      </c>
      <c r="D14" s="172" t="s">
        <v>479</v>
      </c>
      <c r="E14" s="172" t="s">
        <v>480</v>
      </c>
      <c r="F14" s="171" t="s">
        <v>448</v>
      </c>
    </row>
    <row r="15" spans="1:6" ht="200.15" customHeight="1" x14ac:dyDescent="0.35">
      <c r="A15" s="170" t="s">
        <v>481</v>
      </c>
      <c r="B15" s="172" t="s">
        <v>482</v>
      </c>
      <c r="C15" s="172" t="s">
        <v>448</v>
      </c>
      <c r="D15" s="172" t="s">
        <v>483</v>
      </c>
      <c r="E15" s="172" t="s">
        <v>484</v>
      </c>
      <c r="F15" s="171" t="s">
        <v>448</v>
      </c>
    </row>
    <row r="16" spans="1:6" ht="225" customHeight="1" x14ac:dyDescent="0.35">
      <c r="A16" s="170" t="s">
        <v>485</v>
      </c>
      <c r="B16" s="172" t="s">
        <v>486</v>
      </c>
      <c r="C16" s="172" t="s">
        <v>448</v>
      </c>
      <c r="D16" s="172" t="s">
        <v>487</v>
      </c>
      <c r="E16" s="172" t="s">
        <v>448</v>
      </c>
      <c r="F16" s="171" t="s">
        <v>448</v>
      </c>
    </row>
    <row r="17" spans="1:6" ht="408.9" customHeight="1" x14ac:dyDescent="0.35">
      <c r="A17" s="170" t="s">
        <v>488</v>
      </c>
      <c r="B17" s="172" t="s">
        <v>489</v>
      </c>
      <c r="C17" s="172" t="s">
        <v>490</v>
      </c>
      <c r="D17" s="172" t="s">
        <v>491</v>
      </c>
      <c r="E17" s="172" t="s">
        <v>492</v>
      </c>
      <c r="F17" s="171" t="s">
        <v>448</v>
      </c>
    </row>
    <row r="18" spans="1:6" ht="300" customHeight="1" x14ac:dyDescent="0.35">
      <c r="A18" s="170" t="s">
        <v>493</v>
      </c>
      <c r="B18" s="172" t="s">
        <v>494</v>
      </c>
      <c r="C18" s="172" t="s">
        <v>495</v>
      </c>
      <c r="D18" s="172" t="s">
        <v>496</v>
      </c>
      <c r="E18" s="172" t="s">
        <v>497</v>
      </c>
      <c r="F18" s="171" t="s">
        <v>448</v>
      </c>
    </row>
    <row r="19" spans="1:6" ht="350.15" customHeight="1" x14ac:dyDescent="0.35">
      <c r="A19" s="170" t="s">
        <v>498</v>
      </c>
      <c r="B19" s="172" t="s">
        <v>499</v>
      </c>
      <c r="C19" s="172" t="s">
        <v>500</v>
      </c>
      <c r="D19" s="172" t="s">
        <v>501</v>
      </c>
      <c r="E19" s="172" t="s">
        <v>502</v>
      </c>
      <c r="F19" s="171" t="s">
        <v>448</v>
      </c>
    </row>
    <row r="20" spans="1:6" ht="125.15" customHeight="1" x14ac:dyDescent="0.35">
      <c r="A20" s="170" t="s">
        <v>503</v>
      </c>
      <c r="B20" s="172" t="s">
        <v>504</v>
      </c>
      <c r="C20" s="172" t="s">
        <v>448</v>
      </c>
      <c r="D20" s="172" t="s">
        <v>505</v>
      </c>
      <c r="E20" s="172" t="s">
        <v>506</v>
      </c>
      <c r="F20" s="171" t="s">
        <v>448</v>
      </c>
    </row>
    <row r="21" spans="1:6" ht="125.15" customHeight="1" x14ac:dyDescent="0.35">
      <c r="A21" s="170" t="s">
        <v>507</v>
      </c>
      <c r="B21" s="172" t="s">
        <v>508</v>
      </c>
      <c r="C21" s="172" t="s">
        <v>448</v>
      </c>
      <c r="D21" s="172" t="s">
        <v>509</v>
      </c>
      <c r="E21" s="172" t="s">
        <v>448</v>
      </c>
      <c r="F21" s="171" t="s">
        <v>448</v>
      </c>
    </row>
    <row r="22" spans="1:6" ht="225" customHeight="1" x14ac:dyDescent="0.35">
      <c r="A22" s="170" t="s">
        <v>510</v>
      </c>
      <c r="B22" s="172" t="s">
        <v>511</v>
      </c>
      <c r="C22" s="172" t="s">
        <v>512</v>
      </c>
      <c r="D22" s="172" t="s">
        <v>513</v>
      </c>
      <c r="E22" s="172" t="s">
        <v>514</v>
      </c>
      <c r="F22" s="171" t="s">
        <v>448</v>
      </c>
    </row>
    <row r="23" spans="1:6" ht="200.15" customHeight="1" x14ac:dyDescent="0.35">
      <c r="A23" s="170" t="s">
        <v>515</v>
      </c>
      <c r="B23" s="171" t="s">
        <v>516</v>
      </c>
      <c r="C23" s="171" t="s">
        <v>517</v>
      </c>
      <c r="D23" s="171" t="s">
        <v>518</v>
      </c>
      <c r="E23" s="171" t="s">
        <v>448</v>
      </c>
      <c r="F23" s="171" t="s">
        <v>448</v>
      </c>
    </row>
    <row r="24" spans="1:6" ht="150" customHeight="1" x14ac:dyDescent="0.35">
      <c r="A24" s="170" t="s">
        <v>519</v>
      </c>
      <c r="B24" s="171" t="s">
        <v>520</v>
      </c>
      <c r="C24" s="171" t="s">
        <v>521</v>
      </c>
      <c r="D24" s="171" t="s">
        <v>522</v>
      </c>
      <c r="E24" s="172" t="s">
        <v>523</v>
      </c>
      <c r="F24" s="171" t="s">
        <v>448</v>
      </c>
    </row>
    <row r="25" spans="1:6" ht="399.9" customHeight="1" x14ac:dyDescent="0.35">
      <c r="A25" s="170" t="s">
        <v>524</v>
      </c>
      <c r="B25" s="172" t="s">
        <v>525</v>
      </c>
      <c r="C25" s="172" t="s">
        <v>526</v>
      </c>
      <c r="D25" s="172" t="s">
        <v>527</v>
      </c>
      <c r="E25" s="172" t="s">
        <v>528</v>
      </c>
      <c r="F25" s="171" t="s">
        <v>448</v>
      </c>
    </row>
    <row r="26" spans="1:6" ht="174.9" customHeight="1" x14ac:dyDescent="0.35">
      <c r="A26" s="170" t="s">
        <v>529</v>
      </c>
      <c r="B26" s="171" t="s">
        <v>530</v>
      </c>
      <c r="C26" s="171" t="s">
        <v>517</v>
      </c>
      <c r="D26" s="171" t="s">
        <v>531</v>
      </c>
      <c r="E26" s="171" t="s">
        <v>448</v>
      </c>
      <c r="F26" s="171" t="s">
        <v>448</v>
      </c>
    </row>
    <row r="27" spans="1:6" ht="300" customHeight="1" x14ac:dyDescent="0.35">
      <c r="A27" s="170" t="s">
        <v>532</v>
      </c>
      <c r="B27" s="171" t="s">
        <v>533</v>
      </c>
      <c r="C27" s="171" t="s">
        <v>448</v>
      </c>
      <c r="D27" s="171" t="s">
        <v>534</v>
      </c>
      <c r="E27" s="172" t="s">
        <v>535</v>
      </c>
      <c r="F27" s="171" t="s">
        <v>448</v>
      </c>
    </row>
    <row r="28" spans="1:6" ht="150" customHeight="1" x14ac:dyDescent="0.35">
      <c r="A28" s="170" t="s">
        <v>536</v>
      </c>
      <c r="B28" s="172" t="s">
        <v>537</v>
      </c>
      <c r="C28" s="172" t="s">
        <v>538</v>
      </c>
      <c r="D28" s="172" t="s">
        <v>539</v>
      </c>
      <c r="E28" s="172" t="s">
        <v>540</v>
      </c>
      <c r="F28" s="171" t="s">
        <v>448</v>
      </c>
    </row>
    <row r="29" spans="1:6" ht="99.9" customHeight="1" x14ac:dyDescent="0.35">
      <c r="A29" s="170" t="s">
        <v>541</v>
      </c>
      <c r="B29" s="172" t="s">
        <v>542</v>
      </c>
      <c r="C29" s="172" t="s">
        <v>543</v>
      </c>
      <c r="D29" s="172" t="s">
        <v>544</v>
      </c>
      <c r="E29" s="172" t="s">
        <v>545</v>
      </c>
      <c r="F29" s="171" t="s">
        <v>448</v>
      </c>
    </row>
    <row r="30" spans="1:6" ht="300" customHeight="1" x14ac:dyDescent="0.35">
      <c r="A30" s="170" t="s">
        <v>546</v>
      </c>
      <c r="B30" s="172" t="s">
        <v>547</v>
      </c>
      <c r="C30" s="172" t="s">
        <v>448</v>
      </c>
      <c r="D30" s="172" t="s">
        <v>548</v>
      </c>
      <c r="E30" s="172" t="s">
        <v>549</v>
      </c>
      <c r="F30" s="171" t="s">
        <v>448</v>
      </c>
    </row>
    <row r="31" spans="1:6" ht="409.5" customHeight="1" x14ac:dyDescent="0.35">
      <c r="A31" s="263" t="s">
        <v>550</v>
      </c>
      <c r="B31" s="264" t="s">
        <v>551</v>
      </c>
      <c r="C31" s="264" t="s">
        <v>552</v>
      </c>
      <c r="D31" s="264" t="s">
        <v>553</v>
      </c>
      <c r="E31" s="264" t="s">
        <v>554</v>
      </c>
      <c r="F31" s="265" t="s">
        <v>448</v>
      </c>
    </row>
    <row r="32" spans="1:6" ht="340.5" customHeight="1" x14ac:dyDescent="0.35">
      <c r="A32" s="263"/>
      <c r="B32" s="264"/>
      <c r="C32" s="264"/>
      <c r="D32" s="264"/>
      <c r="E32" s="264"/>
      <c r="F32" s="265"/>
    </row>
    <row r="33" spans="1:6" ht="150" customHeight="1" x14ac:dyDescent="0.35">
      <c r="A33" s="170" t="s">
        <v>555</v>
      </c>
      <c r="B33" s="172" t="s">
        <v>556</v>
      </c>
      <c r="C33" s="172" t="s">
        <v>448</v>
      </c>
      <c r="D33" s="172" t="s">
        <v>557</v>
      </c>
      <c r="E33" s="172" t="s">
        <v>558</v>
      </c>
      <c r="F33" s="171" t="s">
        <v>448</v>
      </c>
    </row>
    <row r="34" spans="1:6" ht="125.15" customHeight="1" x14ac:dyDescent="0.35">
      <c r="A34" s="170" t="s">
        <v>559</v>
      </c>
      <c r="B34" s="172" t="s">
        <v>560</v>
      </c>
      <c r="C34" s="172" t="s">
        <v>561</v>
      </c>
      <c r="D34" s="172" t="s">
        <v>562</v>
      </c>
      <c r="E34" s="172" t="s">
        <v>563</v>
      </c>
      <c r="F34" s="171" t="s">
        <v>448</v>
      </c>
    </row>
    <row r="35" spans="1:6" ht="380.15" customHeight="1" x14ac:dyDescent="0.35">
      <c r="A35" s="170" t="s">
        <v>564</v>
      </c>
      <c r="B35" s="172" t="s">
        <v>565</v>
      </c>
      <c r="C35" s="172" t="s">
        <v>566</v>
      </c>
      <c r="D35" s="172" t="s">
        <v>567</v>
      </c>
      <c r="E35" s="172" t="s">
        <v>568</v>
      </c>
      <c r="F35" s="171" t="s">
        <v>448</v>
      </c>
    </row>
    <row r="36" spans="1:6" ht="408.9" customHeight="1" x14ac:dyDescent="0.35">
      <c r="A36" s="170" t="s">
        <v>569</v>
      </c>
      <c r="B36" s="172" t="s">
        <v>570</v>
      </c>
      <c r="C36" s="172" t="s">
        <v>448</v>
      </c>
      <c r="D36" s="172" t="s">
        <v>571</v>
      </c>
      <c r="E36" s="172" t="s">
        <v>572</v>
      </c>
      <c r="F36" s="171" t="s">
        <v>448</v>
      </c>
    </row>
    <row r="37" spans="1:6" ht="99.9" customHeight="1" x14ac:dyDescent="0.35">
      <c r="A37" s="170" t="s">
        <v>573</v>
      </c>
      <c r="B37" s="172" t="s">
        <v>574</v>
      </c>
      <c r="C37" s="172" t="s">
        <v>575</v>
      </c>
      <c r="D37" s="172" t="s">
        <v>576</v>
      </c>
      <c r="E37" s="172" t="s">
        <v>577</v>
      </c>
      <c r="F37" s="171" t="s">
        <v>448</v>
      </c>
    </row>
    <row r="38" spans="1:6" ht="225" customHeight="1" x14ac:dyDescent="0.35">
      <c r="A38" s="170" t="s">
        <v>578</v>
      </c>
      <c r="B38" s="172" t="s">
        <v>579</v>
      </c>
      <c r="C38" s="172" t="s">
        <v>580</v>
      </c>
      <c r="D38" s="172" t="s">
        <v>581</v>
      </c>
      <c r="E38" s="172" t="s">
        <v>582</v>
      </c>
      <c r="F38" s="171" t="s">
        <v>448</v>
      </c>
    </row>
    <row r="39" spans="1:6" ht="99.9" customHeight="1" x14ac:dyDescent="0.35">
      <c r="A39" s="170" t="s">
        <v>583</v>
      </c>
      <c r="B39" s="172" t="s">
        <v>584</v>
      </c>
      <c r="C39" s="172" t="s">
        <v>448</v>
      </c>
      <c r="D39" s="172" t="s">
        <v>585</v>
      </c>
      <c r="E39" s="172" t="s">
        <v>586</v>
      </c>
      <c r="F39" s="171" t="s">
        <v>448</v>
      </c>
    </row>
    <row r="40" spans="1:6" ht="99.9" customHeight="1" x14ac:dyDescent="0.35">
      <c r="A40" s="170" t="s">
        <v>587</v>
      </c>
      <c r="B40" s="172" t="s">
        <v>588</v>
      </c>
      <c r="C40" s="172" t="s">
        <v>538</v>
      </c>
      <c r="D40" s="172" t="s">
        <v>589</v>
      </c>
      <c r="E40" s="172" t="s">
        <v>590</v>
      </c>
      <c r="F40" s="171" t="s">
        <v>448</v>
      </c>
    </row>
    <row r="41" spans="1:6" ht="75" customHeight="1" x14ac:dyDescent="0.35">
      <c r="A41" s="170" t="s">
        <v>591</v>
      </c>
      <c r="B41" s="172" t="s">
        <v>592</v>
      </c>
      <c r="C41" s="172" t="s">
        <v>448</v>
      </c>
      <c r="D41" s="172" t="s">
        <v>593</v>
      </c>
      <c r="E41" s="172" t="s">
        <v>448</v>
      </c>
      <c r="F41" s="171" t="s">
        <v>448</v>
      </c>
    </row>
    <row r="42" spans="1:6" ht="150" customHeight="1" x14ac:dyDescent="0.35">
      <c r="A42" s="170" t="s">
        <v>594</v>
      </c>
      <c r="B42" s="172" t="s">
        <v>595</v>
      </c>
      <c r="C42" s="172" t="s">
        <v>448</v>
      </c>
      <c r="D42" s="172" t="s">
        <v>596</v>
      </c>
      <c r="E42" s="172" t="s">
        <v>597</v>
      </c>
      <c r="F42" s="171" t="s">
        <v>448</v>
      </c>
    </row>
    <row r="43" spans="1:6" ht="249.9" customHeight="1" x14ac:dyDescent="0.35">
      <c r="A43" s="170" t="s">
        <v>598</v>
      </c>
      <c r="B43" s="172" t="s">
        <v>599</v>
      </c>
      <c r="C43" s="172" t="s">
        <v>448</v>
      </c>
      <c r="D43" s="172" t="s">
        <v>600</v>
      </c>
      <c r="E43" s="172" t="s">
        <v>601</v>
      </c>
      <c r="F43" s="171" t="s">
        <v>448</v>
      </c>
    </row>
    <row r="44" spans="1:6" ht="126.5" x14ac:dyDescent="0.35">
      <c r="A44" s="170" t="s">
        <v>602</v>
      </c>
      <c r="B44" s="171" t="s">
        <v>603</v>
      </c>
      <c r="C44" s="171" t="s">
        <v>517</v>
      </c>
      <c r="D44" s="171" t="s">
        <v>604</v>
      </c>
      <c r="E44" s="171" t="s">
        <v>448</v>
      </c>
      <c r="F44" s="171" t="s">
        <v>448</v>
      </c>
    </row>
    <row r="45" spans="1:6" ht="409.5" customHeight="1" x14ac:dyDescent="0.35">
      <c r="A45" s="263" t="s">
        <v>605</v>
      </c>
      <c r="B45" s="265" t="s">
        <v>606</v>
      </c>
      <c r="C45" s="265" t="s">
        <v>448</v>
      </c>
      <c r="D45" s="265" t="s">
        <v>607</v>
      </c>
      <c r="E45" s="264" t="s">
        <v>608</v>
      </c>
      <c r="F45" s="265" t="s">
        <v>448</v>
      </c>
    </row>
    <row r="46" spans="1:6" ht="161.25" customHeight="1" x14ac:dyDescent="0.35">
      <c r="A46" s="263"/>
      <c r="B46" s="265"/>
      <c r="C46" s="265"/>
      <c r="D46" s="265"/>
      <c r="E46" s="264"/>
      <c r="F46" s="265"/>
    </row>
    <row r="47" spans="1:6" ht="408.9" customHeight="1" x14ac:dyDescent="0.35">
      <c r="A47" s="263" t="s">
        <v>609</v>
      </c>
      <c r="B47" s="172" t="s">
        <v>610</v>
      </c>
      <c r="C47" s="264" t="s">
        <v>611</v>
      </c>
      <c r="D47" s="264" t="s">
        <v>612</v>
      </c>
      <c r="E47" s="264" t="s">
        <v>613</v>
      </c>
      <c r="F47" s="265" t="s">
        <v>448</v>
      </c>
    </row>
    <row r="48" spans="1:6" ht="30" customHeight="1" x14ac:dyDescent="0.35">
      <c r="A48" s="263"/>
      <c r="B48" s="172"/>
      <c r="C48" s="264"/>
      <c r="D48" s="264"/>
      <c r="E48" s="264"/>
      <c r="F48" s="265"/>
    </row>
    <row r="49" spans="1:6" ht="126.5" x14ac:dyDescent="0.35">
      <c r="A49" s="170" t="s">
        <v>614</v>
      </c>
      <c r="B49" s="172" t="s">
        <v>615</v>
      </c>
      <c r="C49" s="172" t="s">
        <v>616</v>
      </c>
      <c r="D49" s="172" t="s">
        <v>617</v>
      </c>
      <c r="E49" s="172" t="s">
        <v>618</v>
      </c>
      <c r="F49" s="171" t="s">
        <v>448</v>
      </c>
    </row>
    <row r="50" spans="1:6" ht="408.9" customHeight="1" x14ac:dyDescent="0.35">
      <c r="A50" s="170" t="s">
        <v>619</v>
      </c>
      <c r="B50" s="172" t="s">
        <v>620</v>
      </c>
      <c r="C50" s="172" t="s">
        <v>621</v>
      </c>
      <c r="D50" s="172" t="s">
        <v>622</v>
      </c>
      <c r="E50" s="172" t="s">
        <v>623</v>
      </c>
      <c r="F50" s="171" t="s">
        <v>448</v>
      </c>
    </row>
    <row r="51" spans="1:6" ht="378" customHeight="1" x14ac:dyDescent="0.35">
      <c r="A51" s="170" t="s">
        <v>624</v>
      </c>
      <c r="B51" s="172" t="s">
        <v>625</v>
      </c>
      <c r="C51" s="172" t="s">
        <v>448</v>
      </c>
      <c r="D51" s="172" t="s">
        <v>626</v>
      </c>
      <c r="E51" s="172" t="s">
        <v>627</v>
      </c>
      <c r="F51" s="171" t="s">
        <v>448</v>
      </c>
    </row>
    <row r="52" spans="1:6" ht="408.9" customHeight="1" x14ac:dyDescent="0.35">
      <c r="A52" s="170" t="s">
        <v>628</v>
      </c>
      <c r="B52" s="172" t="s">
        <v>629</v>
      </c>
      <c r="C52" s="172" t="s">
        <v>630</v>
      </c>
      <c r="D52" s="172" t="s">
        <v>631</v>
      </c>
      <c r="E52" s="172" t="s">
        <v>632</v>
      </c>
      <c r="F52" s="171" t="s">
        <v>448</v>
      </c>
    </row>
    <row r="53" spans="1:6" ht="249.9" customHeight="1" x14ac:dyDescent="0.35">
      <c r="A53" s="170" t="s">
        <v>633</v>
      </c>
      <c r="B53" s="172" t="s">
        <v>634</v>
      </c>
      <c r="C53" s="172" t="s">
        <v>635</v>
      </c>
      <c r="D53" s="172" t="s">
        <v>636</v>
      </c>
      <c r="E53" s="172" t="s">
        <v>637</v>
      </c>
      <c r="F53" s="171" t="s">
        <v>448</v>
      </c>
    </row>
    <row r="54" spans="1:6" ht="126.5" x14ac:dyDescent="0.35">
      <c r="A54" s="170" t="s">
        <v>638</v>
      </c>
      <c r="B54" s="171" t="s">
        <v>639</v>
      </c>
      <c r="C54" s="171" t="s">
        <v>517</v>
      </c>
      <c r="D54" s="171" t="s">
        <v>640</v>
      </c>
      <c r="E54" s="171" t="s">
        <v>448</v>
      </c>
      <c r="F54" s="171" t="s">
        <v>448</v>
      </c>
    </row>
    <row r="55" spans="1:6" ht="409.5" customHeight="1" x14ac:dyDescent="0.35">
      <c r="A55" s="263" t="s">
        <v>641</v>
      </c>
      <c r="B55" s="265" t="s">
        <v>642</v>
      </c>
      <c r="C55" s="265" t="s">
        <v>643</v>
      </c>
      <c r="D55" s="265" t="s">
        <v>644</v>
      </c>
      <c r="E55" s="264" t="s">
        <v>645</v>
      </c>
      <c r="F55" s="265" t="s">
        <v>448</v>
      </c>
    </row>
    <row r="56" spans="1:6" ht="228.75" customHeight="1" x14ac:dyDescent="0.35">
      <c r="A56" s="263"/>
      <c r="B56" s="265"/>
      <c r="C56" s="265"/>
      <c r="D56" s="265"/>
      <c r="E56" s="264"/>
      <c r="F56" s="265"/>
    </row>
    <row r="57" spans="1:6" ht="155.25" customHeight="1" x14ac:dyDescent="0.35">
      <c r="A57" s="170" t="s">
        <v>646</v>
      </c>
      <c r="B57" s="172" t="s">
        <v>647</v>
      </c>
      <c r="C57" s="172" t="s">
        <v>526</v>
      </c>
      <c r="D57" s="172" t="s">
        <v>648</v>
      </c>
      <c r="E57" s="172" t="s">
        <v>649</v>
      </c>
      <c r="F57" s="171" t="s">
        <v>448</v>
      </c>
    </row>
    <row r="58" spans="1:6" ht="259.5" customHeight="1" x14ac:dyDescent="0.35">
      <c r="A58" s="170" t="s">
        <v>650</v>
      </c>
      <c r="B58" s="172" t="s">
        <v>651</v>
      </c>
      <c r="C58" s="172" t="s">
        <v>652</v>
      </c>
      <c r="D58" s="172" t="s">
        <v>653</v>
      </c>
      <c r="E58" s="172" t="s">
        <v>654</v>
      </c>
      <c r="F58" s="171" t="s">
        <v>448</v>
      </c>
    </row>
    <row r="59" spans="1:6" ht="200.15" customHeight="1" x14ac:dyDescent="0.35">
      <c r="A59" s="170" t="s">
        <v>655</v>
      </c>
      <c r="B59" s="172" t="s">
        <v>656</v>
      </c>
      <c r="C59" s="172" t="s">
        <v>657</v>
      </c>
      <c r="D59" s="172" t="s">
        <v>658</v>
      </c>
      <c r="E59" s="172" t="s">
        <v>659</v>
      </c>
      <c r="F59" s="171" t="s">
        <v>448</v>
      </c>
    </row>
    <row r="60" spans="1:6" ht="300" customHeight="1" x14ac:dyDescent="0.35">
      <c r="A60" s="170" t="s">
        <v>660</v>
      </c>
      <c r="B60" s="172" t="s">
        <v>661</v>
      </c>
      <c r="C60" s="172" t="s">
        <v>657</v>
      </c>
      <c r="D60" s="172" t="s">
        <v>662</v>
      </c>
      <c r="E60" s="172" t="s">
        <v>663</v>
      </c>
      <c r="F60" s="171" t="s">
        <v>448</v>
      </c>
    </row>
    <row r="61" spans="1:6" ht="361.5" customHeight="1" x14ac:dyDescent="0.35">
      <c r="A61" s="170" t="s">
        <v>664</v>
      </c>
      <c r="B61" s="172" t="s">
        <v>665</v>
      </c>
      <c r="C61" s="172" t="s">
        <v>666</v>
      </c>
      <c r="D61" s="172" t="s">
        <v>667</v>
      </c>
      <c r="E61" s="172" t="s">
        <v>668</v>
      </c>
      <c r="F61" s="171" t="s">
        <v>448</v>
      </c>
    </row>
    <row r="62" spans="1:6" ht="365.25" customHeight="1" x14ac:dyDescent="0.35">
      <c r="A62" s="170" t="s">
        <v>669</v>
      </c>
      <c r="B62" s="172" t="s">
        <v>670</v>
      </c>
      <c r="C62" s="172" t="s">
        <v>671</v>
      </c>
      <c r="D62" s="172" t="s">
        <v>672</v>
      </c>
      <c r="E62" s="172" t="s">
        <v>673</v>
      </c>
      <c r="F62" s="171" t="s">
        <v>448</v>
      </c>
    </row>
    <row r="63" spans="1:6" ht="228" customHeight="1" x14ac:dyDescent="0.35">
      <c r="A63" s="263" t="s">
        <v>674</v>
      </c>
      <c r="B63" s="264" t="s">
        <v>675</v>
      </c>
      <c r="C63" s="264" t="s">
        <v>676</v>
      </c>
      <c r="D63" s="264" t="s">
        <v>677</v>
      </c>
      <c r="E63" s="264" t="s">
        <v>678</v>
      </c>
      <c r="F63" s="265" t="s">
        <v>448</v>
      </c>
    </row>
    <row r="64" spans="1:6" ht="59.25" customHeight="1" x14ac:dyDescent="0.35">
      <c r="A64" s="263"/>
      <c r="B64" s="264"/>
      <c r="C64" s="264"/>
      <c r="D64" s="264"/>
      <c r="E64" s="264"/>
      <c r="F64" s="265"/>
    </row>
    <row r="65" spans="1:6" ht="200.15" customHeight="1" x14ac:dyDescent="0.35">
      <c r="A65" s="170" t="s">
        <v>679</v>
      </c>
      <c r="B65" s="172" t="s">
        <v>680</v>
      </c>
      <c r="C65" s="172" t="s">
        <v>681</v>
      </c>
      <c r="D65" s="172" t="s">
        <v>682</v>
      </c>
      <c r="E65" s="172" t="s">
        <v>448</v>
      </c>
      <c r="F65" s="171" t="s">
        <v>448</v>
      </c>
    </row>
    <row r="66" spans="1:6" ht="183" customHeight="1" x14ac:dyDescent="0.35">
      <c r="A66" s="170" t="s">
        <v>683</v>
      </c>
      <c r="B66" s="171" t="s">
        <v>684</v>
      </c>
      <c r="C66" s="171" t="s">
        <v>517</v>
      </c>
      <c r="D66" s="171" t="s">
        <v>685</v>
      </c>
      <c r="E66" s="171" t="s">
        <v>448</v>
      </c>
      <c r="F66" s="171" t="s">
        <v>448</v>
      </c>
    </row>
    <row r="67" spans="1:6" ht="409.5" customHeight="1" x14ac:dyDescent="0.35">
      <c r="A67" s="263" t="s">
        <v>686</v>
      </c>
      <c r="B67" s="265" t="s">
        <v>687</v>
      </c>
      <c r="C67" s="265" t="s">
        <v>688</v>
      </c>
      <c r="D67" s="265" t="s">
        <v>689</v>
      </c>
      <c r="E67" s="264" t="s">
        <v>690</v>
      </c>
      <c r="F67" s="265" t="s">
        <v>448</v>
      </c>
    </row>
    <row r="68" spans="1:6" ht="408.9" customHeight="1" x14ac:dyDescent="0.35">
      <c r="A68" s="263"/>
      <c r="B68" s="265"/>
      <c r="C68" s="265"/>
      <c r="D68" s="265"/>
      <c r="E68" s="264"/>
      <c r="F68" s="265"/>
    </row>
    <row r="69" spans="1:6" ht="408.9" customHeight="1" x14ac:dyDescent="0.35">
      <c r="A69" s="170" t="s">
        <v>691</v>
      </c>
      <c r="B69" s="172" t="s">
        <v>692</v>
      </c>
      <c r="C69" s="172" t="s">
        <v>688</v>
      </c>
      <c r="D69" s="172" t="s">
        <v>693</v>
      </c>
      <c r="E69" s="172" t="s">
        <v>694</v>
      </c>
      <c r="F69" s="171" t="s">
        <v>448</v>
      </c>
    </row>
    <row r="70" spans="1:6" ht="409.5" customHeight="1" x14ac:dyDescent="0.35">
      <c r="A70" s="263" t="s">
        <v>695</v>
      </c>
      <c r="B70" s="264" t="s">
        <v>696</v>
      </c>
      <c r="C70" s="264" t="s">
        <v>697</v>
      </c>
      <c r="D70" s="264" t="s">
        <v>698</v>
      </c>
      <c r="E70" s="264" t="s">
        <v>699</v>
      </c>
      <c r="F70" s="171" t="s">
        <v>448</v>
      </c>
    </row>
    <row r="71" spans="1:6" ht="409.5" customHeight="1" x14ac:dyDescent="0.35">
      <c r="A71" s="263"/>
      <c r="B71" s="264"/>
      <c r="C71" s="264"/>
      <c r="D71" s="264"/>
      <c r="E71" s="264"/>
      <c r="F71" s="171"/>
    </row>
    <row r="72" spans="1:6" ht="288" customHeight="1" x14ac:dyDescent="0.35">
      <c r="A72" s="263"/>
      <c r="B72" s="264"/>
      <c r="C72" s="264"/>
      <c r="D72" s="264"/>
      <c r="E72" s="264"/>
      <c r="F72" s="171"/>
    </row>
    <row r="73" spans="1:6" ht="37.5" x14ac:dyDescent="0.35">
      <c r="A73" s="170" t="s">
        <v>700</v>
      </c>
      <c r="B73" s="172" t="s">
        <v>701</v>
      </c>
      <c r="C73" s="172" t="s">
        <v>702</v>
      </c>
      <c r="D73" s="172" t="s">
        <v>703</v>
      </c>
      <c r="E73" s="172" t="s">
        <v>448</v>
      </c>
      <c r="F73" s="171" t="s">
        <v>448</v>
      </c>
    </row>
    <row r="74" spans="1:6" ht="408.9" customHeight="1" x14ac:dyDescent="0.35">
      <c r="A74" s="170" t="s">
        <v>704</v>
      </c>
      <c r="B74" s="172" t="s">
        <v>705</v>
      </c>
      <c r="C74" s="172" t="s">
        <v>688</v>
      </c>
      <c r="D74" s="172" t="s">
        <v>706</v>
      </c>
      <c r="E74" s="172" t="s">
        <v>707</v>
      </c>
      <c r="F74" s="171" t="s">
        <v>448</v>
      </c>
    </row>
    <row r="75" spans="1:6" ht="156" customHeight="1" x14ac:dyDescent="0.35">
      <c r="A75" s="170" t="s">
        <v>708</v>
      </c>
      <c r="B75" s="172" t="s">
        <v>709</v>
      </c>
      <c r="C75" s="172" t="s">
        <v>448</v>
      </c>
      <c r="D75" s="172" t="s">
        <v>710</v>
      </c>
      <c r="E75" s="172" t="s">
        <v>711</v>
      </c>
      <c r="F75" s="171" t="s">
        <v>448</v>
      </c>
    </row>
    <row r="76" spans="1:6" ht="165" customHeight="1" x14ac:dyDescent="0.35">
      <c r="A76" s="170" t="s">
        <v>712</v>
      </c>
      <c r="B76" s="172" t="s">
        <v>713</v>
      </c>
      <c r="C76" s="172" t="s">
        <v>448</v>
      </c>
      <c r="D76" s="172" t="s">
        <v>714</v>
      </c>
      <c r="E76" s="172" t="s">
        <v>448</v>
      </c>
      <c r="F76" s="171" t="s">
        <v>448</v>
      </c>
    </row>
    <row r="77" spans="1:6" ht="116.25" customHeight="1" x14ac:dyDescent="0.35">
      <c r="A77" s="170" t="s">
        <v>715</v>
      </c>
      <c r="B77" s="172" t="s">
        <v>716</v>
      </c>
      <c r="C77" s="172" t="s">
        <v>448</v>
      </c>
      <c r="D77" s="172" t="s">
        <v>717</v>
      </c>
      <c r="E77" s="172" t="s">
        <v>448</v>
      </c>
      <c r="F77" s="171" t="s">
        <v>448</v>
      </c>
    </row>
    <row r="78" spans="1:6" ht="157.5" customHeight="1" x14ac:dyDescent="0.35">
      <c r="A78" s="170" t="s">
        <v>718</v>
      </c>
      <c r="B78" s="171" t="s">
        <v>719</v>
      </c>
      <c r="C78" s="171" t="s">
        <v>720</v>
      </c>
      <c r="D78" s="171" t="s">
        <v>721</v>
      </c>
      <c r="E78" s="171" t="s">
        <v>448</v>
      </c>
      <c r="F78" s="171" t="s">
        <v>448</v>
      </c>
    </row>
    <row r="79" spans="1:6" ht="133.5" customHeight="1" x14ac:dyDescent="0.35">
      <c r="A79" s="170" t="s">
        <v>722</v>
      </c>
      <c r="B79" s="173" t="s">
        <v>723</v>
      </c>
      <c r="C79" s="173" t="s">
        <v>526</v>
      </c>
      <c r="D79" s="173" t="s">
        <v>724</v>
      </c>
      <c r="E79" s="174" t="s">
        <v>725</v>
      </c>
      <c r="F79" s="171" t="s">
        <v>448</v>
      </c>
    </row>
    <row r="80" spans="1:6" ht="125.15" customHeight="1" x14ac:dyDescent="0.35">
      <c r="A80" s="170" t="s">
        <v>726</v>
      </c>
      <c r="B80" s="172" t="s">
        <v>727</v>
      </c>
      <c r="C80" s="172" t="s">
        <v>448</v>
      </c>
      <c r="D80" s="172" t="s">
        <v>728</v>
      </c>
      <c r="E80" s="172" t="s">
        <v>729</v>
      </c>
      <c r="F80" s="171" t="s">
        <v>448</v>
      </c>
    </row>
    <row r="81" spans="1:6" ht="409.5" customHeight="1" x14ac:dyDescent="0.35">
      <c r="A81" s="263" t="s">
        <v>730</v>
      </c>
      <c r="B81" s="172" t="s">
        <v>731</v>
      </c>
      <c r="C81" s="264" t="s">
        <v>732</v>
      </c>
      <c r="D81" s="264" t="s">
        <v>733</v>
      </c>
      <c r="E81" s="264" t="s">
        <v>734</v>
      </c>
      <c r="F81" s="265" t="s">
        <v>448</v>
      </c>
    </row>
    <row r="82" spans="1:6" ht="301.5" customHeight="1" x14ac:dyDescent="0.35">
      <c r="A82" s="263"/>
      <c r="B82" s="172"/>
      <c r="C82" s="264"/>
      <c r="D82" s="264"/>
      <c r="E82" s="264"/>
      <c r="F82" s="265"/>
    </row>
    <row r="83" spans="1:6" ht="99.9" customHeight="1" x14ac:dyDescent="0.35">
      <c r="A83" s="170" t="s">
        <v>735</v>
      </c>
      <c r="B83" s="172" t="s">
        <v>736</v>
      </c>
      <c r="C83" s="172" t="s">
        <v>448</v>
      </c>
      <c r="D83" s="172" t="s">
        <v>737</v>
      </c>
      <c r="E83" s="172" t="s">
        <v>738</v>
      </c>
      <c r="F83" s="171" t="s">
        <v>448</v>
      </c>
    </row>
    <row r="84" spans="1:6" ht="200.15" customHeight="1" x14ac:dyDescent="0.35">
      <c r="A84" s="170" t="s">
        <v>739</v>
      </c>
      <c r="B84" s="172" t="s">
        <v>740</v>
      </c>
      <c r="C84" s="172" t="s">
        <v>741</v>
      </c>
      <c r="D84" s="172" t="s">
        <v>742</v>
      </c>
      <c r="E84" s="172" t="s">
        <v>743</v>
      </c>
      <c r="F84" s="171" t="s">
        <v>448</v>
      </c>
    </row>
    <row r="85" spans="1:6" ht="166.5" customHeight="1" x14ac:dyDescent="0.35">
      <c r="A85" s="170" t="s">
        <v>744</v>
      </c>
      <c r="B85" s="172" t="s">
        <v>745</v>
      </c>
      <c r="C85" s="172" t="s">
        <v>448</v>
      </c>
      <c r="D85" s="172" t="s">
        <v>746</v>
      </c>
      <c r="E85" s="172" t="s">
        <v>747</v>
      </c>
      <c r="F85" s="171" t="s">
        <v>448</v>
      </c>
    </row>
    <row r="86" spans="1:6" ht="166.5" customHeight="1" x14ac:dyDescent="0.35">
      <c r="A86" s="170" t="s">
        <v>748</v>
      </c>
      <c r="B86" s="172" t="s">
        <v>749</v>
      </c>
      <c r="C86" s="172" t="s">
        <v>750</v>
      </c>
      <c r="D86" s="172" t="s">
        <v>751</v>
      </c>
      <c r="E86" s="172" t="s">
        <v>448</v>
      </c>
      <c r="F86" s="171" t="s">
        <v>448</v>
      </c>
    </row>
    <row r="87" spans="1:6" ht="193.5" customHeight="1" x14ac:dyDescent="0.35">
      <c r="A87" s="170" t="s">
        <v>752</v>
      </c>
      <c r="B87" s="172" t="s">
        <v>753</v>
      </c>
      <c r="C87" s="172" t="s">
        <v>448</v>
      </c>
      <c r="D87" s="172" t="s">
        <v>754</v>
      </c>
      <c r="E87" s="172" t="s">
        <v>755</v>
      </c>
      <c r="F87" s="171" t="s">
        <v>448</v>
      </c>
    </row>
    <row r="88" spans="1:6" ht="174.9" customHeight="1" x14ac:dyDescent="0.35">
      <c r="A88" s="170" t="s">
        <v>756</v>
      </c>
      <c r="B88" s="172" t="s">
        <v>757</v>
      </c>
      <c r="C88" s="172" t="s">
        <v>448</v>
      </c>
      <c r="D88" s="172" t="s">
        <v>758</v>
      </c>
      <c r="E88" s="172" t="s">
        <v>448</v>
      </c>
      <c r="F88" s="171" t="s">
        <v>448</v>
      </c>
    </row>
    <row r="89" spans="1:6" ht="126.5" x14ac:dyDescent="0.35">
      <c r="A89" s="170" t="s">
        <v>759</v>
      </c>
      <c r="B89" s="171" t="s">
        <v>760</v>
      </c>
      <c r="C89" s="171" t="s">
        <v>517</v>
      </c>
      <c r="D89" s="171" t="s">
        <v>761</v>
      </c>
      <c r="E89" s="171" t="s">
        <v>448</v>
      </c>
      <c r="F89" s="171" t="s">
        <v>448</v>
      </c>
    </row>
    <row r="90" spans="1:6" ht="172.5" x14ac:dyDescent="0.35">
      <c r="A90" s="170" t="s">
        <v>762</v>
      </c>
      <c r="B90" s="171" t="s">
        <v>763</v>
      </c>
      <c r="C90" s="171" t="s">
        <v>764</v>
      </c>
      <c r="D90" s="171" t="s">
        <v>765</v>
      </c>
      <c r="E90" s="172" t="s">
        <v>766</v>
      </c>
      <c r="F90" s="171" t="s">
        <v>448</v>
      </c>
    </row>
    <row r="91" spans="1:6" ht="275.14999999999998" customHeight="1" x14ac:dyDescent="0.35">
      <c r="A91" s="170" t="s">
        <v>767</v>
      </c>
      <c r="B91" s="172" t="s">
        <v>768</v>
      </c>
      <c r="C91" s="172" t="s">
        <v>448</v>
      </c>
      <c r="D91" s="172" t="s">
        <v>769</v>
      </c>
      <c r="E91" s="172" t="s">
        <v>770</v>
      </c>
      <c r="F91" s="171" t="s">
        <v>448</v>
      </c>
    </row>
    <row r="92" spans="1:6" ht="409.5" x14ac:dyDescent="0.35">
      <c r="A92" s="170" t="s">
        <v>771</v>
      </c>
      <c r="B92" s="172" t="s">
        <v>772</v>
      </c>
      <c r="C92" s="172" t="s">
        <v>448</v>
      </c>
      <c r="D92" s="172" t="s">
        <v>773</v>
      </c>
      <c r="E92" s="172" t="s">
        <v>774</v>
      </c>
      <c r="F92" s="171" t="s">
        <v>448</v>
      </c>
    </row>
    <row r="93" spans="1:6" ht="408.9" customHeight="1" x14ac:dyDescent="0.35">
      <c r="A93" s="170" t="s">
        <v>775</v>
      </c>
      <c r="B93" s="172" t="s">
        <v>776</v>
      </c>
      <c r="C93" s="172" t="s">
        <v>448</v>
      </c>
      <c r="D93" s="172" t="s">
        <v>777</v>
      </c>
      <c r="E93" s="172" t="s">
        <v>778</v>
      </c>
      <c r="F93" s="171" t="s">
        <v>448</v>
      </c>
    </row>
    <row r="94" spans="1:6" ht="338.25" customHeight="1" x14ac:dyDescent="0.35">
      <c r="A94" s="170" t="s">
        <v>779</v>
      </c>
      <c r="B94" s="172" t="s">
        <v>780</v>
      </c>
      <c r="C94" s="172" t="s">
        <v>781</v>
      </c>
      <c r="D94" s="172" t="s">
        <v>782</v>
      </c>
      <c r="E94" s="172" t="s">
        <v>783</v>
      </c>
      <c r="F94" s="171" t="s">
        <v>448</v>
      </c>
    </row>
    <row r="95" spans="1:6" ht="126.5" x14ac:dyDescent="0.35">
      <c r="A95" s="170" t="s">
        <v>784</v>
      </c>
      <c r="B95" s="171" t="s">
        <v>785</v>
      </c>
      <c r="C95" s="171" t="s">
        <v>517</v>
      </c>
      <c r="D95" s="171" t="s">
        <v>786</v>
      </c>
      <c r="E95" s="171" t="s">
        <v>448</v>
      </c>
      <c r="F95" s="171" t="s">
        <v>448</v>
      </c>
    </row>
    <row r="96" spans="1:6" ht="125.15" customHeight="1" x14ac:dyDescent="0.35">
      <c r="A96" s="170" t="s">
        <v>787</v>
      </c>
      <c r="B96" s="171" t="s">
        <v>788</v>
      </c>
      <c r="C96" s="171" t="s">
        <v>789</v>
      </c>
      <c r="D96" s="171" t="s">
        <v>790</v>
      </c>
      <c r="E96" s="172" t="s">
        <v>791</v>
      </c>
      <c r="F96" s="171" t="s">
        <v>448</v>
      </c>
    </row>
    <row r="97" spans="1:6" ht="225" customHeight="1" x14ac:dyDescent="0.35">
      <c r="A97" s="170" t="s">
        <v>792</v>
      </c>
      <c r="B97" s="172" t="s">
        <v>793</v>
      </c>
      <c r="C97" s="172" t="s">
        <v>789</v>
      </c>
      <c r="D97" s="172" t="s">
        <v>794</v>
      </c>
      <c r="E97" s="172" t="s">
        <v>795</v>
      </c>
      <c r="F97" s="171" t="s">
        <v>448</v>
      </c>
    </row>
    <row r="98" spans="1:6" ht="225" customHeight="1" x14ac:dyDescent="0.35">
      <c r="A98" s="170" t="s">
        <v>796</v>
      </c>
      <c r="B98" s="172" t="s">
        <v>797</v>
      </c>
      <c r="C98" s="172" t="s">
        <v>798</v>
      </c>
      <c r="D98" s="172" t="s">
        <v>799</v>
      </c>
      <c r="E98" s="172" t="s">
        <v>800</v>
      </c>
      <c r="F98" s="171" t="s">
        <v>448</v>
      </c>
    </row>
    <row r="99" spans="1:6" ht="225" customHeight="1" x14ac:dyDescent="0.35">
      <c r="A99" s="170" t="s">
        <v>801</v>
      </c>
      <c r="B99" s="172" t="s">
        <v>802</v>
      </c>
      <c r="C99" s="172" t="s">
        <v>448</v>
      </c>
      <c r="D99" s="172" t="s">
        <v>803</v>
      </c>
      <c r="E99" s="172" t="s">
        <v>804</v>
      </c>
      <c r="F99" s="171" t="s">
        <v>448</v>
      </c>
    </row>
    <row r="100" spans="1:6" ht="149.5" x14ac:dyDescent="0.35">
      <c r="A100" s="170" t="s">
        <v>805</v>
      </c>
      <c r="B100" s="171" t="s">
        <v>806</v>
      </c>
      <c r="C100" s="171" t="s">
        <v>517</v>
      </c>
      <c r="D100" s="171" t="s">
        <v>807</v>
      </c>
      <c r="E100" s="171" t="s">
        <v>448</v>
      </c>
      <c r="F100" s="171" t="s">
        <v>448</v>
      </c>
    </row>
    <row r="101" spans="1:6" ht="225" customHeight="1" x14ac:dyDescent="0.35">
      <c r="A101" s="170" t="s">
        <v>808</v>
      </c>
      <c r="B101" s="171" t="s">
        <v>809</v>
      </c>
      <c r="C101" s="171" t="s">
        <v>810</v>
      </c>
      <c r="D101" s="171" t="s">
        <v>811</v>
      </c>
      <c r="E101" s="172" t="s">
        <v>812</v>
      </c>
      <c r="F101" s="171" t="s">
        <v>448</v>
      </c>
    </row>
    <row r="102" spans="1:6" ht="340.5" customHeight="1" x14ac:dyDescent="0.35">
      <c r="A102" s="170" t="s">
        <v>813</v>
      </c>
      <c r="B102" s="172" t="s">
        <v>814</v>
      </c>
      <c r="C102" s="172" t="s">
        <v>815</v>
      </c>
      <c r="D102" s="172" t="s">
        <v>816</v>
      </c>
      <c r="E102" s="172" t="s">
        <v>817</v>
      </c>
      <c r="F102" s="171" t="s">
        <v>448</v>
      </c>
    </row>
    <row r="103" spans="1:6" ht="125.15" customHeight="1" x14ac:dyDescent="0.35">
      <c r="A103" s="170" t="s">
        <v>818</v>
      </c>
      <c r="B103" s="172" t="s">
        <v>819</v>
      </c>
      <c r="C103" s="172" t="s">
        <v>820</v>
      </c>
      <c r="D103" s="172" t="s">
        <v>821</v>
      </c>
      <c r="E103" s="172" t="s">
        <v>448</v>
      </c>
      <c r="F103" s="171" t="s">
        <v>448</v>
      </c>
    </row>
    <row r="104" spans="1:6" ht="271.5" customHeight="1" x14ac:dyDescent="0.35">
      <c r="A104" s="170" t="s">
        <v>822</v>
      </c>
      <c r="B104" s="172" t="s">
        <v>823</v>
      </c>
      <c r="C104" s="172" t="s">
        <v>824</v>
      </c>
      <c r="D104" s="172" t="s">
        <v>825</v>
      </c>
      <c r="E104" s="172" t="s">
        <v>826</v>
      </c>
      <c r="F104" s="171" t="s">
        <v>448</v>
      </c>
    </row>
    <row r="105" spans="1:6" ht="255.75" customHeight="1" x14ac:dyDescent="0.35">
      <c r="A105" s="170" t="s">
        <v>827</v>
      </c>
      <c r="B105" s="172" t="s">
        <v>828</v>
      </c>
      <c r="C105" s="172" t="s">
        <v>448</v>
      </c>
      <c r="D105" s="172" t="s">
        <v>829</v>
      </c>
      <c r="E105" s="172" t="s">
        <v>830</v>
      </c>
      <c r="F105" s="171" t="s">
        <v>448</v>
      </c>
    </row>
    <row r="106" spans="1:6" ht="125.75" customHeight="1" x14ac:dyDescent="0.35">
      <c r="A106" s="170" t="s">
        <v>831</v>
      </c>
      <c r="B106" s="172" t="s">
        <v>832</v>
      </c>
      <c r="C106" s="172" t="s">
        <v>833</v>
      </c>
      <c r="D106" s="172" t="s">
        <v>834</v>
      </c>
      <c r="E106" s="172" t="s">
        <v>835</v>
      </c>
      <c r="F106" s="171" t="s">
        <v>448</v>
      </c>
    </row>
    <row r="107" spans="1:6" ht="125.15" customHeight="1" x14ac:dyDescent="0.35">
      <c r="A107" s="170" t="s">
        <v>836</v>
      </c>
      <c r="B107" s="172" t="s">
        <v>837</v>
      </c>
      <c r="C107" s="172" t="s">
        <v>838</v>
      </c>
      <c r="D107" s="172" t="s">
        <v>839</v>
      </c>
      <c r="E107" s="172" t="s">
        <v>840</v>
      </c>
      <c r="F107" s="171" t="s">
        <v>448</v>
      </c>
    </row>
    <row r="108" spans="1:6" ht="126.5" x14ac:dyDescent="0.35">
      <c r="A108" s="170" t="s">
        <v>841</v>
      </c>
      <c r="B108" s="171" t="s">
        <v>842</v>
      </c>
      <c r="C108" s="171" t="s">
        <v>517</v>
      </c>
      <c r="D108" s="171" t="s">
        <v>843</v>
      </c>
      <c r="E108" s="171" t="s">
        <v>448</v>
      </c>
      <c r="F108" s="171" t="s">
        <v>448</v>
      </c>
    </row>
    <row r="109" spans="1:6" ht="324.89999999999998" customHeight="1" x14ac:dyDescent="0.35">
      <c r="A109" s="170" t="s">
        <v>844</v>
      </c>
      <c r="B109" s="171" t="s">
        <v>845</v>
      </c>
      <c r="C109" s="171" t="s">
        <v>846</v>
      </c>
      <c r="D109" s="171" t="s">
        <v>847</v>
      </c>
      <c r="E109" s="172" t="s">
        <v>848</v>
      </c>
      <c r="F109" s="171" t="s">
        <v>448</v>
      </c>
    </row>
    <row r="110" spans="1:6" ht="174.9" customHeight="1" x14ac:dyDescent="0.35">
      <c r="A110" s="170" t="s">
        <v>849</v>
      </c>
      <c r="B110" s="172" t="s">
        <v>850</v>
      </c>
      <c r="C110" s="172" t="s">
        <v>851</v>
      </c>
      <c r="D110" s="172" t="s">
        <v>852</v>
      </c>
      <c r="E110" s="172" t="s">
        <v>853</v>
      </c>
      <c r="F110" s="171" t="s">
        <v>448</v>
      </c>
    </row>
    <row r="111" spans="1:6" ht="99.9" customHeight="1" x14ac:dyDescent="0.35">
      <c r="A111" s="170" t="s">
        <v>854</v>
      </c>
      <c r="B111" s="172" t="s">
        <v>855</v>
      </c>
      <c r="C111" s="172" t="s">
        <v>856</v>
      </c>
      <c r="D111" s="172" t="s">
        <v>857</v>
      </c>
      <c r="E111" s="172" t="s">
        <v>448</v>
      </c>
      <c r="F111" s="171" t="s">
        <v>448</v>
      </c>
    </row>
    <row r="112" spans="1:6" ht="408.9" customHeight="1" x14ac:dyDescent="0.35">
      <c r="A112" s="170" t="s">
        <v>858</v>
      </c>
      <c r="B112" s="172" t="s">
        <v>859</v>
      </c>
      <c r="C112" s="172" t="s">
        <v>856</v>
      </c>
      <c r="D112" s="172" t="s">
        <v>860</v>
      </c>
      <c r="E112" s="172" t="s">
        <v>861</v>
      </c>
      <c r="F112" s="171" t="s">
        <v>448</v>
      </c>
    </row>
    <row r="113" spans="1:6" ht="320.14999999999998" customHeight="1" x14ac:dyDescent="0.35">
      <c r="A113" s="170" t="s">
        <v>862</v>
      </c>
      <c r="B113" s="171" t="s">
        <v>863</v>
      </c>
      <c r="C113" s="171" t="s">
        <v>864</v>
      </c>
      <c r="D113" s="171" t="s">
        <v>865</v>
      </c>
      <c r="E113" s="171" t="s">
        <v>448</v>
      </c>
      <c r="F113" s="171" t="s">
        <v>448</v>
      </c>
    </row>
    <row r="114" spans="1:6" ht="125.15" customHeight="1" x14ac:dyDescent="0.35">
      <c r="A114" s="170" t="s">
        <v>866</v>
      </c>
      <c r="B114" s="172" t="s">
        <v>867</v>
      </c>
      <c r="C114" s="172" t="s">
        <v>448</v>
      </c>
      <c r="D114" s="172" t="s">
        <v>868</v>
      </c>
      <c r="E114" s="172" t="s">
        <v>448</v>
      </c>
      <c r="F114" s="171" t="s">
        <v>448</v>
      </c>
    </row>
    <row r="115" spans="1:6" ht="350.15" customHeight="1" x14ac:dyDescent="0.35">
      <c r="A115" s="170" t="s">
        <v>869</v>
      </c>
      <c r="B115" s="172" t="s">
        <v>870</v>
      </c>
      <c r="C115" s="172" t="s">
        <v>448</v>
      </c>
      <c r="D115" s="172" t="s">
        <v>871</v>
      </c>
      <c r="E115" s="172" t="s">
        <v>448</v>
      </c>
      <c r="F115" s="171" t="s">
        <v>448</v>
      </c>
    </row>
    <row r="116" spans="1:6" ht="140.15" customHeight="1" x14ac:dyDescent="0.35">
      <c r="A116" s="170" t="s">
        <v>872</v>
      </c>
      <c r="B116" s="172" t="s">
        <v>873</v>
      </c>
      <c r="C116" s="172" t="s">
        <v>448</v>
      </c>
      <c r="D116" s="172" t="s">
        <v>874</v>
      </c>
      <c r="E116" s="172" t="s">
        <v>448</v>
      </c>
      <c r="F116" s="171" t="s">
        <v>448</v>
      </c>
    </row>
    <row r="117" spans="1:6" ht="99.9" customHeight="1" x14ac:dyDescent="0.35">
      <c r="A117" s="170" t="s">
        <v>875</v>
      </c>
      <c r="B117" s="172" t="s">
        <v>876</v>
      </c>
      <c r="C117" s="172" t="s">
        <v>877</v>
      </c>
      <c r="D117" s="172" t="s">
        <v>878</v>
      </c>
      <c r="E117" s="172" t="s">
        <v>448</v>
      </c>
      <c r="F117" s="171" t="s">
        <v>448</v>
      </c>
    </row>
    <row r="118" spans="1:6" ht="180" customHeight="1" x14ac:dyDescent="0.35">
      <c r="A118" s="170" t="s">
        <v>879</v>
      </c>
      <c r="B118" s="172" t="s">
        <v>880</v>
      </c>
      <c r="C118" s="172" t="s">
        <v>448</v>
      </c>
      <c r="D118" s="172" t="s">
        <v>881</v>
      </c>
      <c r="E118" s="172" t="s">
        <v>448</v>
      </c>
      <c r="F118" s="171" t="s">
        <v>448</v>
      </c>
    </row>
    <row r="119" spans="1:6" ht="179.25" customHeight="1" x14ac:dyDescent="0.35">
      <c r="A119" s="170" t="s">
        <v>882</v>
      </c>
      <c r="B119" s="171" t="s">
        <v>883</v>
      </c>
      <c r="C119" s="171" t="s">
        <v>517</v>
      </c>
      <c r="D119" s="171" t="s">
        <v>884</v>
      </c>
      <c r="E119" s="171" t="s">
        <v>448</v>
      </c>
      <c r="F119" s="171" t="s">
        <v>448</v>
      </c>
    </row>
    <row r="120" spans="1:6" ht="408.9" customHeight="1" x14ac:dyDescent="0.35">
      <c r="A120" s="263" t="s">
        <v>885</v>
      </c>
      <c r="B120" s="264" t="s">
        <v>886</v>
      </c>
      <c r="C120" s="264" t="s">
        <v>887</v>
      </c>
      <c r="D120" s="264" t="s">
        <v>888</v>
      </c>
      <c r="E120" s="264" t="s">
        <v>889</v>
      </c>
      <c r="F120" s="265" t="s">
        <v>448</v>
      </c>
    </row>
    <row r="121" spans="1:6" ht="141" customHeight="1" x14ac:dyDescent="0.35">
      <c r="A121" s="263"/>
      <c r="B121" s="264"/>
      <c r="C121" s="264"/>
      <c r="D121" s="264"/>
      <c r="E121" s="264"/>
      <c r="F121" s="265"/>
    </row>
    <row r="122" spans="1:6" ht="200.15" customHeight="1" x14ac:dyDescent="0.35">
      <c r="A122" s="170" t="s">
        <v>890</v>
      </c>
      <c r="B122" s="171" t="s">
        <v>891</v>
      </c>
      <c r="C122" s="171" t="s">
        <v>517</v>
      </c>
      <c r="D122" s="171" t="s">
        <v>892</v>
      </c>
      <c r="E122" s="171" t="s">
        <v>448</v>
      </c>
      <c r="F122" s="171" t="s">
        <v>448</v>
      </c>
    </row>
    <row r="123" spans="1:6" ht="300" customHeight="1" x14ac:dyDescent="0.35">
      <c r="A123" s="170" t="s">
        <v>893</v>
      </c>
      <c r="B123" s="172" t="s">
        <v>894</v>
      </c>
      <c r="C123" s="172" t="s">
        <v>895</v>
      </c>
      <c r="D123" s="172" t="s">
        <v>896</v>
      </c>
      <c r="E123" s="172" t="s">
        <v>448</v>
      </c>
      <c r="F123" s="171" t="s">
        <v>448</v>
      </c>
    </row>
    <row r="124" spans="1:6" ht="409.5" customHeight="1" x14ac:dyDescent="0.35">
      <c r="A124" s="263" t="s">
        <v>897</v>
      </c>
      <c r="B124" s="264" t="s">
        <v>898</v>
      </c>
      <c r="C124" s="264" t="s">
        <v>899</v>
      </c>
      <c r="D124" s="264" t="s">
        <v>900</v>
      </c>
      <c r="E124" s="264" t="s">
        <v>901</v>
      </c>
      <c r="F124" s="171" t="s">
        <v>448</v>
      </c>
    </row>
    <row r="125" spans="1:6" ht="408.9" customHeight="1" x14ac:dyDescent="0.35">
      <c r="A125" s="263"/>
      <c r="B125" s="264"/>
      <c r="C125" s="264"/>
      <c r="D125" s="264"/>
      <c r="E125" s="264"/>
      <c r="F125" s="171"/>
    </row>
    <row r="126" spans="1:6" ht="144" customHeight="1" x14ac:dyDescent="0.35">
      <c r="A126" s="263"/>
      <c r="B126" s="264"/>
      <c r="C126" s="264"/>
      <c r="D126" s="264"/>
      <c r="E126" s="264"/>
      <c r="F126" s="171"/>
    </row>
    <row r="127" spans="1:6" ht="331.5" customHeight="1" x14ac:dyDescent="0.35">
      <c r="A127" s="170" t="s">
        <v>902</v>
      </c>
      <c r="B127" s="172" t="s">
        <v>903</v>
      </c>
      <c r="C127" s="172" t="s">
        <v>904</v>
      </c>
      <c r="D127" s="172" t="s">
        <v>905</v>
      </c>
      <c r="E127" s="172" t="s">
        <v>906</v>
      </c>
      <c r="F127" s="171" t="s">
        <v>448</v>
      </c>
    </row>
    <row r="128" spans="1:6" ht="200.15" customHeight="1" x14ac:dyDescent="0.35">
      <c r="A128" s="170" t="s">
        <v>907</v>
      </c>
      <c r="B128" s="172" t="s">
        <v>908</v>
      </c>
      <c r="C128" s="172" t="s">
        <v>909</v>
      </c>
      <c r="D128" s="172" t="s">
        <v>910</v>
      </c>
      <c r="E128" s="172" t="s">
        <v>448</v>
      </c>
      <c r="F128" s="171" t="s">
        <v>448</v>
      </c>
    </row>
    <row r="129" spans="1:6" ht="409.5" customHeight="1" x14ac:dyDescent="0.35">
      <c r="A129" s="263" t="s">
        <v>911</v>
      </c>
      <c r="B129" s="264" t="s">
        <v>912</v>
      </c>
      <c r="C129" s="264" t="s">
        <v>913</v>
      </c>
      <c r="D129" s="264" t="s">
        <v>914</v>
      </c>
      <c r="E129" s="264" t="s">
        <v>915</v>
      </c>
      <c r="F129" s="265" t="s">
        <v>448</v>
      </c>
    </row>
    <row r="130" spans="1:6" ht="207.75" customHeight="1" x14ac:dyDescent="0.35">
      <c r="A130" s="263"/>
      <c r="B130" s="264"/>
      <c r="C130" s="264"/>
      <c r="D130" s="264"/>
      <c r="E130" s="264"/>
      <c r="F130" s="265"/>
    </row>
    <row r="131" spans="1:6" ht="409.5" customHeight="1" x14ac:dyDescent="0.35">
      <c r="A131" s="263" t="s">
        <v>916</v>
      </c>
      <c r="B131" s="264" t="s">
        <v>917</v>
      </c>
      <c r="C131" s="264" t="s">
        <v>918</v>
      </c>
      <c r="D131" s="264" t="s">
        <v>919</v>
      </c>
      <c r="E131" s="264" t="s">
        <v>920</v>
      </c>
      <c r="F131" s="265" t="s">
        <v>448</v>
      </c>
    </row>
    <row r="132" spans="1:6" ht="123" customHeight="1" x14ac:dyDescent="0.35">
      <c r="A132" s="263"/>
      <c r="B132" s="264"/>
      <c r="C132" s="264"/>
      <c r="D132" s="264"/>
      <c r="E132" s="264"/>
      <c r="F132" s="265"/>
    </row>
    <row r="133" spans="1:6" ht="409.5" customHeight="1" x14ac:dyDescent="0.35">
      <c r="A133" s="263" t="s">
        <v>921</v>
      </c>
      <c r="B133" s="264" t="s">
        <v>922</v>
      </c>
      <c r="C133" s="264" t="s">
        <v>923</v>
      </c>
      <c r="D133" s="264" t="s">
        <v>924</v>
      </c>
      <c r="E133" s="264" t="s">
        <v>925</v>
      </c>
      <c r="F133" s="265" t="s">
        <v>448</v>
      </c>
    </row>
    <row r="134" spans="1:6" ht="408.9" customHeight="1" x14ac:dyDescent="0.35">
      <c r="A134" s="263"/>
      <c r="B134" s="264"/>
      <c r="C134" s="264"/>
      <c r="D134" s="264"/>
      <c r="E134" s="264"/>
      <c r="F134" s="265"/>
    </row>
    <row r="135" spans="1:6" ht="409.5" customHeight="1" x14ac:dyDescent="0.35">
      <c r="A135" s="263" t="s">
        <v>926</v>
      </c>
      <c r="B135" s="264" t="s">
        <v>927</v>
      </c>
      <c r="C135" s="264" t="s">
        <v>928</v>
      </c>
      <c r="D135" s="264" t="s">
        <v>929</v>
      </c>
      <c r="E135" s="264" t="s">
        <v>930</v>
      </c>
      <c r="F135" s="265" t="s">
        <v>448</v>
      </c>
    </row>
    <row r="136" spans="1:6" ht="408.9" customHeight="1" x14ac:dyDescent="0.35">
      <c r="A136" s="263"/>
      <c r="B136" s="264"/>
      <c r="C136" s="264"/>
      <c r="D136" s="264"/>
      <c r="E136" s="264"/>
      <c r="F136" s="265"/>
    </row>
    <row r="137" spans="1:6" ht="408.9" customHeight="1" x14ac:dyDescent="0.35">
      <c r="A137" s="263"/>
      <c r="B137" s="264"/>
      <c r="C137" s="264"/>
      <c r="D137" s="264"/>
      <c r="E137" s="264"/>
      <c r="F137" s="265"/>
    </row>
    <row r="138" spans="1:6" ht="128.25" customHeight="1" x14ac:dyDescent="0.35">
      <c r="A138" s="263"/>
      <c r="B138" s="264"/>
      <c r="C138" s="264"/>
      <c r="D138" s="264"/>
      <c r="E138" s="264"/>
      <c r="F138" s="265"/>
    </row>
    <row r="139" spans="1:6" ht="408.9" customHeight="1" x14ac:dyDescent="0.35">
      <c r="A139" s="170" t="s">
        <v>931</v>
      </c>
      <c r="B139" s="172" t="s">
        <v>932</v>
      </c>
      <c r="C139" s="172" t="s">
        <v>448</v>
      </c>
      <c r="D139" s="172" t="s">
        <v>933</v>
      </c>
      <c r="E139" s="172" t="s">
        <v>448</v>
      </c>
      <c r="F139" s="171" t="s">
        <v>448</v>
      </c>
    </row>
    <row r="140" spans="1:6" ht="200.15" customHeight="1" x14ac:dyDescent="0.35">
      <c r="A140" s="170" t="s">
        <v>934</v>
      </c>
      <c r="B140" s="172" t="s">
        <v>935</v>
      </c>
      <c r="C140" s="172" t="s">
        <v>448</v>
      </c>
      <c r="D140" s="172" t="s">
        <v>936</v>
      </c>
      <c r="E140" s="172" t="s">
        <v>937</v>
      </c>
      <c r="F140" s="171" t="s">
        <v>448</v>
      </c>
    </row>
    <row r="141" spans="1:6" ht="409.5" customHeight="1" x14ac:dyDescent="0.35">
      <c r="A141" s="263" t="s">
        <v>938</v>
      </c>
      <c r="B141" s="264" t="s">
        <v>939</v>
      </c>
      <c r="C141" s="264" t="s">
        <v>940</v>
      </c>
      <c r="D141" s="264" t="s">
        <v>941</v>
      </c>
      <c r="E141" s="264" t="s">
        <v>942</v>
      </c>
      <c r="F141" s="265" t="s">
        <v>448</v>
      </c>
    </row>
    <row r="142" spans="1:6" ht="408.9" customHeight="1" x14ac:dyDescent="0.35">
      <c r="A142" s="263"/>
      <c r="B142" s="264"/>
      <c r="C142" s="264"/>
      <c r="D142" s="264"/>
      <c r="E142" s="264"/>
      <c r="F142" s="265"/>
    </row>
    <row r="143" spans="1:6" ht="114.75" customHeight="1" x14ac:dyDescent="0.35">
      <c r="A143" s="263"/>
      <c r="B143" s="264"/>
      <c r="C143" s="264"/>
      <c r="D143" s="264"/>
      <c r="E143" s="264"/>
      <c r="F143" s="265"/>
    </row>
    <row r="144" spans="1:6" ht="120" customHeight="1" x14ac:dyDescent="0.35">
      <c r="A144" s="170" t="s">
        <v>943</v>
      </c>
      <c r="B144" s="172" t="s">
        <v>944</v>
      </c>
      <c r="C144" s="172" t="s">
        <v>448</v>
      </c>
      <c r="D144" s="172" t="s">
        <v>945</v>
      </c>
      <c r="E144" s="172" t="s">
        <v>448</v>
      </c>
      <c r="F144" s="171" t="s">
        <v>448</v>
      </c>
    </row>
    <row r="145" spans="1:6" ht="409.5" customHeight="1" x14ac:dyDescent="0.35">
      <c r="A145" s="263" t="s">
        <v>946</v>
      </c>
      <c r="B145" s="172" t="s">
        <v>947</v>
      </c>
      <c r="C145" s="172" t="s">
        <v>948</v>
      </c>
      <c r="D145" s="264" t="s">
        <v>949</v>
      </c>
      <c r="E145" s="264" t="s">
        <v>950</v>
      </c>
      <c r="F145" s="265" t="s">
        <v>448</v>
      </c>
    </row>
    <row r="146" spans="1:6" ht="408.9" customHeight="1" x14ac:dyDescent="0.35">
      <c r="A146" s="263"/>
      <c r="B146" s="172"/>
      <c r="C146" s="172"/>
      <c r="D146" s="264"/>
      <c r="E146" s="264"/>
      <c r="F146" s="265"/>
    </row>
    <row r="147" spans="1:6" ht="174.9" customHeight="1" x14ac:dyDescent="0.35">
      <c r="A147" s="170" t="s">
        <v>951</v>
      </c>
      <c r="B147" s="172" t="s">
        <v>952</v>
      </c>
      <c r="C147" s="172" t="s">
        <v>448</v>
      </c>
      <c r="D147" s="172" t="s">
        <v>953</v>
      </c>
      <c r="E147" s="172" t="s">
        <v>954</v>
      </c>
      <c r="F147" s="171" t="s">
        <v>448</v>
      </c>
    </row>
    <row r="148" spans="1:6" ht="129.9" customHeight="1" x14ac:dyDescent="0.35">
      <c r="A148" s="170" t="s">
        <v>955</v>
      </c>
      <c r="B148" s="172" t="s">
        <v>956</v>
      </c>
      <c r="C148" s="172" t="s">
        <v>957</v>
      </c>
      <c r="D148" s="172" t="s">
        <v>958</v>
      </c>
      <c r="E148" s="172" t="s">
        <v>959</v>
      </c>
      <c r="F148" s="171" t="s">
        <v>448</v>
      </c>
    </row>
    <row r="149" spans="1:6" ht="149.5" x14ac:dyDescent="0.35">
      <c r="A149" s="170" t="s">
        <v>960</v>
      </c>
      <c r="B149" s="171" t="s">
        <v>961</v>
      </c>
      <c r="C149" s="171" t="s">
        <v>517</v>
      </c>
      <c r="D149" s="171" t="s">
        <v>962</v>
      </c>
      <c r="E149" s="171" t="s">
        <v>448</v>
      </c>
      <c r="F149" s="171" t="s">
        <v>448</v>
      </c>
    </row>
    <row r="150" spans="1:6" ht="409.5" customHeight="1" x14ac:dyDescent="0.35">
      <c r="A150" s="263" t="s">
        <v>963</v>
      </c>
      <c r="B150" s="264" t="s">
        <v>964</v>
      </c>
      <c r="C150" s="264" t="s">
        <v>965</v>
      </c>
      <c r="D150" s="264" t="s">
        <v>966</v>
      </c>
      <c r="E150" s="264" t="s">
        <v>967</v>
      </c>
      <c r="F150" s="265" t="s">
        <v>448</v>
      </c>
    </row>
    <row r="151" spans="1:6" ht="408.9" customHeight="1" x14ac:dyDescent="0.35">
      <c r="A151" s="263"/>
      <c r="B151" s="264"/>
      <c r="C151" s="264"/>
      <c r="D151" s="264"/>
      <c r="E151" s="264"/>
      <c r="F151" s="265"/>
    </row>
    <row r="152" spans="1:6" ht="408.9" customHeight="1" x14ac:dyDescent="0.35">
      <c r="A152" s="263"/>
      <c r="B152" s="264"/>
      <c r="C152" s="264"/>
      <c r="D152" s="264"/>
      <c r="E152" s="264"/>
      <c r="F152" s="265"/>
    </row>
    <row r="153" spans="1:6" ht="408.9" customHeight="1" x14ac:dyDescent="0.35">
      <c r="A153" s="263"/>
      <c r="B153" s="264"/>
      <c r="C153" s="264"/>
      <c r="D153" s="264"/>
      <c r="E153" s="264"/>
      <c r="F153" s="265"/>
    </row>
    <row r="154" spans="1:6" ht="69" customHeight="1" x14ac:dyDescent="0.35">
      <c r="A154" s="263"/>
      <c r="B154" s="264"/>
      <c r="C154" s="264"/>
      <c r="D154" s="264"/>
      <c r="E154" s="264"/>
      <c r="F154" s="265"/>
    </row>
    <row r="155" spans="1:6" ht="375" customHeight="1" x14ac:dyDescent="0.35">
      <c r="A155" s="170" t="s">
        <v>968</v>
      </c>
      <c r="B155" s="172" t="s">
        <v>969</v>
      </c>
      <c r="C155" s="172" t="s">
        <v>970</v>
      </c>
      <c r="D155" s="172" t="s">
        <v>971</v>
      </c>
      <c r="E155" s="172" t="s">
        <v>972</v>
      </c>
      <c r="F155" s="171" t="s">
        <v>448</v>
      </c>
    </row>
    <row r="156" spans="1:6" ht="210" customHeight="1" x14ac:dyDescent="0.35">
      <c r="A156" s="170" t="s">
        <v>973</v>
      </c>
      <c r="B156" s="172" t="s">
        <v>974</v>
      </c>
      <c r="C156" s="172" t="s">
        <v>975</v>
      </c>
      <c r="D156" s="172" t="s">
        <v>976</v>
      </c>
      <c r="E156" s="172" t="s">
        <v>977</v>
      </c>
      <c r="F156" s="171" t="s">
        <v>978</v>
      </c>
    </row>
    <row r="157" spans="1:6" ht="189.9" customHeight="1" x14ac:dyDescent="0.35">
      <c r="A157" s="170" t="s">
        <v>979</v>
      </c>
      <c r="B157" s="172" t="s">
        <v>980</v>
      </c>
      <c r="C157" s="172" t="s">
        <v>981</v>
      </c>
      <c r="D157" s="172" t="s">
        <v>982</v>
      </c>
      <c r="E157" s="172" t="s">
        <v>983</v>
      </c>
      <c r="F157" s="171" t="s">
        <v>448</v>
      </c>
    </row>
    <row r="158" spans="1:6" ht="80.150000000000006" customHeight="1" x14ac:dyDescent="0.35">
      <c r="A158" s="170" t="s">
        <v>984</v>
      </c>
      <c r="B158" s="172" t="s">
        <v>985</v>
      </c>
      <c r="C158" s="172" t="s">
        <v>975</v>
      </c>
      <c r="D158" s="172" t="s">
        <v>986</v>
      </c>
      <c r="E158" s="172" t="s">
        <v>448</v>
      </c>
      <c r="F158" s="171" t="s">
        <v>978</v>
      </c>
    </row>
    <row r="159" spans="1:6" ht="69.900000000000006" customHeight="1" x14ac:dyDescent="0.35">
      <c r="A159" s="170" t="s">
        <v>987</v>
      </c>
      <c r="B159" s="172" t="s">
        <v>988</v>
      </c>
      <c r="C159" s="172" t="s">
        <v>448</v>
      </c>
      <c r="D159" s="172" t="s">
        <v>989</v>
      </c>
      <c r="E159" s="172" t="s">
        <v>448</v>
      </c>
      <c r="F159" s="171" t="s">
        <v>448</v>
      </c>
    </row>
    <row r="160" spans="1:6" ht="80.150000000000006" customHeight="1" x14ac:dyDescent="0.35">
      <c r="A160" s="170" t="s">
        <v>990</v>
      </c>
      <c r="B160" s="172" t="s">
        <v>991</v>
      </c>
      <c r="C160" s="172" t="s">
        <v>448</v>
      </c>
      <c r="D160" s="172" t="s">
        <v>992</v>
      </c>
      <c r="E160" s="172" t="s">
        <v>993</v>
      </c>
      <c r="F160" s="171" t="s">
        <v>448</v>
      </c>
    </row>
    <row r="161" spans="1:6" ht="200.15" customHeight="1" x14ac:dyDescent="0.35">
      <c r="A161" s="170" t="s">
        <v>994</v>
      </c>
      <c r="B161" s="172" t="s">
        <v>995</v>
      </c>
      <c r="C161" s="172" t="s">
        <v>996</v>
      </c>
      <c r="D161" s="172" t="s">
        <v>997</v>
      </c>
      <c r="E161" s="172" t="s">
        <v>998</v>
      </c>
      <c r="F161" s="171" t="s">
        <v>448</v>
      </c>
    </row>
    <row r="162" spans="1:6" ht="173.75" customHeight="1" x14ac:dyDescent="0.35">
      <c r="A162" s="170" t="s">
        <v>999</v>
      </c>
      <c r="B162" s="172" t="s">
        <v>1000</v>
      </c>
      <c r="C162" s="172" t="s">
        <v>448</v>
      </c>
      <c r="D162" s="172" t="s">
        <v>1001</v>
      </c>
      <c r="E162" s="172" t="s">
        <v>1002</v>
      </c>
      <c r="F162" s="171" t="s">
        <v>448</v>
      </c>
    </row>
    <row r="163" spans="1:6" ht="408.9" customHeight="1" x14ac:dyDescent="0.35">
      <c r="A163" s="170" t="s">
        <v>1003</v>
      </c>
      <c r="B163" s="172" t="s">
        <v>1004</v>
      </c>
      <c r="C163" s="172" t="s">
        <v>448</v>
      </c>
      <c r="D163" s="172" t="s">
        <v>1005</v>
      </c>
      <c r="E163" s="172" t="s">
        <v>1006</v>
      </c>
      <c r="F163" s="171" t="s">
        <v>448</v>
      </c>
    </row>
    <row r="164" spans="1:6" ht="219.9" customHeight="1" x14ac:dyDescent="0.35">
      <c r="A164" s="170" t="s">
        <v>1007</v>
      </c>
      <c r="B164" s="172" t="s">
        <v>1008</v>
      </c>
      <c r="C164" s="172" t="s">
        <v>448</v>
      </c>
      <c r="D164" s="172" t="s">
        <v>1009</v>
      </c>
      <c r="E164" s="172" t="s">
        <v>1010</v>
      </c>
      <c r="F164" s="171" t="s">
        <v>448</v>
      </c>
    </row>
    <row r="165" spans="1:6" ht="249.9" customHeight="1" x14ac:dyDescent="0.35">
      <c r="A165" s="170" t="s">
        <v>1011</v>
      </c>
      <c r="B165" s="172" t="s">
        <v>1012</v>
      </c>
      <c r="C165" s="172" t="s">
        <v>448</v>
      </c>
      <c r="D165" s="172" t="s">
        <v>1013</v>
      </c>
      <c r="E165" s="172" t="s">
        <v>1014</v>
      </c>
      <c r="F165" s="171" t="s">
        <v>448</v>
      </c>
    </row>
    <row r="166" spans="1:6" ht="80.150000000000006" customHeight="1" x14ac:dyDescent="0.35">
      <c r="A166" s="170" t="s">
        <v>1015</v>
      </c>
      <c r="B166" s="172" t="s">
        <v>1016</v>
      </c>
      <c r="C166" s="172" t="s">
        <v>448</v>
      </c>
      <c r="D166" s="172" t="s">
        <v>1017</v>
      </c>
      <c r="E166" s="172" t="s">
        <v>448</v>
      </c>
      <c r="F166" s="171" t="s">
        <v>448</v>
      </c>
    </row>
    <row r="167" spans="1:6" ht="159.9" customHeight="1" x14ac:dyDescent="0.35">
      <c r="A167" s="170" t="s">
        <v>1018</v>
      </c>
      <c r="B167" s="172" t="s">
        <v>1019</v>
      </c>
      <c r="C167" s="172" t="s">
        <v>448</v>
      </c>
      <c r="D167" s="172" t="s">
        <v>1020</v>
      </c>
      <c r="E167" s="172" t="s">
        <v>1021</v>
      </c>
      <c r="F167" s="171" t="s">
        <v>448</v>
      </c>
    </row>
    <row r="168" spans="1:6" ht="350.15" customHeight="1" x14ac:dyDescent="0.35">
      <c r="A168" s="170" t="s">
        <v>1022</v>
      </c>
      <c r="B168" s="172" t="s">
        <v>1023</v>
      </c>
      <c r="C168" s="172" t="s">
        <v>448</v>
      </c>
      <c r="D168" s="172" t="s">
        <v>1024</v>
      </c>
      <c r="E168" s="172" t="s">
        <v>1025</v>
      </c>
      <c r="F168" s="171" t="s">
        <v>448</v>
      </c>
    </row>
    <row r="169" spans="1:6" ht="84.9" customHeight="1" x14ac:dyDescent="0.35">
      <c r="A169" s="170" t="s">
        <v>1026</v>
      </c>
      <c r="B169" s="172" t="s">
        <v>1027</v>
      </c>
      <c r="C169" s="172" t="s">
        <v>448</v>
      </c>
      <c r="D169" s="172" t="s">
        <v>1028</v>
      </c>
      <c r="E169" s="172" t="s">
        <v>448</v>
      </c>
      <c r="F169" s="171" t="s">
        <v>448</v>
      </c>
    </row>
    <row r="170" spans="1:6" ht="225" customHeight="1" x14ac:dyDescent="0.35">
      <c r="A170" s="170" t="s">
        <v>1029</v>
      </c>
      <c r="B170" s="172" t="s">
        <v>1030</v>
      </c>
      <c r="C170" s="172" t="s">
        <v>448</v>
      </c>
      <c r="D170" s="172" t="s">
        <v>1031</v>
      </c>
      <c r="E170" s="172" t="s">
        <v>1032</v>
      </c>
      <c r="F170" s="171" t="s">
        <v>448</v>
      </c>
    </row>
    <row r="171" spans="1:6" ht="69" x14ac:dyDescent="0.35">
      <c r="A171" s="170" t="s">
        <v>1033</v>
      </c>
      <c r="B171" s="172" t="s">
        <v>1034</v>
      </c>
      <c r="C171" s="172" t="s">
        <v>448</v>
      </c>
      <c r="D171" s="172" t="s">
        <v>1035</v>
      </c>
      <c r="E171" s="172" t="s">
        <v>448</v>
      </c>
      <c r="F171" s="171" t="s">
        <v>448</v>
      </c>
    </row>
    <row r="172" spans="1:6" ht="140.15" customHeight="1" x14ac:dyDescent="0.35">
      <c r="A172" s="170" t="s">
        <v>1036</v>
      </c>
      <c r="B172" s="172" t="s">
        <v>1037</v>
      </c>
      <c r="C172" s="172" t="s">
        <v>448</v>
      </c>
      <c r="D172" s="172" t="s">
        <v>1038</v>
      </c>
      <c r="E172" s="172" t="s">
        <v>448</v>
      </c>
      <c r="F172" s="171" t="s">
        <v>448</v>
      </c>
    </row>
    <row r="173" spans="1:6" ht="149.5" x14ac:dyDescent="0.35">
      <c r="A173" s="170" t="s">
        <v>1039</v>
      </c>
      <c r="B173" s="171" t="s">
        <v>1040</v>
      </c>
      <c r="C173" s="171" t="s">
        <v>517</v>
      </c>
      <c r="D173" s="171" t="s">
        <v>1041</v>
      </c>
      <c r="E173" s="171" t="s">
        <v>448</v>
      </c>
      <c r="F173" s="171" t="s">
        <v>448</v>
      </c>
    </row>
    <row r="174" spans="1:6" ht="350.15" customHeight="1" x14ac:dyDescent="0.35">
      <c r="A174" s="170" t="s">
        <v>1042</v>
      </c>
      <c r="B174" s="171" t="s">
        <v>1043</v>
      </c>
      <c r="C174" s="171" t="s">
        <v>1044</v>
      </c>
      <c r="D174" s="171" t="s">
        <v>1045</v>
      </c>
      <c r="E174" s="172" t="s">
        <v>1046</v>
      </c>
      <c r="F174" s="171" t="s">
        <v>448</v>
      </c>
    </row>
    <row r="175" spans="1:6" ht="409.5" customHeight="1" x14ac:dyDescent="0.35">
      <c r="A175" s="263" t="s">
        <v>1047</v>
      </c>
      <c r="B175" s="264" t="s">
        <v>1048</v>
      </c>
      <c r="C175" s="264" t="s">
        <v>1049</v>
      </c>
      <c r="D175" s="264" t="s">
        <v>1050</v>
      </c>
      <c r="E175" s="264" t="s">
        <v>1051</v>
      </c>
      <c r="F175" s="265" t="s">
        <v>448</v>
      </c>
    </row>
    <row r="176" spans="1:6" ht="408.9" customHeight="1" x14ac:dyDescent="0.35">
      <c r="A176" s="263"/>
      <c r="B176" s="264"/>
      <c r="C176" s="264"/>
      <c r="D176" s="264"/>
      <c r="E176" s="264"/>
      <c r="F176" s="265"/>
    </row>
    <row r="177" spans="1:6" ht="409.5" customHeight="1" x14ac:dyDescent="0.35">
      <c r="A177" s="263" t="s">
        <v>1052</v>
      </c>
      <c r="B177" s="264" t="s">
        <v>1053</v>
      </c>
      <c r="C177" s="264" t="s">
        <v>448</v>
      </c>
      <c r="D177" s="264" t="s">
        <v>1054</v>
      </c>
      <c r="E177" s="264" t="s">
        <v>1055</v>
      </c>
      <c r="F177" s="265" t="s">
        <v>448</v>
      </c>
    </row>
    <row r="178" spans="1:6" ht="408.9" customHeight="1" x14ac:dyDescent="0.35">
      <c r="A178" s="263"/>
      <c r="B178" s="264"/>
      <c r="C178" s="264"/>
      <c r="D178" s="264"/>
      <c r="E178" s="264"/>
      <c r="F178" s="265"/>
    </row>
    <row r="179" spans="1:6" ht="408.9" customHeight="1" x14ac:dyDescent="0.35">
      <c r="A179" s="263"/>
      <c r="B179" s="264"/>
      <c r="C179" s="264"/>
      <c r="D179" s="264"/>
      <c r="E179" s="264"/>
      <c r="F179" s="265"/>
    </row>
    <row r="180" spans="1:6" ht="204" customHeight="1" x14ac:dyDescent="0.35">
      <c r="A180" s="263"/>
      <c r="B180" s="264"/>
      <c r="C180" s="264"/>
      <c r="D180" s="264"/>
      <c r="E180" s="264"/>
      <c r="F180" s="265"/>
    </row>
    <row r="181" spans="1:6" ht="115" x14ac:dyDescent="0.35">
      <c r="A181" s="170" t="s">
        <v>1056</v>
      </c>
      <c r="B181" s="172" t="s">
        <v>1057</v>
      </c>
      <c r="C181" s="172" t="s">
        <v>1058</v>
      </c>
      <c r="D181" s="172" t="s">
        <v>1059</v>
      </c>
      <c r="E181" s="172" t="s">
        <v>1060</v>
      </c>
      <c r="F181" s="171" t="s">
        <v>448</v>
      </c>
    </row>
    <row r="182" spans="1:6" ht="115" x14ac:dyDescent="0.35">
      <c r="A182" s="170" t="s">
        <v>1061</v>
      </c>
      <c r="B182" s="172" t="s">
        <v>1062</v>
      </c>
      <c r="C182" s="172" t="s">
        <v>448</v>
      </c>
      <c r="D182" s="172" t="s">
        <v>1063</v>
      </c>
      <c r="E182" s="172" t="s">
        <v>1064</v>
      </c>
      <c r="F182" s="171" t="s">
        <v>448</v>
      </c>
    </row>
    <row r="183" spans="1:6" ht="409.5" customHeight="1" x14ac:dyDescent="0.35">
      <c r="A183" s="263" t="s">
        <v>1065</v>
      </c>
      <c r="B183" s="264" t="s">
        <v>1066</v>
      </c>
      <c r="C183" s="264" t="s">
        <v>448</v>
      </c>
      <c r="D183" s="264" t="s">
        <v>1067</v>
      </c>
      <c r="E183" s="264" t="s">
        <v>1068</v>
      </c>
      <c r="F183" s="265" t="s">
        <v>448</v>
      </c>
    </row>
    <row r="184" spans="1:6" ht="408.9" customHeight="1" x14ac:dyDescent="0.35">
      <c r="A184" s="263"/>
      <c r="B184" s="264"/>
      <c r="C184" s="264"/>
      <c r="D184" s="264"/>
      <c r="E184" s="264"/>
      <c r="F184" s="265"/>
    </row>
    <row r="185" spans="1:6" ht="408.9" customHeight="1" x14ac:dyDescent="0.35">
      <c r="A185" s="263"/>
      <c r="B185" s="264"/>
      <c r="C185" s="264"/>
      <c r="D185" s="264"/>
      <c r="E185" s="264"/>
      <c r="F185" s="265"/>
    </row>
    <row r="186" spans="1:6" ht="150" customHeight="1" x14ac:dyDescent="0.35">
      <c r="A186" s="170" t="s">
        <v>1069</v>
      </c>
      <c r="B186" s="172" t="s">
        <v>1070</v>
      </c>
      <c r="C186" s="172" t="s">
        <v>448</v>
      </c>
      <c r="D186" s="172" t="s">
        <v>1071</v>
      </c>
      <c r="E186" s="172" t="s">
        <v>1072</v>
      </c>
      <c r="F186" s="171" t="s">
        <v>448</v>
      </c>
    </row>
    <row r="187" spans="1:6" ht="409.5" customHeight="1" x14ac:dyDescent="0.35">
      <c r="A187" s="170" t="s">
        <v>1073</v>
      </c>
      <c r="B187" s="172" t="s">
        <v>1074</v>
      </c>
      <c r="C187" s="172" t="s">
        <v>448</v>
      </c>
      <c r="D187" s="172" t="s">
        <v>1075</v>
      </c>
      <c r="E187" s="172" t="s">
        <v>1076</v>
      </c>
      <c r="F187" s="171" t="s">
        <v>448</v>
      </c>
    </row>
    <row r="188" spans="1:6" ht="120" customHeight="1" x14ac:dyDescent="0.35">
      <c r="A188" s="170" t="s">
        <v>1077</v>
      </c>
      <c r="B188" s="172" t="s">
        <v>1078</v>
      </c>
      <c r="C188" s="172" t="s">
        <v>448</v>
      </c>
      <c r="D188" s="172" t="s">
        <v>1079</v>
      </c>
      <c r="E188" s="172" t="s">
        <v>448</v>
      </c>
      <c r="F188" s="171" t="s">
        <v>448</v>
      </c>
    </row>
    <row r="189" spans="1:6" ht="60" customHeight="1" x14ac:dyDescent="0.35">
      <c r="A189" s="170" t="s">
        <v>1080</v>
      </c>
      <c r="B189" s="172" t="s">
        <v>1081</v>
      </c>
      <c r="C189" s="172" t="s">
        <v>448</v>
      </c>
      <c r="D189" s="172" t="s">
        <v>1082</v>
      </c>
      <c r="E189" s="172" t="s">
        <v>448</v>
      </c>
      <c r="F189" s="171" t="s">
        <v>448</v>
      </c>
    </row>
    <row r="190" spans="1:6" ht="80.150000000000006" customHeight="1" x14ac:dyDescent="0.35">
      <c r="A190" s="170" t="s">
        <v>1083</v>
      </c>
      <c r="B190" s="172" t="s">
        <v>1084</v>
      </c>
      <c r="C190" s="172" t="s">
        <v>448</v>
      </c>
      <c r="D190" s="172" t="s">
        <v>1085</v>
      </c>
      <c r="E190" s="172" t="s">
        <v>448</v>
      </c>
      <c r="F190" s="171" t="s">
        <v>448</v>
      </c>
    </row>
    <row r="191" spans="1:6" ht="80.150000000000006" customHeight="1" x14ac:dyDescent="0.35">
      <c r="A191" s="170" t="s">
        <v>1086</v>
      </c>
      <c r="B191" s="172" t="s">
        <v>1087</v>
      </c>
      <c r="C191" s="172" t="s">
        <v>448</v>
      </c>
      <c r="D191" s="172" t="s">
        <v>1088</v>
      </c>
      <c r="E191" s="172" t="s">
        <v>448</v>
      </c>
      <c r="F191" s="171" t="s">
        <v>448</v>
      </c>
    </row>
  </sheetData>
  <sheetProtection sheet="1" objects="1" scenarios="1"/>
  <mergeCells count="132">
    <mergeCell ref="A4:A5"/>
    <mergeCell ref="B4:B5"/>
    <mergeCell ref="C4:C5"/>
    <mergeCell ref="D4:D5"/>
    <mergeCell ref="E4:E5"/>
    <mergeCell ref="F4:F5"/>
    <mergeCell ref="A6:A8"/>
    <mergeCell ref="B6:B8"/>
    <mergeCell ref="C6:C8"/>
    <mergeCell ref="D6:D8"/>
    <mergeCell ref="E6:E8"/>
    <mergeCell ref="F6:F8"/>
    <mergeCell ref="A10:A11"/>
    <mergeCell ref="B10:B11"/>
    <mergeCell ref="C10:C11"/>
    <mergeCell ref="D10:D11"/>
    <mergeCell ref="E10:E11"/>
    <mergeCell ref="F10:F11"/>
    <mergeCell ref="A31:A32"/>
    <mergeCell ref="B31:B32"/>
    <mergeCell ref="C31:C32"/>
    <mergeCell ref="D31:D32"/>
    <mergeCell ref="E31:E32"/>
    <mergeCell ref="F31:F32"/>
    <mergeCell ref="A45:A46"/>
    <mergeCell ref="B45:B46"/>
    <mergeCell ref="C45:C46"/>
    <mergeCell ref="D45:D46"/>
    <mergeCell ref="E45:E46"/>
    <mergeCell ref="F45:F46"/>
    <mergeCell ref="A47:A48"/>
    <mergeCell ref="C47:C48"/>
    <mergeCell ref="D47:D48"/>
    <mergeCell ref="E47:E48"/>
    <mergeCell ref="F47:F48"/>
    <mergeCell ref="A55:A56"/>
    <mergeCell ref="B55:B56"/>
    <mergeCell ref="C55:C56"/>
    <mergeCell ref="D55:D56"/>
    <mergeCell ref="E55:E56"/>
    <mergeCell ref="F55:F56"/>
    <mergeCell ref="A63:A64"/>
    <mergeCell ref="B63:B64"/>
    <mergeCell ref="C63:C64"/>
    <mergeCell ref="D63:D64"/>
    <mergeCell ref="E63:E64"/>
    <mergeCell ref="F63:F64"/>
    <mergeCell ref="A67:A68"/>
    <mergeCell ref="B67:B68"/>
    <mergeCell ref="C67:C68"/>
    <mergeCell ref="D67:D68"/>
    <mergeCell ref="E67:E68"/>
    <mergeCell ref="F67:F68"/>
    <mergeCell ref="A70:A72"/>
    <mergeCell ref="B70:B72"/>
    <mergeCell ref="C70:C72"/>
    <mergeCell ref="D70:D72"/>
    <mergeCell ref="E70:E72"/>
    <mergeCell ref="A81:A82"/>
    <mergeCell ref="C81:C82"/>
    <mergeCell ref="D81:D82"/>
    <mergeCell ref="E81:E82"/>
    <mergeCell ref="F81:F82"/>
    <mergeCell ref="A120:A121"/>
    <mergeCell ref="B120:B121"/>
    <mergeCell ref="C120:C121"/>
    <mergeCell ref="D120:D121"/>
    <mergeCell ref="E120:E121"/>
    <mergeCell ref="F120:F121"/>
    <mergeCell ref="A124:A126"/>
    <mergeCell ref="B124:B126"/>
    <mergeCell ref="C124:C126"/>
    <mergeCell ref="D124:D126"/>
    <mergeCell ref="E124:E126"/>
    <mergeCell ref="A129:A130"/>
    <mergeCell ref="B129:B130"/>
    <mergeCell ref="C129:C130"/>
    <mergeCell ref="D129:D130"/>
    <mergeCell ref="E129:E130"/>
    <mergeCell ref="F129:F130"/>
    <mergeCell ref="A131:A132"/>
    <mergeCell ref="B131:B132"/>
    <mergeCell ref="C131:C132"/>
    <mergeCell ref="D131:D132"/>
    <mergeCell ref="E131:E132"/>
    <mergeCell ref="F131:F132"/>
    <mergeCell ref="A133:A134"/>
    <mergeCell ref="B133:B134"/>
    <mergeCell ref="C133:C134"/>
    <mergeCell ref="D133:D134"/>
    <mergeCell ref="E133:E134"/>
    <mergeCell ref="F133:F134"/>
    <mergeCell ref="A135:A138"/>
    <mergeCell ref="B135:B138"/>
    <mergeCell ref="C135:C138"/>
    <mergeCell ref="D135:D138"/>
    <mergeCell ref="E135:E138"/>
    <mergeCell ref="F135:F138"/>
    <mergeCell ref="A141:A143"/>
    <mergeCell ref="B141:B143"/>
    <mergeCell ref="C141:C143"/>
    <mergeCell ref="D141:D143"/>
    <mergeCell ref="E141:E143"/>
    <mergeCell ref="F141:F143"/>
    <mergeCell ref="A145:A146"/>
    <mergeCell ref="D145:D146"/>
    <mergeCell ref="E145:E146"/>
    <mergeCell ref="F145:F146"/>
    <mergeCell ref="A150:A154"/>
    <mergeCell ref="B150:B154"/>
    <mergeCell ref="C150:C154"/>
    <mergeCell ref="D150:D154"/>
    <mergeCell ref="E150:E154"/>
    <mergeCell ref="F150:F154"/>
    <mergeCell ref="A183:A185"/>
    <mergeCell ref="B183:B185"/>
    <mergeCell ref="C183:C185"/>
    <mergeCell ref="D183:D185"/>
    <mergeCell ref="E183:E185"/>
    <mergeCell ref="F183:F185"/>
    <mergeCell ref="A175:A176"/>
    <mergeCell ref="B175:B176"/>
    <mergeCell ref="C175:C176"/>
    <mergeCell ref="D175:D176"/>
    <mergeCell ref="E175:E176"/>
    <mergeCell ref="F175:F176"/>
    <mergeCell ref="A177:A180"/>
    <mergeCell ref="B177:B180"/>
    <mergeCell ref="C177:C180"/>
    <mergeCell ref="D177:D180"/>
    <mergeCell ref="E177:E180"/>
    <mergeCell ref="F177:F180"/>
  </mergeCells>
  <pageMargins left="0.7" right="0.7" top="0.57013888888888897" bottom="0.70277777777777795" header="0.3" footer="0.3"/>
  <pageSetup fitToHeight="0" orientation="landscape" horizontalDpi="300" verticalDpi="300"/>
  <headerFooter>
    <oddHeader>&amp;L&amp;"Cambria,Bold"&amp;14Form&amp;C&amp;"Cambria,Regular"  Doc Number: D0000003422
             Name: Product security standard assessment
        Revision: AB&amp;R&amp;"Cambria,Regular"Tab: Controls and Guidance</oddHeader>
    <oddFooter>&amp;R&amp;"Cambria,Regular"Page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C26"/>
  <sheetViews>
    <sheetView topLeftCell="A9" zoomScaleNormal="100" workbookViewId="0">
      <selection activeCell="B11" sqref="B11"/>
    </sheetView>
  </sheetViews>
  <sheetFormatPr defaultColWidth="9.36328125" defaultRowHeight="14.5" x14ac:dyDescent="0.35"/>
  <cols>
    <col min="1" max="1" width="5.54296875" customWidth="1"/>
    <col min="2" max="2" width="134.6328125" style="147" customWidth="1"/>
    <col min="3" max="3" width="53.6328125" customWidth="1"/>
  </cols>
  <sheetData>
    <row r="1" spans="1:3" ht="15.5" x14ac:dyDescent="0.35">
      <c r="A1" s="148"/>
      <c r="B1" s="149" t="s">
        <v>1089</v>
      </c>
      <c r="C1" s="148"/>
    </row>
    <row r="2" spans="1:3" x14ac:dyDescent="0.35">
      <c r="A2" s="148"/>
      <c r="B2" s="150"/>
      <c r="C2" s="148"/>
    </row>
    <row r="3" spans="1:3" x14ac:dyDescent="0.35">
      <c r="A3" s="148"/>
      <c r="B3" s="151" t="s">
        <v>1090</v>
      </c>
      <c r="C3" s="148"/>
    </row>
    <row r="4" spans="1:3" x14ac:dyDescent="0.35">
      <c r="A4" s="148"/>
      <c r="B4" s="151"/>
      <c r="C4" s="148"/>
    </row>
    <row r="5" spans="1:3" x14ac:dyDescent="0.35">
      <c r="A5" s="148"/>
      <c r="B5" s="151" t="s">
        <v>1091</v>
      </c>
      <c r="C5" s="148"/>
    </row>
    <row r="6" spans="1:3" x14ac:dyDescent="0.35">
      <c r="A6" s="148"/>
      <c r="B6" s="151"/>
      <c r="C6" s="148"/>
    </row>
    <row r="7" spans="1:3" x14ac:dyDescent="0.35">
      <c r="A7" s="148"/>
      <c r="B7" s="151" t="s">
        <v>1092</v>
      </c>
      <c r="C7" s="148"/>
    </row>
    <row r="8" spans="1:3" ht="26" x14ac:dyDescent="0.35">
      <c r="A8" s="148"/>
      <c r="B8" s="151" t="s">
        <v>1093</v>
      </c>
      <c r="C8" s="148"/>
    </row>
    <row r="9" spans="1:3" ht="38.5" x14ac:dyDescent="0.35">
      <c r="A9" s="148"/>
      <c r="B9" s="151" t="s">
        <v>1094</v>
      </c>
      <c r="C9" s="148"/>
    </row>
    <row r="10" spans="1:3" x14ac:dyDescent="0.35">
      <c r="A10" s="148"/>
      <c r="B10" s="151"/>
      <c r="C10" s="148"/>
    </row>
    <row r="11" spans="1:3" x14ac:dyDescent="0.35">
      <c r="A11" s="148"/>
      <c r="B11" s="151" t="s">
        <v>1095</v>
      </c>
      <c r="C11" s="148"/>
    </row>
    <row r="12" spans="1:3" ht="26" x14ac:dyDescent="0.35">
      <c r="A12" s="148"/>
      <c r="B12" s="151" t="s">
        <v>1096</v>
      </c>
      <c r="C12" s="148"/>
    </row>
    <row r="13" spans="1:3" ht="51" x14ac:dyDescent="0.35">
      <c r="A13" s="148"/>
      <c r="B13" s="151" t="s">
        <v>1097</v>
      </c>
      <c r="C13" s="148"/>
    </row>
    <row r="14" spans="1:3" x14ac:dyDescent="0.35">
      <c r="A14" s="148"/>
      <c r="B14" s="151"/>
      <c r="C14" s="148"/>
    </row>
    <row r="15" spans="1:3" x14ac:dyDescent="0.35">
      <c r="A15" s="148"/>
      <c r="B15" s="151" t="s">
        <v>1098</v>
      </c>
      <c r="C15" s="148"/>
    </row>
    <row r="16" spans="1:3" ht="26" x14ac:dyDescent="0.35">
      <c r="A16" s="148"/>
      <c r="B16" s="151" t="s">
        <v>1099</v>
      </c>
      <c r="C16" s="148"/>
    </row>
    <row r="17" spans="1:3" ht="51" x14ac:dyDescent="0.35">
      <c r="A17" s="148"/>
      <c r="B17" s="151" t="s">
        <v>1100</v>
      </c>
      <c r="C17" s="148"/>
    </row>
    <row r="18" spans="1:3" x14ac:dyDescent="0.35">
      <c r="A18" s="148"/>
      <c r="B18" s="151"/>
      <c r="C18" s="148"/>
    </row>
    <row r="19" spans="1:3" x14ac:dyDescent="0.35">
      <c r="A19" s="148"/>
      <c r="B19" s="151" t="s">
        <v>1101</v>
      </c>
      <c r="C19" s="148"/>
    </row>
    <row r="20" spans="1:3" x14ac:dyDescent="0.35">
      <c r="A20" s="148"/>
      <c r="B20" s="151" t="s">
        <v>1102</v>
      </c>
      <c r="C20" s="148"/>
    </row>
    <row r="21" spans="1:3" x14ac:dyDescent="0.35">
      <c r="A21" s="148"/>
      <c r="B21" s="151" t="s">
        <v>1103</v>
      </c>
      <c r="C21" s="148"/>
    </row>
    <row r="22" spans="1:3" x14ac:dyDescent="0.35">
      <c r="A22" s="148"/>
      <c r="B22" s="152"/>
      <c r="C22" s="148"/>
    </row>
    <row r="23" spans="1:3" x14ac:dyDescent="0.35">
      <c r="A23" s="148"/>
      <c r="B23" s="152"/>
      <c r="C23" s="148"/>
    </row>
    <row r="24" spans="1:3" x14ac:dyDescent="0.35">
      <c r="A24" s="148"/>
      <c r="B24" s="152"/>
      <c r="C24" s="148"/>
    </row>
    <row r="25" spans="1:3" x14ac:dyDescent="0.35">
      <c r="A25" s="148"/>
      <c r="B25" s="153"/>
      <c r="C25" s="148"/>
    </row>
    <row r="26" spans="1:3" x14ac:dyDescent="0.35">
      <c r="A26" s="148"/>
      <c r="B26" s="150"/>
      <c r="C26" s="148"/>
    </row>
  </sheetData>
  <sheetProtection sheet="1" objects="1" scenarios="1"/>
  <pageMargins left="0.7" right="0.7" top="0.73333333333333295" bottom="0.75" header="0.29861111111111099" footer="0.3"/>
  <pageSetup orientation="portrait" horizontalDpi="300" verticalDpi="300"/>
  <headerFooter>
    <oddHeader>&amp;L&amp;"Cambria,Bold"&amp;14Form&amp;C&amp;"Cambria,Regular"  Doc Number: D0000003422
             Name: Product security standard assessment
        Revision: AB&amp;R&amp;"Cambria,Regular"Tab: Impact Levels</oddHeader>
    <oddFooter>&amp;R&amp;"Cambria,Regular"Page &amp;P of &amp;N</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174"/>
  <sheetViews>
    <sheetView topLeftCell="A124" zoomScale="90" zoomScaleNormal="90" workbookViewId="0">
      <selection activeCell="B129" sqref="B129:B132"/>
    </sheetView>
  </sheetViews>
  <sheetFormatPr defaultColWidth="9.36328125" defaultRowHeight="14.5" x14ac:dyDescent="0.35"/>
  <cols>
    <col min="1" max="1" width="17.453125" customWidth="1"/>
    <col min="2" max="2" width="89.36328125" customWidth="1"/>
    <col min="3" max="3" width="15.453125" customWidth="1"/>
    <col min="4" max="4" width="63.54296875" customWidth="1"/>
    <col min="5" max="5" width="19.36328125" customWidth="1"/>
  </cols>
  <sheetData>
    <row r="1" spans="1:5" s="1" customFormat="1" ht="15" x14ac:dyDescent="0.3">
      <c r="A1" s="154" t="s">
        <v>1104</v>
      </c>
      <c r="B1" s="154"/>
      <c r="C1" s="154"/>
      <c r="D1" s="154"/>
      <c r="E1" s="154"/>
    </row>
    <row r="2" spans="1:5" x14ac:dyDescent="0.35">
      <c r="A2" s="155"/>
      <c r="B2" s="156"/>
      <c r="C2" s="156"/>
      <c r="D2" s="156"/>
      <c r="E2" s="157"/>
    </row>
    <row r="3" spans="1:5" ht="42" x14ac:dyDescent="0.35">
      <c r="A3" s="158" t="s">
        <v>75</v>
      </c>
      <c r="B3" s="158" t="s">
        <v>1105</v>
      </c>
      <c r="C3" s="269" t="s">
        <v>1106</v>
      </c>
      <c r="D3" s="269"/>
      <c r="E3" s="159" t="s">
        <v>1107</v>
      </c>
    </row>
    <row r="4" spans="1:5" ht="94.5" customHeight="1" x14ac:dyDescent="0.35">
      <c r="A4" s="266" t="str">
        <f>'Capabilities Assessment'!B16</f>
        <v>AUTOMATIC LOGOFF (ALOF)</v>
      </c>
      <c r="B4" s="267" t="s">
        <v>1108</v>
      </c>
      <c r="C4" s="162" t="s">
        <v>1109</v>
      </c>
      <c r="D4" s="163" t="s">
        <v>1110</v>
      </c>
      <c r="E4" s="163" t="s">
        <v>1111</v>
      </c>
    </row>
    <row r="5" spans="1:5" ht="110.25" customHeight="1" x14ac:dyDescent="0.35">
      <c r="A5" s="266"/>
      <c r="B5" s="267"/>
      <c r="C5" s="162" t="s">
        <v>1112</v>
      </c>
      <c r="D5" s="163" t="s">
        <v>1113</v>
      </c>
      <c r="E5" s="163" t="s">
        <v>1114</v>
      </c>
    </row>
    <row r="6" spans="1:5" ht="26.25" customHeight="1" x14ac:dyDescent="0.35">
      <c r="A6" s="266" t="str">
        <f>'Capabilities Assessment'!B17</f>
        <v>AUDIT CONTROLS (AUDT)</v>
      </c>
      <c r="B6" s="267" t="s">
        <v>1115</v>
      </c>
      <c r="C6" s="162" t="s">
        <v>1116</v>
      </c>
      <c r="D6" s="163" t="s">
        <v>1117</v>
      </c>
      <c r="E6" s="163" t="s">
        <v>1118</v>
      </c>
    </row>
    <row r="7" spans="1:5" x14ac:dyDescent="0.35">
      <c r="A7" s="266"/>
      <c r="B7" s="267"/>
      <c r="C7" s="162" t="s">
        <v>1119</v>
      </c>
      <c r="D7" s="163" t="s">
        <v>1120</v>
      </c>
      <c r="E7" s="163"/>
    </row>
    <row r="8" spans="1:5" x14ac:dyDescent="0.35">
      <c r="A8" s="266"/>
      <c r="B8" s="267"/>
      <c r="C8" s="162" t="s">
        <v>1121</v>
      </c>
      <c r="D8" s="163" t="s">
        <v>1122</v>
      </c>
      <c r="E8" s="163" t="s">
        <v>1123</v>
      </c>
    </row>
    <row r="9" spans="1:5" ht="27" customHeight="1" x14ac:dyDescent="0.35">
      <c r="A9" s="266"/>
      <c r="B9" s="267"/>
      <c r="C9" s="162" t="s">
        <v>1124</v>
      </c>
      <c r="D9" s="163" t="s">
        <v>1125</v>
      </c>
      <c r="E9" s="163" t="s">
        <v>1123</v>
      </c>
    </row>
    <row r="10" spans="1:5" x14ac:dyDescent="0.35">
      <c r="A10" s="266"/>
      <c r="B10" s="267"/>
      <c r="C10" s="162" t="s">
        <v>1126</v>
      </c>
      <c r="D10" s="163" t="s">
        <v>1127</v>
      </c>
      <c r="E10" s="163" t="s">
        <v>1123</v>
      </c>
    </row>
    <row r="11" spans="1:5" x14ac:dyDescent="0.35">
      <c r="A11" s="266"/>
      <c r="B11" s="267"/>
      <c r="C11" s="162" t="s">
        <v>1128</v>
      </c>
      <c r="D11" s="163" t="s">
        <v>1129</v>
      </c>
      <c r="E11" s="163" t="s">
        <v>1123</v>
      </c>
    </row>
    <row r="12" spans="1:5" x14ac:dyDescent="0.35">
      <c r="A12" s="266"/>
      <c r="B12" s="267"/>
      <c r="C12" s="162" t="s">
        <v>1130</v>
      </c>
      <c r="D12" s="163" t="s">
        <v>1131</v>
      </c>
      <c r="E12" s="163" t="s">
        <v>1123</v>
      </c>
    </row>
    <row r="13" spans="1:5" x14ac:dyDescent="0.35">
      <c r="A13" s="266"/>
      <c r="B13" s="267"/>
      <c r="C13" s="162" t="s">
        <v>1132</v>
      </c>
      <c r="D13" s="163" t="s">
        <v>1133</v>
      </c>
      <c r="E13" s="163" t="s">
        <v>1123</v>
      </c>
    </row>
    <row r="14" spans="1:5" x14ac:dyDescent="0.35">
      <c r="A14" s="266"/>
      <c r="B14" s="267"/>
      <c r="C14" s="162" t="s">
        <v>1134</v>
      </c>
      <c r="D14" s="163" t="s">
        <v>1135</v>
      </c>
      <c r="E14" s="163" t="s">
        <v>1123</v>
      </c>
    </row>
    <row r="15" spans="1:5" x14ac:dyDescent="0.35">
      <c r="A15" s="266"/>
      <c r="B15" s="267"/>
      <c r="C15" s="162" t="s">
        <v>1136</v>
      </c>
      <c r="D15" s="163" t="s">
        <v>1137</v>
      </c>
      <c r="E15" s="163" t="s">
        <v>1123</v>
      </c>
    </row>
    <row r="16" spans="1:5" x14ac:dyDescent="0.35">
      <c r="A16" s="266"/>
      <c r="B16" s="267"/>
      <c r="C16" s="162" t="s">
        <v>1138</v>
      </c>
      <c r="D16" s="163" t="s">
        <v>1139</v>
      </c>
      <c r="E16" s="163" t="s">
        <v>1123</v>
      </c>
    </row>
    <row r="17" spans="1:5" ht="28.5" customHeight="1" x14ac:dyDescent="0.35">
      <c r="A17" s="266"/>
      <c r="B17" s="267"/>
      <c r="C17" s="162" t="s">
        <v>1140</v>
      </c>
      <c r="D17" s="163" t="s">
        <v>1141</v>
      </c>
      <c r="E17" s="163" t="s">
        <v>1123</v>
      </c>
    </row>
    <row r="18" spans="1:5" ht="19.5" customHeight="1" x14ac:dyDescent="0.35">
      <c r="A18" s="266"/>
      <c r="B18" s="267"/>
      <c r="C18" s="162" t="s">
        <v>1142</v>
      </c>
      <c r="D18" s="163" t="s">
        <v>1143</v>
      </c>
      <c r="E18" s="163" t="s">
        <v>1123</v>
      </c>
    </row>
    <row r="19" spans="1:5" x14ac:dyDescent="0.35">
      <c r="A19" s="266"/>
      <c r="B19" s="267"/>
      <c r="C19" s="162" t="s">
        <v>1144</v>
      </c>
      <c r="D19" s="163" t="s">
        <v>1145</v>
      </c>
      <c r="E19" s="163" t="s">
        <v>1123</v>
      </c>
    </row>
    <row r="20" spans="1:5" x14ac:dyDescent="0.35">
      <c r="A20" s="266"/>
      <c r="B20" s="267"/>
      <c r="C20" s="162" t="s">
        <v>1146</v>
      </c>
      <c r="D20" s="163" t="s">
        <v>1147</v>
      </c>
      <c r="E20" s="163" t="s">
        <v>1123</v>
      </c>
    </row>
    <row r="21" spans="1:5" x14ac:dyDescent="0.35">
      <c r="A21" s="266"/>
      <c r="B21" s="267"/>
      <c r="C21" s="162" t="s">
        <v>1148</v>
      </c>
      <c r="D21" s="163" t="s">
        <v>1149</v>
      </c>
      <c r="E21" s="163" t="s">
        <v>1123</v>
      </c>
    </row>
    <row r="22" spans="1:5" x14ac:dyDescent="0.35">
      <c r="A22" s="266"/>
      <c r="B22" s="267"/>
      <c r="C22" s="162" t="s">
        <v>1150</v>
      </c>
      <c r="D22" s="163" t="s">
        <v>1151</v>
      </c>
      <c r="E22" s="163" t="s">
        <v>1123</v>
      </c>
    </row>
    <row r="23" spans="1:5" x14ac:dyDescent="0.35">
      <c r="A23" s="266"/>
      <c r="B23" s="267"/>
      <c r="C23" s="162" t="s">
        <v>1152</v>
      </c>
      <c r="D23" s="163" t="s">
        <v>1153</v>
      </c>
      <c r="E23" s="163" t="s">
        <v>1123</v>
      </c>
    </row>
    <row r="24" spans="1:5" x14ac:dyDescent="0.35">
      <c r="A24" s="266"/>
      <c r="B24" s="267"/>
      <c r="C24" s="162" t="s">
        <v>1154</v>
      </c>
      <c r="D24" s="163" t="s">
        <v>1155</v>
      </c>
      <c r="E24" s="163" t="s">
        <v>1123</v>
      </c>
    </row>
    <row r="25" spans="1:5" x14ac:dyDescent="0.35">
      <c r="A25" s="266"/>
      <c r="B25" s="267"/>
      <c r="C25" s="162" t="s">
        <v>1156</v>
      </c>
      <c r="D25" s="163" t="s">
        <v>1157</v>
      </c>
      <c r="E25" s="163" t="s">
        <v>1123</v>
      </c>
    </row>
    <row r="26" spans="1:5" ht="30.75" customHeight="1" x14ac:dyDescent="0.35">
      <c r="A26" s="266"/>
      <c r="B26" s="267"/>
      <c r="C26" s="162" t="s">
        <v>1158</v>
      </c>
      <c r="D26" s="163" t="s">
        <v>1159</v>
      </c>
      <c r="E26" s="163" t="s">
        <v>1123</v>
      </c>
    </row>
    <row r="27" spans="1:5" x14ac:dyDescent="0.35">
      <c r="A27" s="266"/>
      <c r="B27" s="267"/>
      <c r="C27" s="162" t="s">
        <v>1160</v>
      </c>
      <c r="D27" s="163" t="s">
        <v>1161</v>
      </c>
      <c r="E27" s="163" t="s">
        <v>1123</v>
      </c>
    </row>
    <row r="28" spans="1:5" x14ac:dyDescent="0.35">
      <c r="A28" s="266"/>
      <c r="B28" s="267"/>
      <c r="C28" s="162" t="s">
        <v>1162</v>
      </c>
      <c r="D28" s="163" t="s">
        <v>1163</v>
      </c>
      <c r="E28" s="163"/>
    </row>
    <row r="29" spans="1:5" x14ac:dyDescent="0.35">
      <c r="A29" s="266"/>
      <c r="B29" s="267"/>
      <c r="C29" s="162" t="s">
        <v>1164</v>
      </c>
      <c r="D29" s="163" t="s">
        <v>1165</v>
      </c>
      <c r="E29" s="163"/>
    </row>
    <row r="30" spans="1:5" x14ac:dyDescent="0.35">
      <c r="A30" s="266"/>
      <c r="B30" s="267"/>
      <c r="C30" s="162" t="s">
        <v>1166</v>
      </c>
      <c r="D30" s="163" t="s">
        <v>1167</v>
      </c>
      <c r="E30" s="163"/>
    </row>
    <row r="31" spans="1:5" x14ac:dyDescent="0.35">
      <c r="A31" s="266"/>
      <c r="B31" s="267"/>
      <c r="C31" s="162" t="s">
        <v>1168</v>
      </c>
      <c r="D31" s="163" t="s">
        <v>1169</v>
      </c>
      <c r="E31" s="163"/>
    </row>
    <row r="32" spans="1:5" x14ac:dyDescent="0.35">
      <c r="A32" s="266"/>
      <c r="B32" s="267"/>
      <c r="C32" s="162" t="s">
        <v>1170</v>
      </c>
      <c r="D32" s="163" t="s">
        <v>1171</v>
      </c>
      <c r="E32" s="163"/>
    </row>
    <row r="33" spans="1:5" x14ac:dyDescent="0.35">
      <c r="A33" s="266"/>
      <c r="B33" s="267"/>
      <c r="C33" s="162" t="s">
        <v>1172</v>
      </c>
      <c r="D33" s="163" t="s">
        <v>1173</v>
      </c>
      <c r="E33" s="163" t="s">
        <v>1123</v>
      </c>
    </row>
    <row r="34" spans="1:5" x14ac:dyDescent="0.35">
      <c r="A34" s="266"/>
      <c r="B34" s="267"/>
      <c r="C34" s="162" t="s">
        <v>1174</v>
      </c>
      <c r="D34" s="163" t="s">
        <v>1175</v>
      </c>
      <c r="E34" s="163"/>
    </row>
    <row r="35" spans="1:5" x14ac:dyDescent="0.35">
      <c r="A35" s="266"/>
      <c r="B35" s="267"/>
      <c r="C35" s="162" t="s">
        <v>1176</v>
      </c>
      <c r="D35" s="163" t="s">
        <v>1177</v>
      </c>
      <c r="E35" s="163" t="s">
        <v>1123</v>
      </c>
    </row>
    <row r="36" spans="1:5" ht="31.5" customHeight="1" x14ac:dyDescent="0.35">
      <c r="A36" s="266" t="str">
        <f>'Capabilities Assessment'!B18</f>
        <v>AUTHORIZATION (AUTH)</v>
      </c>
      <c r="B36" s="268" t="s">
        <v>1178</v>
      </c>
      <c r="C36" s="162" t="s">
        <v>1179</v>
      </c>
      <c r="D36" s="163" t="s">
        <v>1180</v>
      </c>
      <c r="E36" s="163" t="s">
        <v>1181</v>
      </c>
    </row>
    <row r="37" spans="1:5" ht="31.5" x14ac:dyDescent="0.35">
      <c r="A37" s="266"/>
      <c r="B37" s="268"/>
      <c r="C37" s="162" t="s">
        <v>1182</v>
      </c>
      <c r="D37" s="163" t="s">
        <v>1183</v>
      </c>
      <c r="E37" s="163" t="s">
        <v>1181</v>
      </c>
    </row>
    <row r="38" spans="1:5" ht="21" x14ac:dyDescent="0.35">
      <c r="A38" s="266"/>
      <c r="B38" s="268"/>
      <c r="C38" s="162" t="s">
        <v>1184</v>
      </c>
      <c r="D38" s="163" t="s">
        <v>1185</v>
      </c>
      <c r="E38" s="163" t="s">
        <v>1181</v>
      </c>
    </row>
    <row r="39" spans="1:5" ht="21" x14ac:dyDescent="0.35">
      <c r="A39" s="266"/>
      <c r="B39" s="268"/>
      <c r="C39" s="162" t="s">
        <v>1186</v>
      </c>
      <c r="D39" s="163" t="s">
        <v>1187</v>
      </c>
      <c r="E39" s="163" t="s">
        <v>1181</v>
      </c>
    </row>
    <row r="40" spans="1:5" ht="31.5" x14ac:dyDescent="0.35">
      <c r="A40" s="266"/>
      <c r="B40" s="268"/>
      <c r="C40" s="162" t="s">
        <v>1188</v>
      </c>
      <c r="D40" s="163" t="s">
        <v>1189</v>
      </c>
      <c r="E40" s="163" t="s">
        <v>1181</v>
      </c>
    </row>
    <row r="41" spans="1:5" ht="31.5" x14ac:dyDescent="0.35">
      <c r="A41" s="266"/>
      <c r="B41" s="268"/>
      <c r="C41" s="162" t="s">
        <v>1190</v>
      </c>
      <c r="D41" s="163" t="s">
        <v>1191</v>
      </c>
      <c r="E41" s="163" t="s">
        <v>1181</v>
      </c>
    </row>
    <row r="42" spans="1:5" ht="21" x14ac:dyDescent="0.35">
      <c r="A42" s="266"/>
      <c r="B42" s="268"/>
      <c r="C42" s="162" t="s">
        <v>1192</v>
      </c>
      <c r="D42" s="163" t="s">
        <v>1193</v>
      </c>
      <c r="E42" s="163" t="s">
        <v>1181</v>
      </c>
    </row>
    <row r="43" spans="1:5" ht="40.5" customHeight="1" x14ac:dyDescent="0.35">
      <c r="A43" s="266"/>
      <c r="B43" s="268"/>
      <c r="C43" s="162" t="s">
        <v>1194</v>
      </c>
      <c r="D43" s="163" t="s">
        <v>1195</v>
      </c>
      <c r="E43" s="163"/>
    </row>
    <row r="44" spans="1:5" ht="92.25" customHeight="1" x14ac:dyDescent="0.35">
      <c r="A44" s="160" t="str">
        <f>'Capabilities Assessment'!B19</f>
        <v>CONFIGURATION OF SECURITY FEATURES (CNFS)</v>
      </c>
      <c r="B44" s="161" t="s">
        <v>1196</v>
      </c>
      <c r="C44" s="162" t="s">
        <v>177</v>
      </c>
      <c r="D44" s="163"/>
      <c r="E44" s="163"/>
    </row>
    <row r="45" spans="1:5" ht="39" customHeight="1" x14ac:dyDescent="0.35">
      <c r="A45" s="266" t="str">
        <f>'Capabilities Assessment'!B20</f>
        <v>CYBER SECURITY PRODUCT UPGRADES (CSUP)</v>
      </c>
      <c r="B45" s="267" t="s">
        <v>1197</v>
      </c>
      <c r="C45" s="162" t="s">
        <v>1198</v>
      </c>
      <c r="D45" s="163" t="s">
        <v>1199</v>
      </c>
      <c r="E45" s="163"/>
    </row>
    <row r="46" spans="1:5" ht="22.5" customHeight="1" x14ac:dyDescent="0.35">
      <c r="A46" s="266"/>
      <c r="B46" s="267"/>
      <c r="C46" s="162" t="s">
        <v>1200</v>
      </c>
      <c r="D46" s="163" t="s">
        <v>1201</v>
      </c>
      <c r="E46" s="163"/>
    </row>
    <row r="47" spans="1:5" ht="27" customHeight="1" x14ac:dyDescent="0.35">
      <c r="A47" s="266"/>
      <c r="B47" s="267"/>
      <c r="C47" s="162" t="s">
        <v>1202</v>
      </c>
      <c r="D47" s="163" t="s">
        <v>1203</v>
      </c>
      <c r="E47" s="163"/>
    </row>
    <row r="48" spans="1:5" ht="28.5" customHeight="1" x14ac:dyDescent="0.35">
      <c r="A48" s="266"/>
      <c r="B48" s="267"/>
      <c r="C48" s="162" t="s">
        <v>1204</v>
      </c>
      <c r="D48" s="163" t="s">
        <v>1205</v>
      </c>
      <c r="E48" s="163"/>
    </row>
    <row r="49" spans="1:5" ht="29.25" customHeight="1" x14ac:dyDescent="0.35">
      <c r="A49" s="266"/>
      <c r="B49" s="267"/>
      <c r="C49" s="162" t="s">
        <v>1206</v>
      </c>
      <c r="D49" s="163" t="s">
        <v>1207</v>
      </c>
      <c r="E49" s="163"/>
    </row>
    <row r="50" spans="1:5" ht="29.25" customHeight="1" x14ac:dyDescent="0.35">
      <c r="A50" s="266"/>
      <c r="B50" s="267"/>
      <c r="C50" s="162" t="s">
        <v>1208</v>
      </c>
      <c r="D50" s="163" t="s">
        <v>1209</v>
      </c>
      <c r="E50" s="163"/>
    </row>
    <row r="51" spans="1:5" ht="21" customHeight="1" x14ac:dyDescent="0.35">
      <c r="A51" s="266"/>
      <c r="B51" s="267"/>
      <c r="C51" s="162" t="s">
        <v>1210</v>
      </c>
      <c r="D51" s="163" t="s">
        <v>1211</v>
      </c>
      <c r="E51" s="163"/>
    </row>
    <row r="52" spans="1:5" ht="31.5" customHeight="1" x14ac:dyDescent="0.35">
      <c r="A52" s="266"/>
      <c r="B52" s="267"/>
      <c r="C52" s="162" t="s">
        <v>1212</v>
      </c>
      <c r="D52" s="163" t="s">
        <v>1203</v>
      </c>
      <c r="E52" s="163"/>
    </row>
    <row r="53" spans="1:5" ht="30.75" customHeight="1" x14ac:dyDescent="0.35">
      <c r="A53" s="266"/>
      <c r="B53" s="267"/>
      <c r="C53" s="162" t="s">
        <v>1213</v>
      </c>
      <c r="D53" s="163" t="s">
        <v>1205</v>
      </c>
      <c r="E53" s="163"/>
    </row>
    <row r="54" spans="1:5" ht="30.75" customHeight="1" x14ac:dyDescent="0.35">
      <c r="A54" s="266"/>
      <c r="B54" s="267"/>
      <c r="C54" s="162" t="s">
        <v>1214</v>
      </c>
      <c r="D54" s="163" t="s">
        <v>1207</v>
      </c>
      <c r="E54" s="163"/>
    </row>
    <row r="55" spans="1:5" ht="26.25" customHeight="1" x14ac:dyDescent="0.35">
      <c r="A55" s="266"/>
      <c r="B55" s="267"/>
      <c r="C55" s="162" t="s">
        <v>1215</v>
      </c>
      <c r="D55" s="163" t="s">
        <v>1209</v>
      </c>
      <c r="E55" s="163"/>
    </row>
    <row r="56" spans="1:5" x14ac:dyDescent="0.35">
      <c r="A56" s="266"/>
      <c r="B56" s="267"/>
      <c r="C56" s="162" t="s">
        <v>1216</v>
      </c>
      <c r="D56" s="163" t="s">
        <v>1217</v>
      </c>
      <c r="E56" s="163"/>
    </row>
    <row r="57" spans="1:5" ht="27" customHeight="1" x14ac:dyDescent="0.35">
      <c r="A57" s="266"/>
      <c r="B57" s="267"/>
      <c r="C57" s="162" t="s">
        <v>1218</v>
      </c>
      <c r="D57" s="163" t="s">
        <v>1203</v>
      </c>
      <c r="E57" s="163"/>
    </row>
    <row r="58" spans="1:5" ht="34.5" customHeight="1" x14ac:dyDescent="0.35">
      <c r="A58" s="266"/>
      <c r="B58" s="267"/>
      <c r="C58" s="162" t="s">
        <v>1219</v>
      </c>
      <c r="D58" s="163" t="s">
        <v>1205</v>
      </c>
      <c r="E58" s="163"/>
    </row>
    <row r="59" spans="1:5" ht="27.75" customHeight="1" x14ac:dyDescent="0.35">
      <c r="A59" s="266"/>
      <c r="B59" s="267"/>
      <c r="C59" s="162" t="s">
        <v>1220</v>
      </c>
      <c r="D59" s="163" t="s">
        <v>1207</v>
      </c>
      <c r="E59" s="163"/>
    </row>
    <row r="60" spans="1:5" ht="30" customHeight="1" x14ac:dyDescent="0.35">
      <c r="A60" s="266"/>
      <c r="B60" s="267"/>
      <c r="C60" s="162" t="s">
        <v>1221</v>
      </c>
      <c r="D60" s="163" t="s">
        <v>1209</v>
      </c>
      <c r="E60" s="163"/>
    </row>
    <row r="61" spans="1:5" ht="25.5" customHeight="1" x14ac:dyDescent="0.35">
      <c r="A61" s="266"/>
      <c r="B61" s="267"/>
      <c r="C61" s="162" t="s">
        <v>1222</v>
      </c>
      <c r="D61" s="163" t="s">
        <v>1223</v>
      </c>
      <c r="E61" s="163"/>
    </row>
    <row r="62" spans="1:5" ht="30.75" customHeight="1" x14ac:dyDescent="0.35">
      <c r="A62" s="266"/>
      <c r="B62" s="267"/>
      <c r="C62" s="162" t="s">
        <v>1224</v>
      </c>
      <c r="D62" s="163" t="s">
        <v>1203</v>
      </c>
      <c r="E62" s="163"/>
    </row>
    <row r="63" spans="1:5" ht="27.75" customHeight="1" x14ac:dyDescent="0.35">
      <c r="A63" s="266"/>
      <c r="B63" s="267"/>
      <c r="C63" s="162" t="s">
        <v>1225</v>
      </c>
      <c r="D63" s="163" t="s">
        <v>1205</v>
      </c>
      <c r="E63" s="163"/>
    </row>
    <row r="64" spans="1:5" ht="27" customHeight="1" x14ac:dyDescent="0.35">
      <c r="A64" s="266"/>
      <c r="B64" s="267"/>
      <c r="C64" s="162" t="s">
        <v>1226</v>
      </c>
      <c r="D64" s="163" t="s">
        <v>1207</v>
      </c>
      <c r="E64" s="163"/>
    </row>
    <row r="65" spans="1:5" ht="27" customHeight="1" x14ac:dyDescent="0.35">
      <c r="A65" s="266"/>
      <c r="B65" s="267"/>
      <c r="C65" s="162" t="s">
        <v>1227</v>
      </c>
      <c r="D65" s="163" t="s">
        <v>1209</v>
      </c>
      <c r="E65" s="163"/>
    </row>
    <row r="66" spans="1:5" ht="36" customHeight="1" x14ac:dyDescent="0.35">
      <c r="A66" s="266"/>
      <c r="B66" s="267"/>
      <c r="C66" s="162" t="s">
        <v>1228</v>
      </c>
      <c r="D66" s="163" t="s">
        <v>1229</v>
      </c>
      <c r="E66" s="163"/>
    </row>
    <row r="67" spans="1:5" ht="30.75" customHeight="1" x14ac:dyDescent="0.35">
      <c r="A67" s="266"/>
      <c r="B67" s="267"/>
      <c r="C67" s="162" t="s">
        <v>1230</v>
      </c>
      <c r="D67" s="163" t="s">
        <v>1203</v>
      </c>
      <c r="E67" s="163"/>
    </row>
    <row r="68" spans="1:5" ht="27.75" customHeight="1" x14ac:dyDescent="0.35">
      <c r="A68" s="266"/>
      <c r="B68" s="267"/>
      <c r="C68" s="162" t="s">
        <v>1231</v>
      </c>
      <c r="D68" s="163" t="s">
        <v>1205</v>
      </c>
      <c r="E68" s="163"/>
    </row>
    <row r="69" spans="1:5" ht="27" customHeight="1" x14ac:dyDescent="0.35">
      <c r="A69" s="266"/>
      <c r="B69" s="267"/>
      <c r="C69" s="162" t="s">
        <v>1232</v>
      </c>
      <c r="D69" s="163" t="s">
        <v>1207</v>
      </c>
      <c r="E69" s="163"/>
    </row>
    <row r="70" spans="1:5" ht="27" customHeight="1" x14ac:dyDescent="0.35">
      <c r="A70" s="266"/>
      <c r="B70" s="267"/>
      <c r="C70" s="162" t="s">
        <v>1233</v>
      </c>
      <c r="D70" s="163" t="s">
        <v>1209</v>
      </c>
      <c r="E70" s="163"/>
    </row>
    <row r="71" spans="1:5" x14ac:dyDescent="0.35">
      <c r="A71" s="266"/>
      <c r="B71" s="267"/>
      <c r="C71" s="162" t="s">
        <v>1234</v>
      </c>
      <c r="D71" s="163" t="s">
        <v>1235</v>
      </c>
      <c r="E71" s="163"/>
    </row>
    <row r="72" spans="1:5" x14ac:dyDescent="0.35">
      <c r="A72" s="266"/>
      <c r="B72" s="267"/>
      <c r="C72" s="162" t="s">
        <v>1236</v>
      </c>
      <c r="D72" s="163" t="s">
        <v>1237</v>
      </c>
      <c r="E72" s="163"/>
    </row>
    <row r="73" spans="1:5" ht="27.75" customHeight="1" x14ac:dyDescent="0.35">
      <c r="A73" s="266"/>
      <c r="B73" s="267"/>
      <c r="C73" s="162" t="s">
        <v>1238</v>
      </c>
      <c r="D73" s="163" t="s">
        <v>1239</v>
      </c>
      <c r="E73" s="163"/>
    </row>
    <row r="74" spans="1:5" ht="24" customHeight="1" x14ac:dyDescent="0.35">
      <c r="A74" s="266"/>
      <c r="B74" s="267"/>
      <c r="C74" s="162" t="s">
        <v>1240</v>
      </c>
      <c r="D74" s="163" t="s">
        <v>1241</v>
      </c>
      <c r="E74" s="163"/>
    </row>
    <row r="75" spans="1:5" ht="30" customHeight="1" x14ac:dyDescent="0.35">
      <c r="A75" s="266"/>
      <c r="B75" s="267"/>
      <c r="C75" s="162" t="s">
        <v>1242</v>
      </c>
      <c r="D75" s="163" t="s">
        <v>1243</v>
      </c>
      <c r="E75" s="163"/>
    </row>
    <row r="76" spans="1:5" ht="25.5" customHeight="1" x14ac:dyDescent="0.35">
      <c r="A76" s="266"/>
      <c r="B76" s="267"/>
      <c r="C76" s="162" t="s">
        <v>1244</v>
      </c>
      <c r="D76" s="163" t="s">
        <v>1245</v>
      </c>
      <c r="E76" s="163"/>
    </row>
    <row r="77" spans="1:5" x14ac:dyDescent="0.35">
      <c r="A77" s="266"/>
      <c r="B77" s="267"/>
      <c r="C77" s="162" t="s">
        <v>1246</v>
      </c>
      <c r="D77" s="163" t="s">
        <v>1247</v>
      </c>
      <c r="E77" s="163"/>
    </row>
    <row r="78" spans="1:5" x14ac:dyDescent="0.35">
      <c r="A78" s="266"/>
      <c r="B78" s="267"/>
      <c r="C78" s="162" t="s">
        <v>1248</v>
      </c>
      <c r="D78" s="163" t="s">
        <v>1249</v>
      </c>
      <c r="E78" s="163"/>
    </row>
    <row r="79" spans="1:5" ht="42" customHeight="1" x14ac:dyDescent="0.35">
      <c r="A79" s="266" t="str">
        <f>'Capabilities Assessment'!B21</f>
        <v>HEALTH DATA DE-IDENTIFICATION (DIDT)</v>
      </c>
      <c r="B79" s="267" t="s">
        <v>1250</v>
      </c>
      <c r="C79" s="162" t="s">
        <v>1251</v>
      </c>
      <c r="D79" s="163" t="s">
        <v>1252</v>
      </c>
      <c r="E79" s="163"/>
    </row>
    <row r="80" spans="1:5" ht="51" customHeight="1" x14ac:dyDescent="0.35">
      <c r="A80" s="266"/>
      <c r="B80" s="267"/>
      <c r="C80" s="162" t="s">
        <v>1253</v>
      </c>
      <c r="D80" s="163" t="s">
        <v>1254</v>
      </c>
      <c r="E80" s="163"/>
    </row>
    <row r="81" spans="1:5" ht="26.25" customHeight="1" x14ac:dyDescent="0.35">
      <c r="A81" s="266" t="str">
        <f>'Capabilities Assessment'!B22</f>
        <v>DATA BACKUP AND DISASTER RECOVERY (DTBK)</v>
      </c>
      <c r="B81" s="267" t="s">
        <v>1255</v>
      </c>
      <c r="C81" s="162" t="s">
        <v>1256</v>
      </c>
      <c r="D81" s="163" t="s">
        <v>1257</v>
      </c>
      <c r="E81" s="163"/>
    </row>
    <row r="82" spans="1:5" ht="26.25" customHeight="1" x14ac:dyDescent="0.35">
      <c r="A82" s="266"/>
      <c r="B82" s="267"/>
      <c r="C82" s="162" t="s">
        <v>1258</v>
      </c>
      <c r="D82" s="163" t="s">
        <v>1259</v>
      </c>
      <c r="E82" s="163" t="s">
        <v>1260</v>
      </c>
    </row>
    <row r="83" spans="1:5" x14ac:dyDescent="0.35">
      <c r="A83" s="266"/>
      <c r="B83" s="267"/>
      <c r="C83" s="162" t="s">
        <v>1261</v>
      </c>
      <c r="D83" s="163" t="s">
        <v>1262</v>
      </c>
      <c r="E83" s="163" t="s">
        <v>1260</v>
      </c>
    </row>
    <row r="84" spans="1:5" ht="18" customHeight="1" x14ac:dyDescent="0.35">
      <c r="A84" s="266"/>
      <c r="B84" s="267"/>
      <c r="C84" s="162" t="s">
        <v>1263</v>
      </c>
      <c r="D84" s="163" t="s">
        <v>1264</v>
      </c>
      <c r="E84" s="163"/>
    </row>
    <row r="85" spans="1:5" ht="30.75" customHeight="1" x14ac:dyDescent="0.35">
      <c r="A85" s="266"/>
      <c r="B85" s="267"/>
      <c r="C85" s="162" t="s">
        <v>1265</v>
      </c>
      <c r="D85" s="163" t="s">
        <v>1266</v>
      </c>
      <c r="E85" s="163"/>
    </row>
    <row r="86" spans="1:5" ht="23.25" customHeight="1" x14ac:dyDescent="0.35">
      <c r="A86" s="266"/>
      <c r="B86" s="267"/>
      <c r="C86" s="162" t="s">
        <v>1267</v>
      </c>
      <c r="D86" s="163" t="s">
        <v>1268</v>
      </c>
      <c r="E86" s="163" t="s">
        <v>1260</v>
      </c>
    </row>
    <row r="87" spans="1:5" ht="135" customHeight="1" x14ac:dyDescent="0.35">
      <c r="A87" s="160" t="str">
        <f>'Capabilities Assessment'!B23</f>
        <v>EMERGENCY ACCESS (EMRG)</v>
      </c>
      <c r="B87" s="161" t="s">
        <v>1269</v>
      </c>
      <c r="C87" s="164" t="s">
        <v>1270</v>
      </c>
      <c r="D87" s="165" t="s">
        <v>1271</v>
      </c>
      <c r="E87" s="165" t="s">
        <v>1272</v>
      </c>
    </row>
    <row r="88" spans="1:5" ht="42" customHeight="1" x14ac:dyDescent="0.35">
      <c r="A88" s="266" t="str">
        <f>'Capabilities Assessment'!B24</f>
        <v>HEALTH DATA INTEGRITY AND AUTHENTICITY (IGAU)</v>
      </c>
      <c r="B88" s="267" t="s">
        <v>1273</v>
      </c>
      <c r="C88" s="162" t="s">
        <v>1274</v>
      </c>
      <c r="D88" s="163" t="s">
        <v>1275</v>
      </c>
      <c r="E88" s="163" t="s">
        <v>1276</v>
      </c>
    </row>
    <row r="89" spans="1:5" ht="42" x14ac:dyDescent="0.35">
      <c r="A89" s="266"/>
      <c r="B89" s="267"/>
      <c r="C89" s="162" t="s">
        <v>1277</v>
      </c>
      <c r="D89" s="163" t="s">
        <v>1278</v>
      </c>
      <c r="E89" s="163" t="s">
        <v>1276</v>
      </c>
    </row>
    <row r="90" spans="1:5" ht="15" customHeight="1" x14ac:dyDescent="0.35">
      <c r="A90" s="266" t="str">
        <f>'Capabilities Assessment'!B25</f>
        <v>MALWARE DETECTION/PROTECTION (MLDP)</v>
      </c>
      <c r="B90" s="267" t="s">
        <v>1279</v>
      </c>
      <c r="C90" s="162" t="s">
        <v>1280</v>
      </c>
      <c r="D90" s="163" t="s">
        <v>1281</v>
      </c>
      <c r="E90" s="163"/>
    </row>
    <row r="91" spans="1:5" ht="30" customHeight="1" x14ac:dyDescent="0.35">
      <c r="A91" s="266"/>
      <c r="B91" s="267"/>
      <c r="C91" s="162" t="s">
        <v>1282</v>
      </c>
      <c r="D91" s="163" t="s">
        <v>1283</v>
      </c>
      <c r="E91" s="163" t="s">
        <v>1284</v>
      </c>
    </row>
    <row r="92" spans="1:5" x14ac:dyDescent="0.35">
      <c r="A92" s="266"/>
      <c r="B92" s="267"/>
      <c r="C92" s="162" t="s">
        <v>1285</v>
      </c>
      <c r="D92" s="163" t="s">
        <v>1286</v>
      </c>
      <c r="E92" s="163" t="s">
        <v>1287</v>
      </c>
    </row>
    <row r="93" spans="1:5" ht="19.5" customHeight="1" x14ac:dyDescent="0.35">
      <c r="A93" s="266"/>
      <c r="B93" s="267"/>
      <c r="C93" s="162" t="s">
        <v>1288</v>
      </c>
      <c r="D93" s="163" t="s">
        <v>1289</v>
      </c>
      <c r="E93" s="163" t="s">
        <v>1290</v>
      </c>
    </row>
    <row r="94" spans="1:5" ht="31.5" customHeight="1" x14ac:dyDescent="0.35">
      <c r="A94" s="266"/>
      <c r="B94" s="267"/>
      <c r="C94" s="162" t="s">
        <v>1291</v>
      </c>
      <c r="D94" s="163" t="s">
        <v>1292</v>
      </c>
      <c r="E94" s="163" t="s">
        <v>1293</v>
      </c>
    </row>
    <row r="95" spans="1:5" x14ac:dyDescent="0.35">
      <c r="A95" s="266"/>
      <c r="B95" s="267"/>
      <c r="C95" s="162" t="s">
        <v>1294</v>
      </c>
      <c r="D95" s="163" t="s">
        <v>1295</v>
      </c>
      <c r="E95" s="163" t="s">
        <v>1123</v>
      </c>
    </row>
    <row r="96" spans="1:5" ht="21.75" customHeight="1" x14ac:dyDescent="0.35">
      <c r="A96" s="266"/>
      <c r="B96" s="267"/>
      <c r="C96" s="162" t="s">
        <v>1296</v>
      </c>
      <c r="D96" s="163" t="s">
        <v>1297</v>
      </c>
      <c r="E96" s="163"/>
    </row>
    <row r="97" spans="1:5" ht="34.5" customHeight="1" x14ac:dyDescent="0.35">
      <c r="A97" s="266"/>
      <c r="B97" s="267"/>
      <c r="C97" s="162" t="s">
        <v>1298</v>
      </c>
      <c r="D97" s="163" t="s">
        <v>1299</v>
      </c>
      <c r="E97" s="163"/>
    </row>
    <row r="98" spans="1:5" x14ac:dyDescent="0.35">
      <c r="A98" s="266"/>
      <c r="B98" s="267"/>
      <c r="C98" s="162" t="s">
        <v>1300</v>
      </c>
      <c r="D98" s="163" t="s">
        <v>1301</v>
      </c>
      <c r="E98" s="163"/>
    </row>
    <row r="99" spans="1:5" ht="25.5" customHeight="1" x14ac:dyDescent="0.35">
      <c r="A99" s="266"/>
      <c r="B99" s="267"/>
      <c r="C99" s="162" t="s">
        <v>1302</v>
      </c>
      <c r="D99" s="163" t="s">
        <v>1303</v>
      </c>
      <c r="E99" s="163"/>
    </row>
    <row r="100" spans="1:5" ht="30" customHeight="1" x14ac:dyDescent="0.35">
      <c r="A100" s="266"/>
      <c r="B100" s="267"/>
      <c r="C100" s="162" t="s">
        <v>1304</v>
      </c>
      <c r="D100" s="163" t="s">
        <v>1305</v>
      </c>
      <c r="E100" s="163" t="s">
        <v>1306</v>
      </c>
    </row>
    <row r="101" spans="1:5" ht="28.5" customHeight="1" x14ac:dyDescent="0.35">
      <c r="A101" s="266"/>
      <c r="B101" s="267"/>
      <c r="C101" s="162" t="s">
        <v>1307</v>
      </c>
      <c r="D101" s="163" t="s">
        <v>1308</v>
      </c>
      <c r="E101" s="163" t="s">
        <v>1284</v>
      </c>
    </row>
    <row r="102" spans="1:5" ht="18" customHeight="1" x14ac:dyDescent="0.35">
      <c r="A102" s="266"/>
      <c r="B102" s="267"/>
      <c r="C102" s="162" t="s">
        <v>1309</v>
      </c>
      <c r="D102" s="163" t="s">
        <v>1310</v>
      </c>
      <c r="E102" s="163" t="s">
        <v>1311</v>
      </c>
    </row>
    <row r="103" spans="1:5" ht="23.25" customHeight="1" x14ac:dyDescent="0.35">
      <c r="A103" s="266"/>
      <c r="B103" s="267"/>
      <c r="C103" s="162" t="s">
        <v>1312</v>
      </c>
      <c r="D103" s="163" t="s">
        <v>1313</v>
      </c>
      <c r="E103" s="163" t="s">
        <v>1314</v>
      </c>
    </row>
    <row r="104" spans="1:5" ht="21" customHeight="1" x14ac:dyDescent="0.35">
      <c r="A104" s="266"/>
      <c r="B104" s="267"/>
      <c r="C104" s="162" t="s">
        <v>1315</v>
      </c>
      <c r="D104" s="163" t="s">
        <v>1316</v>
      </c>
      <c r="E104" s="163"/>
    </row>
    <row r="105" spans="1:5" ht="39.75" customHeight="1" x14ac:dyDescent="0.35">
      <c r="A105" s="266" t="str">
        <f>'Capabilities Assessment'!B26</f>
        <v>NODE AUTHENTICATION (NAUT)</v>
      </c>
      <c r="B105" s="267" t="s">
        <v>1317</v>
      </c>
      <c r="C105" s="162" t="s">
        <v>1318</v>
      </c>
      <c r="D105" s="163" t="s">
        <v>1319</v>
      </c>
      <c r="E105" s="163" t="s">
        <v>1320</v>
      </c>
    </row>
    <row r="106" spans="1:5" ht="31.5" x14ac:dyDescent="0.35">
      <c r="A106" s="266"/>
      <c r="B106" s="267"/>
      <c r="C106" s="162" t="s">
        <v>1321</v>
      </c>
      <c r="D106" s="163" t="s">
        <v>1322</v>
      </c>
      <c r="E106" s="163" t="s">
        <v>1323</v>
      </c>
    </row>
    <row r="107" spans="1:5" ht="21" x14ac:dyDescent="0.35">
      <c r="A107" s="266"/>
      <c r="B107" s="267"/>
      <c r="C107" s="162" t="s">
        <v>1324</v>
      </c>
      <c r="D107" s="163" t="s">
        <v>1325</v>
      </c>
      <c r="E107" s="163"/>
    </row>
    <row r="108" spans="1:5" ht="21" x14ac:dyDescent="0.35">
      <c r="A108" s="266"/>
      <c r="B108" s="267"/>
      <c r="C108" s="162" t="s">
        <v>1326</v>
      </c>
      <c r="D108" s="163" t="s">
        <v>1327</v>
      </c>
      <c r="E108" s="163"/>
    </row>
    <row r="109" spans="1:5" ht="27" customHeight="1" x14ac:dyDescent="0.35">
      <c r="A109" s="266" t="str">
        <f>'Capabilities Assessment'!B27</f>
        <v>PERSON AUTHENTICATION (PAUT)</v>
      </c>
      <c r="B109" s="267" t="s">
        <v>1328</v>
      </c>
      <c r="C109" s="162" t="s">
        <v>1329</v>
      </c>
      <c r="D109" s="163" t="s">
        <v>1330</v>
      </c>
      <c r="E109" s="163" t="s">
        <v>1181</v>
      </c>
    </row>
    <row r="110" spans="1:5" ht="29.25" customHeight="1" x14ac:dyDescent="0.35">
      <c r="A110" s="266"/>
      <c r="B110" s="267"/>
      <c r="C110" s="162" t="s">
        <v>1331</v>
      </c>
      <c r="D110" s="163" t="s">
        <v>1332</v>
      </c>
      <c r="E110" s="163" t="s">
        <v>1181</v>
      </c>
    </row>
    <row r="111" spans="1:5" ht="27.75" customHeight="1" x14ac:dyDescent="0.35">
      <c r="A111" s="266"/>
      <c r="B111" s="267"/>
      <c r="C111" s="162" t="s">
        <v>1333</v>
      </c>
      <c r="D111" s="163" t="s">
        <v>1334</v>
      </c>
      <c r="E111" s="163" t="s">
        <v>1335</v>
      </c>
    </row>
    <row r="112" spans="1:5" ht="27.75" customHeight="1" x14ac:dyDescent="0.35">
      <c r="A112" s="266"/>
      <c r="B112" s="267"/>
      <c r="C112" s="162" t="s">
        <v>1336</v>
      </c>
      <c r="D112" s="163" t="s">
        <v>1337</v>
      </c>
      <c r="E112" s="163" t="s">
        <v>1181</v>
      </c>
    </row>
    <row r="113" spans="1:5" ht="27" customHeight="1" x14ac:dyDescent="0.35">
      <c r="A113" s="266"/>
      <c r="B113" s="267"/>
      <c r="C113" s="162" t="s">
        <v>1338</v>
      </c>
      <c r="D113" s="163" t="s">
        <v>1339</v>
      </c>
      <c r="E113" s="163" t="s">
        <v>1340</v>
      </c>
    </row>
    <row r="114" spans="1:5" ht="20.25" customHeight="1" x14ac:dyDescent="0.35">
      <c r="A114" s="266"/>
      <c r="B114" s="267"/>
      <c r="C114" s="162" t="s">
        <v>1341</v>
      </c>
      <c r="D114" s="163" t="s">
        <v>1342</v>
      </c>
      <c r="E114" s="163"/>
    </row>
    <row r="115" spans="1:5" ht="27.75" customHeight="1" x14ac:dyDescent="0.35">
      <c r="A115" s="266"/>
      <c r="B115" s="267"/>
      <c r="C115" s="162" t="s">
        <v>1343</v>
      </c>
      <c r="D115" s="163" t="s">
        <v>1344</v>
      </c>
      <c r="E115" s="163" t="s">
        <v>1181</v>
      </c>
    </row>
    <row r="116" spans="1:5" x14ac:dyDescent="0.35">
      <c r="A116" s="266"/>
      <c r="B116" s="267"/>
      <c r="C116" s="162" t="s">
        <v>1345</v>
      </c>
      <c r="D116" s="163" t="s">
        <v>1346</v>
      </c>
      <c r="E116" s="163"/>
    </row>
    <row r="117" spans="1:5" x14ac:dyDescent="0.35">
      <c r="A117" s="266"/>
      <c r="B117" s="267"/>
      <c r="C117" s="162" t="s">
        <v>1347</v>
      </c>
      <c r="D117" s="163" t="s">
        <v>1348</v>
      </c>
      <c r="E117" s="163"/>
    </row>
    <row r="118" spans="1:5" x14ac:dyDescent="0.35">
      <c r="A118" s="266"/>
      <c r="B118" s="267"/>
      <c r="C118" s="162" t="s">
        <v>1349</v>
      </c>
      <c r="D118" s="163" t="s">
        <v>1350</v>
      </c>
      <c r="E118" s="163" t="s">
        <v>1181</v>
      </c>
    </row>
    <row r="119" spans="1:5" x14ac:dyDescent="0.35">
      <c r="A119" s="266"/>
      <c r="B119" s="267"/>
      <c r="C119" s="162" t="s">
        <v>1351</v>
      </c>
      <c r="D119" s="163" t="s">
        <v>1352</v>
      </c>
      <c r="E119" s="163" t="s">
        <v>1181</v>
      </c>
    </row>
    <row r="120" spans="1:5" x14ac:dyDescent="0.35">
      <c r="A120" s="266"/>
      <c r="B120" s="267"/>
      <c r="C120" s="162" t="s">
        <v>1353</v>
      </c>
      <c r="D120" s="163" t="s">
        <v>1354</v>
      </c>
      <c r="E120" s="163" t="s">
        <v>1181</v>
      </c>
    </row>
    <row r="121" spans="1:5" x14ac:dyDescent="0.35">
      <c r="A121" s="266"/>
      <c r="B121" s="267"/>
      <c r="C121" s="162" t="s">
        <v>1355</v>
      </c>
      <c r="D121" s="163" t="s">
        <v>1356</v>
      </c>
      <c r="E121" s="163"/>
    </row>
    <row r="122" spans="1:5" x14ac:dyDescent="0.35">
      <c r="A122" s="266"/>
      <c r="B122" s="267"/>
      <c r="C122" s="162" t="s">
        <v>1357</v>
      </c>
      <c r="D122" s="163" t="s">
        <v>1358</v>
      </c>
      <c r="E122" s="163"/>
    </row>
    <row r="123" spans="1:5" x14ac:dyDescent="0.35">
      <c r="A123" s="266"/>
      <c r="B123" s="267"/>
      <c r="C123" s="162" t="s">
        <v>1359</v>
      </c>
      <c r="D123" s="163" t="s">
        <v>1360</v>
      </c>
      <c r="E123" s="163"/>
    </row>
    <row r="124" spans="1:5" x14ac:dyDescent="0.35">
      <c r="A124" s="266"/>
      <c r="B124" s="267"/>
      <c r="C124" s="162" t="s">
        <v>1361</v>
      </c>
      <c r="D124" s="163" t="s">
        <v>1362</v>
      </c>
      <c r="E124" s="163"/>
    </row>
    <row r="125" spans="1:5" ht="22.5" customHeight="1" x14ac:dyDescent="0.35">
      <c r="A125" s="266" t="str">
        <f>'Capabilities Assessment'!B28</f>
        <v>PHYSICAL LOCKS (PLOK)</v>
      </c>
      <c r="B125" s="267" t="s">
        <v>1363</v>
      </c>
      <c r="C125" s="162" t="s">
        <v>1364</v>
      </c>
      <c r="D125" s="163" t="s">
        <v>1365</v>
      </c>
      <c r="E125" s="163" t="s">
        <v>1366</v>
      </c>
    </row>
    <row r="126" spans="1:5" ht="29.25" customHeight="1" x14ac:dyDescent="0.35">
      <c r="A126" s="266"/>
      <c r="B126" s="267"/>
      <c r="C126" s="162" t="s">
        <v>1367</v>
      </c>
      <c r="D126" s="163" t="s">
        <v>1368</v>
      </c>
      <c r="E126" s="163" t="s">
        <v>1366</v>
      </c>
    </row>
    <row r="127" spans="1:5" ht="30" customHeight="1" x14ac:dyDescent="0.35">
      <c r="A127" s="266"/>
      <c r="B127" s="267"/>
      <c r="C127" s="162" t="s">
        <v>1369</v>
      </c>
      <c r="D127" s="163" t="s">
        <v>1370</v>
      </c>
      <c r="E127" s="163" t="s">
        <v>1366</v>
      </c>
    </row>
    <row r="128" spans="1:5" ht="28.5" customHeight="1" x14ac:dyDescent="0.35">
      <c r="A128" s="266"/>
      <c r="B128" s="267"/>
      <c r="C128" s="162" t="s">
        <v>1371</v>
      </c>
      <c r="D128" s="163" t="s">
        <v>1372</v>
      </c>
      <c r="E128" s="163" t="s">
        <v>1366</v>
      </c>
    </row>
    <row r="129" spans="1:5" ht="42" customHeight="1" x14ac:dyDescent="0.35">
      <c r="A129" s="266" t="str">
        <f>'Capabilities Assessment'!B29</f>
        <v>ROADMAP FOR THIRD PARTY COMPONENTS IN DEVICE LIFE CYCLE (RDMP)</v>
      </c>
      <c r="B129" s="267" t="s">
        <v>1373</v>
      </c>
      <c r="C129" s="162" t="s">
        <v>1374</v>
      </c>
      <c r="D129" s="163" t="s">
        <v>1375</v>
      </c>
      <c r="E129" s="163"/>
    </row>
    <row r="130" spans="1:5" ht="42" x14ac:dyDescent="0.35">
      <c r="A130" s="266"/>
      <c r="B130" s="267"/>
      <c r="C130" s="162" t="s">
        <v>1376</v>
      </c>
      <c r="D130" s="163" t="s">
        <v>1377</v>
      </c>
      <c r="E130" s="163"/>
    </row>
    <row r="131" spans="1:5" ht="42" x14ac:dyDescent="0.35">
      <c r="A131" s="266"/>
      <c r="B131" s="267"/>
      <c r="C131" s="162" t="s">
        <v>1378</v>
      </c>
      <c r="D131" s="163" t="s">
        <v>1379</v>
      </c>
      <c r="E131" s="163"/>
    </row>
    <row r="132" spans="1:5" ht="49.5" customHeight="1" x14ac:dyDescent="0.35">
      <c r="A132" s="266"/>
      <c r="B132" s="267"/>
      <c r="C132" s="162" t="s">
        <v>1380</v>
      </c>
      <c r="D132" s="163" t="s">
        <v>1381</v>
      </c>
      <c r="E132" s="163"/>
    </row>
    <row r="133" spans="1:5" ht="15" customHeight="1" x14ac:dyDescent="0.35">
      <c r="A133" s="266" t="str">
        <f>'Capabilities Assessment'!B30</f>
        <v>SYSTEM AND APPLICATION HARDENING (SAHD)</v>
      </c>
      <c r="B133" s="267" t="s">
        <v>1382</v>
      </c>
      <c r="C133" s="162" t="s">
        <v>1383</v>
      </c>
      <c r="D133" s="163" t="s">
        <v>1384</v>
      </c>
      <c r="E133" s="163" t="s">
        <v>1385</v>
      </c>
    </row>
    <row r="134" spans="1:5" x14ac:dyDescent="0.35">
      <c r="A134" s="266"/>
      <c r="B134" s="267"/>
      <c r="C134" s="162" t="s">
        <v>1386</v>
      </c>
      <c r="D134" s="163" t="s">
        <v>1387</v>
      </c>
      <c r="E134" s="163" t="s">
        <v>1388</v>
      </c>
    </row>
    <row r="135" spans="1:5" x14ac:dyDescent="0.35">
      <c r="A135" s="266"/>
      <c r="B135" s="267"/>
      <c r="C135" s="162" t="s">
        <v>1389</v>
      </c>
      <c r="D135" s="163" t="s">
        <v>1390</v>
      </c>
      <c r="E135" s="163"/>
    </row>
    <row r="136" spans="1:5" ht="29.25" customHeight="1" x14ac:dyDescent="0.35">
      <c r="A136" s="266"/>
      <c r="B136" s="267"/>
      <c r="C136" s="162" t="s">
        <v>1391</v>
      </c>
      <c r="D136" s="163" t="s">
        <v>1392</v>
      </c>
      <c r="E136" s="163"/>
    </row>
    <row r="137" spans="1:5" ht="36.75" customHeight="1" x14ac:dyDescent="0.35">
      <c r="A137" s="266"/>
      <c r="B137" s="267"/>
      <c r="C137" s="162" t="s">
        <v>1393</v>
      </c>
      <c r="D137" s="163" t="s">
        <v>1394</v>
      </c>
      <c r="E137" s="163" t="s">
        <v>1395</v>
      </c>
    </row>
    <row r="138" spans="1:5" ht="33.75" customHeight="1" x14ac:dyDescent="0.35">
      <c r="A138" s="266"/>
      <c r="B138" s="267"/>
      <c r="C138" s="162" t="s">
        <v>1396</v>
      </c>
      <c r="D138" s="163" t="s">
        <v>1397</v>
      </c>
      <c r="E138" s="163" t="s">
        <v>1398</v>
      </c>
    </row>
    <row r="139" spans="1:5" ht="30" customHeight="1" x14ac:dyDescent="0.35">
      <c r="A139" s="266"/>
      <c r="B139" s="267"/>
      <c r="C139" s="162" t="s">
        <v>1399</v>
      </c>
      <c r="D139" s="163" t="s">
        <v>1400</v>
      </c>
      <c r="E139" s="163" t="s">
        <v>1314</v>
      </c>
    </row>
    <row r="140" spans="1:5" ht="25.5" customHeight="1" x14ac:dyDescent="0.35">
      <c r="A140" s="266"/>
      <c r="B140" s="267"/>
      <c r="C140" s="162" t="s">
        <v>1401</v>
      </c>
      <c r="D140" s="163" t="s">
        <v>1402</v>
      </c>
      <c r="E140" s="163" t="s">
        <v>1314</v>
      </c>
    </row>
    <row r="141" spans="1:5" ht="31.5" customHeight="1" x14ac:dyDescent="0.35">
      <c r="A141" s="266"/>
      <c r="B141" s="267"/>
      <c r="C141" s="162" t="s">
        <v>1403</v>
      </c>
      <c r="D141" s="163" t="s">
        <v>1404</v>
      </c>
      <c r="E141" s="163" t="s">
        <v>1395</v>
      </c>
    </row>
    <row r="142" spans="1:5" ht="27" customHeight="1" x14ac:dyDescent="0.35">
      <c r="A142" s="266"/>
      <c r="B142" s="267"/>
      <c r="C142" s="162" t="s">
        <v>1405</v>
      </c>
      <c r="D142" s="163" t="s">
        <v>1406</v>
      </c>
      <c r="E142" s="163" t="s">
        <v>1314</v>
      </c>
    </row>
    <row r="143" spans="1:5" ht="29.25" customHeight="1" x14ac:dyDescent="0.35">
      <c r="A143" s="266"/>
      <c r="B143" s="267"/>
      <c r="C143" s="162" t="s">
        <v>1407</v>
      </c>
      <c r="D143" s="163" t="s">
        <v>1408</v>
      </c>
      <c r="E143" s="163" t="s">
        <v>1314</v>
      </c>
    </row>
    <row r="144" spans="1:5" ht="28.5" customHeight="1" x14ac:dyDescent="0.35">
      <c r="A144" s="266"/>
      <c r="B144" s="267"/>
      <c r="C144" s="162" t="s">
        <v>1409</v>
      </c>
      <c r="D144" s="163" t="s">
        <v>1410</v>
      </c>
      <c r="E144" s="163" t="s">
        <v>1314</v>
      </c>
    </row>
    <row r="145" spans="1:5" ht="28.5" customHeight="1" x14ac:dyDescent="0.35">
      <c r="A145" s="266"/>
      <c r="B145" s="267"/>
      <c r="C145" s="162" t="s">
        <v>1411</v>
      </c>
      <c r="D145" s="163" t="s">
        <v>1412</v>
      </c>
      <c r="E145" s="163" t="s">
        <v>1413</v>
      </c>
    </row>
    <row r="146" spans="1:5" ht="27.75" customHeight="1" x14ac:dyDescent="0.35">
      <c r="A146" s="266"/>
      <c r="B146" s="267"/>
      <c r="C146" s="162" t="s">
        <v>1414</v>
      </c>
      <c r="D146" s="163" t="s">
        <v>1415</v>
      </c>
      <c r="E146" s="163" t="s">
        <v>1416</v>
      </c>
    </row>
    <row r="147" spans="1:5" ht="39" customHeight="1" x14ac:dyDescent="0.35">
      <c r="A147" s="266"/>
      <c r="B147" s="267"/>
      <c r="C147" s="162" t="s">
        <v>1417</v>
      </c>
      <c r="D147" s="163" t="s">
        <v>1418</v>
      </c>
      <c r="E147" s="163" t="s">
        <v>1306</v>
      </c>
    </row>
    <row r="148" spans="1:5" ht="34.5" customHeight="1" x14ac:dyDescent="0.35">
      <c r="A148" s="266"/>
      <c r="B148" s="267"/>
      <c r="C148" s="162" t="s">
        <v>1419</v>
      </c>
      <c r="D148" s="163" t="s">
        <v>1420</v>
      </c>
      <c r="E148" s="163"/>
    </row>
    <row r="149" spans="1:5" ht="30" customHeight="1" x14ac:dyDescent="0.35">
      <c r="A149" s="266"/>
      <c r="B149" s="267"/>
      <c r="C149" s="162" t="s">
        <v>1421</v>
      </c>
      <c r="D149" s="163" t="s">
        <v>1422</v>
      </c>
      <c r="E149" s="163"/>
    </row>
    <row r="150" spans="1:5" ht="30.75" customHeight="1" x14ac:dyDescent="0.35">
      <c r="A150" s="266"/>
      <c r="B150" s="267"/>
      <c r="C150" s="162" t="s">
        <v>1423</v>
      </c>
      <c r="D150" s="163" t="s">
        <v>1424</v>
      </c>
      <c r="E150" s="163"/>
    </row>
    <row r="151" spans="1:5" x14ac:dyDescent="0.35">
      <c r="A151" s="266"/>
      <c r="B151" s="267"/>
      <c r="C151" s="162" t="s">
        <v>1425</v>
      </c>
      <c r="D151" s="163" t="s">
        <v>1426</v>
      </c>
      <c r="E151" s="163"/>
    </row>
    <row r="152" spans="1:5" x14ac:dyDescent="0.35">
      <c r="A152" s="266"/>
      <c r="B152" s="267"/>
      <c r="C152" s="162" t="s">
        <v>1427</v>
      </c>
      <c r="D152" s="163" t="s">
        <v>1428</v>
      </c>
      <c r="E152" s="163"/>
    </row>
    <row r="153" spans="1:5" x14ac:dyDescent="0.35">
      <c r="A153" s="266"/>
      <c r="B153" s="267"/>
      <c r="C153" s="162" t="s">
        <v>1429</v>
      </c>
      <c r="D153" s="163" t="s">
        <v>1430</v>
      </c>
      <c r="E153" s="163"/>
    </row>
    <row r="154" spans="1:5" ht="24.75" customHeight="1" x14ac:dyDescent="0.35">
      <c r="A154" s="266"/>
      <c r="B154" s="267"/>
      <c r="C154" s="162" t="s">
        <v>1431</v>
      </c>
      <c r="D154" s="163" t="s">
        <v>1432</v>
      </c>
      <c r="E154" s="163"/>
    </row>
    <row r="155" spans="1:5" ht="31.5" customHeight="1" x14ac:dyDescent="0.35">
      <c r="A155" s="266" t="str">
        <f>'Capabilities Assessment'!B31</f>
        <v>SECURITY GUIDANCE (SGUD)</v>
      </c>
      <c r="B155" s="267" t="s">
        <v>1433</v>
      </c>
      <c r="C155" s="162" t="s">
        <v>1434</v>
      </c>
      <c r="D155" s="163" t="s">
        <v>1435</v>
      </c>
      <c r="E155" s="163" t="s">
        <v>1436</v>
      </c>
    </row>
    <row r="156" spans="1:5" ht="31.5" x14ac:dyDescent="0.35">
      <c r="A156" s="266"/>
      <c r="B156" s="267"/>
      <c r="C156" s="162" t="s">
        <v>1437</v>
      </c>
      <c r="D156" s="163" t="s">
        <v>1438</v>
      </c>
      <c r="E156" s="163" t="s">
        <v>1439</v>
      </c>
    </row>
    <row r="157" spans="1:5" ht="31.5" x14ac:dyDescent="0.35">
      <c r="A157" s="266"/>
      <c r="B157" s="267"/>
      <c r="C157" s="162" t="s">
        <v>1440</v>
      </c>
      <c r="D157" s="163" t="s">
        <v>1441</v>
      </c>
      <c r="E157" s="163" t="s">
        <v>1442</v>
      </c>
    </row>
    <row r="158" spans="1:5" ht="21" x14ac:dyDescent="0.35">
      <c r="A158" s="266"/>
      <c r="B158" s="267"/>
      <c r="C158" s="162" t="s">
        <v>1443</v>
      </c>
      <c r="D158" s="163" t="s">
        <v>1444</v>
      </c>
      <c r="E158" s="163"/>
    </row>
    <row r="159" spans="1:5" ht="43.5" customHeight="1" x14ac:dyDescent="0.35">
      <c r="A159" s="266"/>
      <c r="B159" s="267"/>
      <c r="C159" s="162" t="s">
        <v>1445</v>
      </c>
      <c r="D159" s="163" t="s">
        <v>1446</v>
      </c>
      <c r="E159" s="163"/>
    </row>
    <row r="160" spans="1:5" ht="21" customHeight="1" x14ac:dyDescent="0.35">
      <c r="A160" s="266" t="str">
        <f>'Capabilities Assessment'!B32</f>
        <v>HEALTH DATA STORAGE CONFIDENTIALITY (STCF)</v>
      </c>
      <c r="B160" s="267" t="s">
        <v>1447</v>
      </c>
      <c r="C160" s="162" t="s">
        <v>1448</v>
      </c>
      <c r="D160" s="163" t="s">
        <v>1449</v>
      </c>
      <c r="E160" s="163" t="s">
        <v>1276</v>
      </c>
    </row>
    <row r="161" spans="1:5" ht="21" x14ac:dyDescent="0.35">
      <c r="A161" s="266"/>
      <c r="B161" s="267"/>
      <c r="C161" s="162" t="s">
        <v>1450</v>
      </c>
      <c r="D161" s="163" t="s">
        <v>1451</v>
      </c>
      <c r="E161" s="163"/>
    </row>
    <row r="162" spans="1:5" ht="21" x14ac:dyDescent="0.35">
      <c r="A162" s="266"/>
      <c r="B162" s="267"/>
      <c r="C162" s="162" t="s">
        <v>1452</v>
      </c>
      <c r="D162" s="163" t="s">
        <v>1453</v>
      </c>
      <c r="E162" s="163"/>
    </row>
    <row r="163" spans="1:5" ht="21" x14ac:dyDescent="0.35">
      <c r="A163" s="266"/>
      <c r="B163" s="267"/>
      <c r="C163" s="162" t="s">
        <v>1454</v>
      </c>
      <c r="D163" s="163" t="s">
        <v>1455</v>
      </c>
      <c r="E163" s="163"/>
    </row>
    <row r="164" spans="1:5" ht="21" x14ac:dyDescent="0.35">
      <c r="A164" s="266"/>
      <c r="B164" s="267"/>
      <c r="C164" s="162" t="s">
        <v>1456</v>
      </c>
      <c r="D164" s="163" t="s">
        <v>1457</v>
      </c>
      <c r="E164" s="163" t="s">
        <v>1276</v>
      </c>
    </row>
    <row r="165" spans="1:5" ht="21" x14ac:dyDescent="0.35">
      <c r="A165" s="266"/>
      <c r="B165" s="267"/>
      <c r="C165" s="162" t="s">
        <v>1458</v>
      </c>
      <c r="D165" s="163" t="s">
        <v>1459</v>
      </c>
      <c r="E165" s="163"/>
    </row>
    <row r="166" spans="1:5" ht="21" x14ac:dyDescent="0.35">
      <c r="A166" s="266"/>
      <c r="B166" s="267"/>
      <c r="C166" s="162" t="s">
        <v>1460</v>
      </c>
      <c r="D166" s="163" t="s">
        <v>1461</v>
      </c>
      <c r="E166" s="163"/>
    </row>
    <row r="167" spans="1:5" ht="30" customHeight="1" x14ac:dyDescent="0.35">
      <c r="A167" s="266" t="str">
        <f>'Capabilities Assessment'!B33</f>
        <v>TRANSMISSION CONFIDENTIALITY (TXCF)</v>
      </c>
      <c r="B167" s="267" t="s">
        <v>1462</v>
      </c>
      <c r="C167" s="162" t="s">
        <v>1463</v>
      </c>
      <c r="D167" s="163" t="s">
        <v>1464</v>
      </c>
      <c r="E167" s="163" t="s">
        <v>1314</v>
      </c>
    </row>
    <row r="168" spans="1:5" ht="28.5" customHeight="1" x14ac:dyDescent="0.35">
      <c r="A168" s="266"/>
      <c r="B168" s="267"/>
      <c r="C168" s="162" t="s">
        <v>1465</v>
      </c>
      <c r="D168" s="163" t="s">
        <v>1466</v>
      </c>
      <c r="E168" s="163" t="s">
        <v>1314</v>
      </c>
    </row>
    <row r="169" spans="1:5" ht="20.25" customHeight="1" x14ac:dyDescent="0.35">
      <c r="A169" s="266"/>
      <c r="B169" s="267"/>
      <c r="C169" s="162" t="s">
        <v>1467</v>
      </c>
      <c r="D169" s="163" t="s">
        <v>1468</v>
      </c>
      <c r="E169" s="163"/>
    </row>
    <row r="170" spans="1:5" ht="28.5" customHeight="1" x14ac:dyDescent="0.35">
      <c r="A170" s="266"/>
      <c r="B170" s="267"/>
      <c r="C170" s="162" t="s">
        <v>1469</v>
      </c>
      <c r="D170" s="163" t="s">
        <v>1470</v>
      </c>
      <c r="E170" s="163" t="s">
        <v>1314</v>
      </c>
    </row>
    <row r="171" spans="1:5" x14ac:dyDescent="0.35">
      <c r="A171" s="266"/>
      <c r="B171" s="267"/>
      <c r="C171" s="162" t="s">
        <v>1471</v>
      </c>
      <c r="D171" s="163" t="s">
        <v>1472</v>
      </c>
      <c r="E171" s="163" t="s">
        <v>1314</v>
      </c>
    </row>
    <row r="172" spans="1:5" x14ac:dyDescent="0.35">
      <c r="A172" s="266"/>
      <c r="B172" s="267"/>
      <c r="C172" s="162" t="s">
        <v>1473</v>
      </c>
      <c r="D172" s="163" t="s">
        <v>1474</v>
      </c>
      <c r="E172" s="163"/>
    </row>
    <row r="173" spans="1:5" ht="52.5" customHeight="1" x14ac:dyDescent="0.35">
      <c r="A173" s="266" t="str">
        <f>'Capabilities Assessment'!B34</f>
        <v>TRANSMISSION INTEGRITY (TXIG)</v>
      </c>
      <c r="B173" s="267" t="s">
        <v>1475</v>
      </c>
      <c r="C173" s="162" t="s">
        <v>1476</v>
      </c>
      <c r="D173" s="163" t="s">
        <v>1477</v>
      </c>
      <c r="E173" s="163" t="s">
        <v>1478</v>
      </c>
    </row>
    <row r="174" spans="1:5" x14ac:dyDescent="0.35">
      <c r="A174" s="266"/>
      <c r="B174" s="267"/>
      <c r="C174" s="162" t="s">
        <v>1479</v>
      </c>
      <c r="D174" s="163" t="s">
        <v>1480</v>
      </c>
      <c r="E174" s="163"/>
    </row>
  </sheetData>
  <sheetProtection sheet="1" objects="1" scenarios="1"/>
  <mergeCells count="35">
    <mergeCell ref="C3:D3"/>
    <mergeCell ref="A4:A5"/>
    <mergeCell ref="B4:B5"/>
    <mergeCell ref="A6:A35"/>
    <mergeCell ref="B6:B35"/>
    <mergeCell ref="A36:A43"/>
    <mergeCell ref="B36:B43"/>
    <mergeCell ref="A45:A78"/>
    <mergeCell ref="B45:B78"/>
    <mergeCell ref="A79:A80"/>
    <mergeCell ref="B79:B80"/>
    <mergeCell ref="A81:A86"/>
    <mergeCell ref="B81:B86"/>
    <mergeCell ref="A88:A89"/>
    <mergeCell ref="B88:B89"/>
    <mergeCell ref="A90:A104"/>
    <mergeCell ref="B90:B104"/>
    <mergeCell ref="A105:A108"/>
    <mergeCell ref="B105:B108"/>
    <mergeCell ref="A109:A124"/>
    <mergeCell ref="B109:B124"/>
    <mergeCell ref="A125:A128"/>
    <mergeCell ref="B125:B128"/>
    <mergeCell ref="A129:A132"/>
    <mergeCell ref="B129:B132"/>
    <mergeCell ref="A133:A154"/>
    <mergeCell ref="B133:B154"/>
    <mergeCell ref="A155:A159"/>
    <mergeCell ref="B155:B159"/>
    <mergeCell ref="A160:A166"/>
    <mergeCell ref="B160:B166"/>
    <mergeCell ref="A167:A172"/>
    <mergeCell ref="B167:B172"/>
    <mergeCell ref="A173:A174"/>
    <mergeCell ref="B173:B174"/>
  </mergeCells>
  <pageMargins left="0.7" right="0.7" top="1.0486111111111101" bottom="1.2847222222222201" header="0.3" footer="0.3"/>
  <pageSetup paperSize="3" fitToWidth="2" fitToHeight="0" orientation="landscape" horizontalDpi="300" verticalDpi="300"/>
  <headerFooter>
    <oddHeader>&amp;L&amp;"Cambria,Bold"&amp;14Form&amp;C&amp;"Cambria,Regular"  Doc Number: D0000003422
             Name: Product security standard assessment
        Revision: AB&amp;R&amp;"Cambria,Regular"Tab: Capabilities and MDS2</oddHeader>
    <oddFooter>&amp;R&amp;"Cambria,Regular"Page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MJ40"/>
  <sheetViews>
    <sheetView zoomScale="70" zoomScaleNormal="70" workbookViewId="0">
      <pane xSplit="2" ySplit="3" topLeftCell="D4" activePane="bottomRight" state="frozen"/>
      <selection pane="topRight" activeCell="C1" sqref="C1"/>
      <selection pane="bottomLeft" activeCell="A31" sqref="A31"/>
      <selection pane="bottomRight" activeCell="B25" sqref="B25:B27"/>
    </sheetView>
  </sheetViews>
  <sheetFormatPr defaultColWidth="8.54296875" defaultRowHeight="14.5" x14ac:dyDescent="0.35"/>
  <cols>
    <col min="1" max="1" width="39.54296875" style="166" customWidth="1"/>
    <col min="2" max="2" width="53.36328125" style="167" customWidth="1"/>
    <col min="3" max="3" width="30.54296875" style="167" customWidth="1"/>
    <col min="4" max="4" width="80.36328125" style="167" customWidth="1"/>
    <col min="5" max="1024" width="8.54296875" style="167"/>
  </cols>
  <sheetData>
    <row r="1" spans="1:4" ht="15.5" x14ac:dyDescent="0.35">
      <c r="A1" s="175" t="s">
        <v>1481</v>
      </c>
      <c r="B1" s="176"/>
      <c r="C1" s="176"/>
      <c r="D1" s="177"/>
    </row>
    <row r="2" spans="1:4" ht="15.5" x14ac:dyDescent="0.35">
      <c r="A2" s="178" t="s">
        <v>1482</v>
      </c>
      <c r="B2" s="179"/>
      <c r="C2" s="179"/>
      <c r="D2" s="180"/>
    </row>
    <row r="3" spans="1:4" s="169" customFormat="1" ht="12.5" x14ac:dyDescent="0.35">
      <c r="A3" s="168" t="s">
        <v>1483</v>
      </c>
      <c r="B3" s="168" t="s">
        <v>1484</v>
      </c>
      <c r="C3" s="168" t="s">
        <v>1485</v>
      </c>
      <c r="D3" s="168" t="s">
        <v>1486</v>
      </c>
    </row>
    <row r="4" spans="1:4" ht="170" customHeight="1" x14ac:dyDescent="0.35">
      <c r="A4" s="263" t="s">
        <v>1487</v>
      </c>
      <c r="B4" s="272" t="s">
        <v>1488</v>
      </c>
      <c r="C4" s="181" t="s">
        <v>307</v>
      </c>
      <c r="D4" s="171" t="s">
        <v>1489</v>
      </c>
    </row>
    <row r="5" spans="1:4" ht="23" x14ac:dyDescent="0.35">
      <c r="A5" s="263"/>
      <c r="B5" s="272"/>
      <c r="C5" s="181" t="s">
        <v>308</v>
      </c>
      <c r="D5" s="171" t="s">
        <v>1490</v>
      </c>
    </row>
    <row r="6" spans="1:4" ht="80.5" x14ac:dyDescent="0.35">
      <c r="A6" s="263"/>
      <c r="B6" s="272"/>
      <c r="C6" s="182" t="s">
        <v>309</v>
      </c>
      <c r="D6" s="172" t="s">
        <v>1491</v>
      </c>
    </row>
    <row r="7" spans="1:4" ht="24" customHeight="1" x14ac:dyDescent="0.35">
      <c r="A7" s="263"/>
      <c r="B7" s="271" t="s">
        <v>1492</v>
      </c>
      <c r="C7" s="182" t="s">
        <v>311</v>
      </c>
      <c r="D7" s="172" t="s">
        <v>1493</v>
      </c>
    </row>
    <row r="8" spans="1:4" ht="46" x14ac:dyDescent="0.35">
      <c r="A8" s="263"/>
      <c r="B8" s="271"/>
      <c r="C8" s="182" t="s">
        <v>312</v>
      </c>
      <c r="D8" s="172" t="s">
        <v>1494</v>
      </c>
    </row>
    <row r="9" spans="1:4" x14ac:dyDescent="0.35">
      <c r="A9" s="263"/>
      <c r="B9" s="271"/>
      <c r="C9" s="182" t="s">
        <v>313</v>
      </c>
      <c r="D9" s="172" t="s">
        <v>1495</v>
      </c>
    </row>
    <row r="10" spans="1:4" ht="36" customHeight="1" x14ac:dyDescent="0.35">
      <c r="A10" s="263" t="s">
        <v>1496</v>
      </c>
      <c r="B10" s="182" t="s">
        <v>1497</v>
      </c>
      <c r="C10" s="270" t="s">
        <v>1498</v>
      </c>
      <c r="D10" s="270"/>
    </row>
    <row r="11" spans="1:4" ht="34.5" x14ac:dyDescent="0.35">
      <c r="A11" s="263"/>
      <c r="B11" s="182" t="s">
        <v>1499</v>
      </c>
      <c r="C11" s="182" t="s">
        <v>316</v>
      </c>
      <c r="D11" s="172" t="s">
        <v>1500</v>
      </c>
    </row>
    <row r="12" spans="1:4" ht="48" customHeight="1" x14ac:dyDescent="0.35">
      <c r="A12" s="263"/>
      <c r="B12" s="182" t="s">
        <v>1501</v>
      </c>
      <c r="C12" s="270" t="s">
        <v>1498</v>
      </c>
      <c r="D12" s="270"/>
    </row>
    <row r="13" spans="1:4" ht="36" customHeight="1" x14ac:dyDescent="0.35">
      <c r="A13" s="263"/>
      <c r="B13" s="182" t="s">
        <v>1502</v>
      </c>
      <c r="C13" s="270" t="s">
        <v>1498</v>
      </c>
      <c r="D13" s="270"/>
    </row>
    <row r="14" spans="1:4" ht="36" customHeight="1" x14ac:dyDescent="0.35">
      <c r="A14" s="263"/>
      <c r="B14" s="182" t="s">
        <v>1503</v>
      </c>
      <c r="C14" s="270" t="s">
        <v>1498</v>
      </c>
      <c r="D14" s="270"/>
    </row>
    <row r="15" spans="1:4" ht="36" customHeight="1" x14ac:dyDescent="0.35">
      <c r="A15" s="263"/>
      <c r="B15" s="182" t="s">
        <v>1504</v>
      </c>
      <c r="C15" s="270" t="s">
        <v>1498</v>
      </c>
      <c r="D15" s="270"/>
    </row>
    <row r="16" spans="1:4" ht="36" customHeight="1" x14ac:dyDescent="0.35">
      <c r="A16" s="263"/>
      <c r="B16" s="271" t="s">
        <v>1505</v>
      </c>
      <c r="C16" s="182" t="s">
        <v>318</v>
      </c>
      <c r="D16" s="172" t="s">
        <v>1506</v>
      </c>
    </row>
    <row r="17" spans="1:4" ht="23" x14ac:dyDescent="0.35">
      <c r="A17" s="263"/>
      <c r="B17" s="271"/>
      <c r="C17" s="182" t="s">
        <v>319</v>
      </c>
      <c r="D17" s="172" t="s">
        <v>1507</v>
      </c>
    </row>
    <row r="18" spans="1:4" ht="23" x14ac:dyDescent="0.35">
      <c r="A18" s="263"/>
      <c r="B18" s="271"/>
      <c r="C18" s="182" t="s">
        <v>320</v>
      </c>
      <c r="D18" s="172" t="s">
        <v>1508</v>
      </c>
    </row>
    <row r="19" spans="1:4" ht="23" x14ac:dyDescent="0.35">
      <c r="A19" s="263"/>
      <c r="B19" s="271"/>
      <c r="C19" s="182" t="s">
        <v>321</v>
      </c>
      <c r="D19" s="172" t="s">
        <v>1509</v>
      </c>
    </row>
    <row r="20" spans="1:4" ht="36" customHeight="1" x14ac:dyDescent="0.35">
      <c r="A20" s="263"/>
      <c r="B20" s="182" t="s">
        <v>1510</v>
      </c>
      <c r="C20" s="270" t="s">
        <v>1498</v>
      </c>
      <c r="D20" s="270"/>
    </row>
    <row r="21" spans="1:4" ht="36" customHeight="1" x14ac:dyDescent="0.35">
      <c r="A21" s="263" t="s">
        <v>1511</v>
      </c>
      <c r="B21" s="271" t="s">
        <v>1512</v>
      </c>
      <c r="C21" s="182" t="s">
        <v>324</v>
      </c>
      <c r="D21" s="172" t="s">
        <v>1513</v>
      </c>
    </row>
    <row r="22" spans="1:4" ht="34.5" x14ac:dyDescent="0.35">
      <c r="A22" s="263"/>
      <c r="B22" s="271"/>
      <c r="C22" s="182" t="s">
        <v>325</v>
      </c>
      <c r="D22" s="172" t="s">
        <v>1514</v>
      </c>
    </row>
    <row r="23" spans="1:4" ht="47" x14ac:dyDescent="0.35">
      <c r="A23" s="263"/>
      <c r="B23" s="183" t="s">
        <v>1515</v>
      </c>
      <c r="C23" s="182" t="s">
        <v>327</v>
      </c>
      <c r="D23" s="172" t="s">
        <v>1516</v>
      </c>
    </row>
    <row r="24" spans="1:4" ht="36" customHeight="1" x14ac:dyDescent="0.35">
      <c r="A24" s="263" t="s">
        <v>1557</v>
      </c>
      <c r="B24" s="184" t="s">
        <v>1517</v>
      </c>
      <c r="C24" s="270" t="s">
        <v>1518</v>
      </c>
      <c r="D24" s="270"/>
    </row>
    <row r="25" spans="1:4" ht="36" customHeight="1" x14ac:dyDescent="0.35">
      <c r="A25" s="263"/>
      <c r="B25" s="271" t="s">
        <v>1519</v>
      </c>
      <c r="C25" s="182" t="s">
        <v>332</v>
      </c>
      <c r="D25" s="172" t="s">
        <v>1520</v>
      </c>
    </row>
    <row r="26" spans="1:4" ht="34.5" x14ac:dyDescent="0.35">
      <c r="A26" s="263"/>
      <c r="B26" s="271"/>
      <c r="C26" s="182" t="s">
        <v>333</v>
      </c>
      <c r="D26" s="172" t="s">
        <v>1521</v>
      </c>
    </row>
    <row r="27" spans="1:4" ht="34.5" x14ac:dyDescent="0.35">
      <c r="A27" s="263"/>
      <c r="B27" s="271"/>
      <c r="C27" s="182" t="s">
        <v>334</v>
      </c>
      <c r="D27" s="172" t="s">
        <v>1522</v>
      </c>
    </row>
    <row r="28" spans="1:4" ht="34.5" x14ac:dyDescent="0.35">
      <c r="A28" s="263"/>
      <c r="B28" s="182" t="s">
        <v>1523</v>
      </c>
      <c r="C28" s="182" t="s">
        <v>1524</v>
      </c>
      <c r="D28" s="172" t="s">
        <v>1525</v>
      </c>
    </row>
    <row r="29" spans="1:4" ht="24" customHeight="1" x14ac:dyDescent="0.35">
      <c r="A29" s="263" t="s">
        <v>1526</v>
      </c>
      <c r="B29" s="271" t="s">
        <v>1527</v>
      </c>
      <c r="C29" s="182" t="s">
        <v>338</v>
      </c>
      <c r="D29" s="172" t="s">
        <v>1528</v>
      </c>
    </row>
    <row r="30" spans="1:4" ht="34.5" x14ac:dyDescent="0.35">
      <c r="A30" s="263"/>
      <c r="B30" s="271"/>
      <c r="C30" s="182" t="s">
        <v>339</v>
      </c>
      <c r="D30" s="172" t="s">
        <v>1529</v>
      </c>
    </row>
    <row r="31" spans="1:4" ht="46" x14ac:dyDescent="0.35">
      <c r="A31" s="263"/>
      <c r="B31" s="182" t="s">
        <v>1530</v>
      </c>
      <c r="C31" s="182" t="s">
        <v>341</v>
      </c>
      <c r="D31" s="172" t="s">
        <v>1531</v>
      </c>
    </row>
    <row r="32" spans="1:4" ht="69" x14ac:dyDescent="0.35">
      <c r="A32" s="263"/>
      <c r="B32" s="182" t="s">
        <v>1532</v>
      </c>
      <c r="C32" s="182" t="s">
        <v>343</v>
      </c>
      <c r="D32" s="172" t="s">
        <v>1533</v>
      </c>
    </row>
    <row r="33" spans="1:4" ht="36" customHeight="1" x14ac:dyDescent="0.35">
      <c r="A33" s="263"/>
      <c r="B33" s="182" t="s">
        <v>1534</v>
      </c>
      <c r="C33" s="270" t="s">
        <v>1498</v>
      </c>
      <c r="D33" s="270"/>
    </row>
    <row r="34" spans="1:4" ht="108" customHeight="1" x14ac:dyDescent="0.35">
      <c r="A34" s="263" t="s">
        <v>1535</v>
      </c>
      <c r="B34" s="182" t="s">
        <v>1536</v>
      </c>
      <c r="C34" s="270" t="s">
        <v>1537</v>
      </c>
      <c r="D34" s="270"/>
    </row>
    <row r="35" spans="1:4" ht="120" customHeight="1" x14ac:dyDescent="0.35">
      <c r="A35" s="263"/>
      <c r="B35" s="182" t="s">
        <v>1538</v>
      </c>
      <c r="C35" s="270" t="s">
        <v>1498</v>
      </c>
      <c r="D35" s="270"/>
    </row>
    <row r="36" spans="1:4" ht="60" customHeight="1" x14ac:dyDescent="0.35">
      <c r="A36" s="263" t="s">
        <v>1539</v>
      </c>
      <c r="B36" s="182" t="s">
        <v>1540</v>
      </c>
      <c r="C36" s="182" t="s">
        <v>348</v>
      </c>
      <c r="D36" s="172" t="s">
        <v>1541</v>
      </c>
    </row>
    <row r="37" spans="1:4" ht="48" customHeight="1" x14ac:dyDescent="0.35">
      <c r="A37" s="263"/>
      <c r="B37" s="182" t="s">
        <v>1542</v>
      </c>
      <c r="C37" s="270" t="s">
        <v>1498</v>
      </c>
      <c r="D37" s="270"/>
    </row>
    <row r="38" spans="1:4" ht="60" customHeight="1" x14ac:dyDescent="0.35">
      <c r="A38" s="263"/>
      <c r="B38" s="182" t="s">
        <v>1543</v>
      </c>
      <c r="C38" s="270" t="s">
        <v>1498</v>
      </c>
      <c r="D38" s="270"/>
    </row>
    <row r="39" spans="1:4" ht="84" customHeight="1" x14ac:dyDescent="0.35">
      <c r="A39" s="263" t="s">
        <v>1544</v>
      </c>
      <c r="B39" s="182" t="s">
        <v>1545</v>
      </c>
      <c r="C39" s="182" t="s">
        <v>351</v>
      </c>
      <c r="D39" s="172" t="s">
        <v>1546</v>
      </c>
    </row>
    <row r="40" spans="1:4" ht="48" customHeight="1" x14ac:dyDescent="0.35">
      <c r="A40" s="263"/>
      <c r="B40" s="182" t="s">
        <v>1547</v>
      </c>
      <c r="C40" s="270" t="s">
        <v>1498</v>
      </c>
      <c r="D40" s="270"/>
    </row>
  </sheetData>
  <mergeCells count="27">
    <mergeCell ref="A4:A9"/>
    <mergeCell ref="B4:B6"/>
    <mergeCell ref="B7:B9"/>
    <mergeCell ref="A10:A20"/>
    <mergeCell ref="C10:D10"/>
    <mergeCell ref="C12:D12"/>
    <mergeCell ref="C13:D13"/>
    <mergeCell ref="C14:D14"/>
    <mergeCell ref="C15:D15"/>
    <mergeCell ref="B16:B19"/>
    <mergeCell ref="C20:D20"/>
    <mergeCell ref="A21:A23"/>
    <mergeCell ref="B21:B22"/>
    <mergeCell ref="A24:A28"/>
    <mergeCell ref="C24:D24"/>
    <mergeCell ref="B25:B27"/>
    <mergeCell ref="A29:A33"/>
    <mergeCell ref="B29:B30"/>
    <mergeCell ref="C33:D33"/>
    <mergeCell ref="A34:A35"/>
    <mergeCell ref="C34:D34"/>
    <mergeCell ref="C35:D35"/>
    <mergeCell ref="A36:A38"/>
    <mergeCell ref="C37:D37"/>
    <mergeCell ref="C38:D38"/>
    <mergeCell ref="A39:A40"/>
    <mergeCell ref="C40:D40"/>
  </mergeCells>
  <pageMargins left="0.7" right="0.7" top="0.75" bottom="0.75" header="0.3" footer="0.3"/>
  <pageSetup fitToHeight="0" orientation="portrait" horizontalDpi="300" verticalDpi="300"/>
  <headerFooter>
    <oddHeader>&amp;L&amp;"Cambria,Bold"&amp;14Form&amp;C&amp;"Cambria,Regular"  Doc Number: D0000003422
             Name: Product security standard assessment
        Revision: AB&amp;R&amp;"Cambria,Regular"Tab: Privacy BR</oddHeader>
    <oddFooter>&amp;R&amp;"Cambria,Regular"Page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422C9B6E1F0C428080BCC9BF3E4279" ma:contentTypeVersion="4" ma:contentTypeDescription="Create a new document." ma:contentTypeScope="" ma:versionID="0a30992d267295eab0883ab3bc31bed8">
  <xsd:schema xmlns:xsd="http://www.w3.org/2001/XMLSchema" xmlns:xs="http://www.w3.org/2001/XMLSchema" xmlns:p="http://schemas.microsoft.com/office/2006/metadata/properties" xmlns:ns2="ad534ff2-402b-4ecc-9fa1-8491d4c692dd" targetNamespace="http://schemas.microsoft.com/office/2006/metadata/properties" ma:root="true" ma:fieldsID="b1eeba0084bda2d10cb2a6ad49c92c2b" ns2:_="">
    <xsd:import namespace="ad534ff2-402b-4ecc-9fa1-8491d4c692d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534ff2-402b-4ecc-9fa1-8491d4c69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1B3639F-6E23-41E6-8F0E-9B1E79FE33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534ff2-402b-4ecc-9fa1-8491d4c692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627AE5-5214-4BF5-9DED-4DF92D625F1F}">
  <ds:schemaRefs>
    <ds:schemaRef ds:uri="http://schemas.microsoft.com/sharepoint/v3/contenttype/forms"/>
  </ds:schemaRefs>
</ds:datastoreItem>
</file>

<file path=customXml/itemProps3.xml><?xml version="1.0" encoding="utf-8"?>
<ds:datastoreItem xmlns:ds="http://schemas.openxmlformats.org/officeDocument/2006/customXml" ds:itemID="{56B13C9D-029E-477B-BF49-370D4AC9C0A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Header</vt:lpstr>
      <vt:lpstr>Capabilities Assessment</vt:lpstr>
      <vt:lpstr>Security Controls Assessment</vt:lpstr>
      <vt:lpstr>Privacy Controls Assessment</vt:lpstr>
      <vt:lpstr>Logic Table</vt:lpstr>
      <vt:lpstr>Controls and Guidance</vt:lpstr>
      <vt:lpstr>Impact Levels</vt:lpstr>
      <vt:lpstr>Capabilities and MDS2</vt:lpstr>
      <vt:lpstr>Privacy BR</vt:lpstr>
      <vt:lpstr>'Security Controls Assessment'!_FilterDatabase</vt:lpstr>
      <vt:lpstr>'Capabilities and MDS2'!Print_Area</vt:lpstr>
      <vt:lpstr>'Capabilities Assessment'!Print_Area</vt:lpstr>
      <vt:lpstr>Header!Print_Area</vt:lpstr>
      <vt:lpstr>'Privacy Controls Assessment'!Print_Area</vt:lpstr>
      <vt:lpstr>'Capabilities and MDS2'!Print_Titles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Sai Praneetha Bhaskaruni</cp:lastModifiedBy>
  <cp:revision>2</cp:revision>
  <dcterms:created xsi:type="dcterms:W3CDTF">2015-06-05T18:17:20Z</dcterms:created>
  <dcterms:modified xsi:type="dcterms:W3CDTF">2022-03-16T07:01:23Z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0x01010067422C9B6E1F0C428080BCC9BF3E4279</vt:lpwstr>
  </property>
  <property fmtid="{D5CDD505-2E9C-101B-9397-08002B2CF9AE}" pid="3" name="MSIP_Label_40993bd6-1ede-4830-9dba-3224251d6855_Enabled">
    <vt:lpwstr>true</vt:lpwstr>
  </property>
  <property fmtid="{D5CDD505-2E9C-101B-9397-08002B2CF9AE}" pid="4" name="MSIP_Label_40993bd6-1ede-4830-9dba-3224251d6855_SetDate">
    <vt:lpwstr>2022-03-08T03:55:29Z</vt:lpwstr>
  </property>
  <property fmtid="{D5CDD505-2E9C-101B-9397-08002B2CF9AE}" pid="5" name="MSIP_Label_40993bd6-1ede-4830-9dba-3224251d6855_Method">
    <vt:lpwstr>Privileged</vt:lpwstr>
  </property>
  <property fmtid="{D5CDD505-2E9C-101B-9397-08002B2CF9AE}" pid="6" name="MSIP_Label_40993bd6-1ede-4830-9dba-3224251d6855_Name">
    <vt:lpwstr>Business</vt:lpwstr>
  </property>
  <property fmtid="{D5CDD505-2E9C-101B-9397-08002B2CF9AE}" pid="7" name="MSIP_Label_40993bd6-1ede-4830-9dba-3224251d6855_SiteId">
    <vt:lpwstr>311b3378-8e8a-4b5e-a33f-e80a3d8ba60a</vt:lpwstr>
  </property>
  <property fmtid="{D5CDD505-2E9C-101B-9397-08002B2CF9AE}" pid="8" name="MSIP_Label_40993bd6-1ede-4830-9dba-3224251d6855_ActionId">
    <vt:lpwstr>6e49e008-3c6f-48a8-be9c-1dcce5afdce2</vt:lpwstr>
  </property>
  <property fmtid="{D5CDD505-2E9C-101B-9397-08002B2CF9AE}" pid="9" name="MSIP_Label_40993bd6-1ede-4830-9dba-3224251d6855_ContentBits">
    <vt:lpwstr>0</vt:lpwstr>
  </property>
</Properties>
</file>