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tmp" ContentType="image/png"/>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filterPrivacy="1"/>
  <xr:revisionPtr revIDLastSave="0" documentId="13_ncr:1_{6716064C-90B8-4AE3-9E24-06E138800316}" xr6:coauthVersionLast="47" xr6:coauthVersionMax="47" xr10:uidLastSave="{00000000-0000-0000-0000-000000000000}"/>
  <bookViews>
    <workbookView xWindow="-110" yWindow="-110" windowWidth="19420" windowHeight="10420" tabRatio="808" firstSheet="1" activeTab="1" xr2:uid="{00000000-000D-0000-FFFF-FFFF00000000}"/>
  </bookViews>
  <sheets>
    <sheet name="Header" sheetId="39" r:id="rId1"/>
    <sheet name="Capabilities Assessment" sheetId="36" r:id="rId2"/>
    <sheet name="Security Controls Assessment" sheetId="21" r:id="rId3"/>
    <sheet name="Privacy Controls Assessment" sheetId="45" r:id="rId4"/>
    <sheet name="Logic Table" sheetId="38" r:id="rId5"/>
    <sheet name="Impact Levels" sheetId="41" r:id="rId6"/>
    <sheet name="Capabilities and MDS2" sheetId="43" r:id="rId7"/>
    <sheet name="Controls and Guidance" sheetId="42" r:id="rId8"/>
    <sheet name="Privacy BR" sheetId="44" r:id="rId9"/>
  </sheets>
  <definedNames>
    <definedName name="_xlnm._FilterDatabase" localSheetId="2" hidden="1">'Security Controls Assessment'!$A$14:$D$168</definedName>
    <definedName name="_xlnm.Print_Area" localSheetId="6">'Capabilities and MDS2'!$A$1:$C$173</definedName>
    <definedName name="_xlnm.Print_Area" localSheetId="1">'Capabilities Assessment'!$A$1:$E$40</definedName>
    <definedName name="_xlnm.Print_Area" localSheetId="0">Header!$A$1:$E$33</definedName>
    <definedName name="_xlnm.Print_Area" localSheetId="3">'Privacy Controls Assessment'!$A$1:$E$47</definedName>
    <definedName name="_xlnm.Print_Titles" localSheetId="6">'Capabilities and MDS2'!$1:$3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 i="36" l="1"/>
  <c r="D17" i="45"/>
  <c r="A4" i="45"/>
  <c r="D47" i="45" l="1"/>
  <c r="D45" i="45"/>
  <c r="D41" i="45"/>
  <c r="D40" i="45"/>
  <c r="D39" i="45"/>
  <c r="D38" i="45"/>
  <c r="D36" i="45"/>
  <c r="D35" i="45"/>
  <c r="D34" i="45"/>
  <c r="D33" i="45"/>
  <c r="D30" i="45"/>
  <c r="D29" i="45"/>
  <c r="D28" i="45"/>
  <c r="D26" i="45"/>
  <c r="D24" i="45"/>
  <c r="D22" i="45"/>
  <c r="D20" i="45"/>
  <c r="D19" i="45"/>
  <c r="D18" i="45"/>
  <c r="D16" i="45"/>
  <c r="D15" i="45"/>
  <c r="B36" i="45"/>
  <c r="B3" i="45"/>
  <c r="B2" i="45"/>
  <c r="A109" i="43" l="1"/>
  <c r="A125" i="43"/>
  <c r="A129" i="43"/>
  <c r="A133" i="43"/>
  <c r="A155" i="43"/>
  <c r="A160" i="43"/>
  <c r="A167" i="43"/>
  <c r="A173" i="43"/>
  <c r="D10" i="36" l="1"/>
  <c r="B3" i="21" l="1"/>
  <c r="AB162" i="38" l="1"/>
  <c r="AB161" i="38"/>
  <c r="AB160" i="38"/>
  <c r="AB159" i="38"/>
  <c r="AB158" i="38"/>
  <c r="AB157" i="38"/>
  <c r="AB156" i="38"/>
  <c r="AB155" i="38"/>
  <c r="AB154" i="38"/>
  <c r="AB153" i="38"/>
  <c r="AB152" i="38"/>
  <c r="AB151" i="38"/>
  <c r="AB150" i="38"/>
  <c r="AB149" i="38"/>
  <c r="AB148" i="38"/>
  <c r="AB147" i="38"/>
  <c r="AB146" i="38"/>
  <c r="AB145" i="38"/>
  <c r="AB144" i="38"/>
  <c r="AB143" i="38"/>
  <c r="AB142" i="38"/>
  <c r="AB141" i="38"/>
  <c r="AB140" i="38"/>
  <c r="AB139" i="38"/>
  <c r="AB138" i="38"/>
  <c r="AB137" i="38"/>
  <c r="AB136" i="38"/>
  <c r="AB135" i="38"/>
  <c r="AB134" i="38"/>
  <c r="AB133" i="38"/>
  <c r="AB132" i="38"/>
  <c r="AB131" i="38"/>
  <c r="AB130" i="38"/>
  <c r="AB129" i="38"/>
  <c r="AB128" i="38"/>
  <c r="AB127" i="38"/>
  <c r="AB126" i="38"/>
  <c r="AB125" i="38"/>
  <c r="AB124" i="38"/>
  <c r="AB123" i="38"/>
  <c r="AB122" i="38"/>
  <c r="AB121" i="38"/>
  <c r="AB120" i="38"/>
  <c r="AB119" i="38"/>
  <c r="AB118" i="38"/>
  <c r="AB117" i="38"/>
  <c r="AB116" i="38"/>
  <c r="AB115" i="38"/>
  <c r="AB114" i="38"/>
  <c r="AB113" i="38"/>
  <c r="AB112" i="38"/>
  <c r="AB111" i="38"/>
  <c r="AB110" i="38"/>
  <c r="AB109" i="38"/>
  <c r="AB108" i="38"/>
  <c r="AB107" i="38"/>
  <c r="AB106" i="38"/>
  <c r="AB105" i="38"/>
  <c r="AB104" i="38"/>
  <c r="AB103" i="38"/>
  <c r="AB102" i="38"/>
  <c r="AB101" i="38"/>
  <c r="AB100" i="38"/>
  <c r="AB99" i="38"/>
  <c r="AB98" i="38"/>
  <c r="AB97" i="38"/>
  <c r="AB96" i="38"/>
  <c r="AB95" i="38"/>
  <c r="AB94" i="38"/>
  <c r="AB93" i="38"/>
  <c r="AB92" i="38"/>
  <c r="AB91" i="38"/>
  <c r="AB90" i="38"/>
  <c r="AB89" i="38"/>
  <c r="AB88" i="38"/>
  <c r="AB87" i="38"/>
  <c r="AB86" i="38"/>
  <c r="AB85" i="38"/>
  <c r="AB84" i="38"/>
  <c r="AB83" i="38"/>
  <c r="AB82" i="38"/>
  <c r="AB81" i="38"/>
  <c r="AB80" i="38"/>
  <c r="AB79" i="38"/>
  <c r="AB78" i="38"/>
  <c r="AB77" i="38"/>
  <c r="AB76" i="38"/>
  <c r="AB75" i="38"/>
  <c r="AB74" i="38"/>
  <c r="AB73" i="38"/>
  <c r="AB72" i="38"/>
  <c r="AB71" i="38"/>
  <c r="AB70" i="38"/>
  <c r="AB69" i="38"/>
  <c r="AB68" i="38"/>
  <c r="AB67" i="38"/>
  <c r="AB66" i="38"/>
  <c r="AB65" i="38"/>
  <c r="AB64" i="38"/>
  <c r="AB63" i="38"/>
  <c r="AB62" i="38"/>
  <c r="AB61" i="38"/>
  <c r="AB60" i="38"/>
  <c r="AB59" i="38"/>
  <c r="AB58" i="38"/>
  <c r="AB57" i="38"/>
  <c r="AB56" i="38"/>
  <c r="AB55" i="38"/>
  <c r="AB54" i="38"/>
  <c r="AB53" i="38"/>
  <c r="AB52" i="38"/>
  <c r="AB51" i="38"/>
  <c r="AB50" i="38"/>
  <c r="AB49" i="38"/>
  <c r="AB48" i="38"/>
  <c r="AB47" i="38"/>
  <c r="AB46" i="38"/>
  <c r="AB45" i="38"/>
  <c r="AB44" i="38"/>
  <c r="AB43" i="38"/>
  <c r="AB42" i="38"/>
  <c r="AB41" i="38"/>
  <c r="AB40" i="38"/>
  <c r="AB39" i="38"/>
  <c r="AB38" i="38"/>
  <c r="AB37" i="38"/>
  <c r="AB36" i="38"/>
  <c r="AB35" i="38"/>
  <c r="AB34" i="38"/>
  <c r="AB33" i="38"/>
  <c r="AB32" i="38"/>
  <c r="AB31" i="38"/>
  <c r="AB30" i="38"/>
  <c r="AB29" i="38"/>
  <c r="AB28" i="38"/>
  <c r="AB27" i="38"/>
  <c r="AB26" i="38"/>
  <c r="AB25" i="38"/>
  <c r="AB24" i="38"/>
  <c r="AB23" i="38"/>
  <c r="AB22" i="38"/>
  <c r="AB21" i="38"/>
  <c r="AB20" i="38"/>
  <c r="AB19" i="38"/>
  <c r="AB18" i="38"/>
  <c r="AB17" i="38"/>
  <c r="AB16" i="38"/>
  <c r="AB15" i="38"/>
  <c r="AB14" i="38"/>
  <c r="AB13" i="38"/>
  <c r="AB12" i="38"/>
  <c r="AB11" i="38"/>
  <c r="AB10" i="38"/>
  <c r="AB9" i="38"/>
  <c r="B5" i="38"/>
  <c r="B9" i="38" s="1"/>
  <c r="X5" i="38"/>
  <c r="Q5" i="38"/>
  <c r="Q162" i="38" s="1"/>
  <c r="V162" i="38" s="1"/>
  <c r="K5" i="38"/>
  <c r="K72" i="38" s="1"/>
  <c r="F5" i="38"/>
  <c r="F85" i="38" s="1"/>
  <c r="V85" i="38" s="1"/>
  <c r="P5" i="38"/>
  <c r="P148" i="38" s="1"/>
  <c r="V148" i="38" s="1"/>
  <c r="J5" i="38"/>
  <c r="J138" i="38" s="1"/>
  <c r="T5" i="38"/>
  <c r="T130" i="38" s="1"/>
  <c r="H5" i="38"/>
  <c r="H150" i="38" s="1"/>
  <c r="R5" i="38"/>
  <c r="R138" i="38" s="1"/>
  <c r="S5" i="38"/>
  <c r="M5" i="38"/>
  <c r="M70" i="38" s="1"/>
  <c r="V70" i="38" s="1"/>
  <c r="N5" i="38"/>
  <c r="N113" i="38" s="1"/>
  <c r="O5" i="38"/>
  <c r="O129" i="38" s="1"/>
  <c r="V129" i="38" s="1"/>
  <c r="E5" i="38"/>
  <c r="E120" i="38" s="1"/>
  <c r="I5" i="38"/>
  <c r="I113" i="38" s="1"/>
  <c r="D5" i="38"/>
  <c r="D103" i="38" s="1"/>
  <c r="L5" i="38"/>
  <c r="L63" i="38" s="1"/>
  <c r="C5" i="38"/>
  <c r="C35" i="38" s="1"/>
  <c r="V35" i="38" s="1"/>
  <c r="G5" i="38"/>
  <c r="G38" i="38" s="1"/>
  <c r="A105" i="43"/>
  <c r="A90" i="43"/>
  <c r="A88" i="43"/>
  <c r="A87" i="43"/>
  <c r="A81" i="43"/>
  <c r="A79" i="43"/>
  <c r="A45" i="43"/>
  <c r="A44" i="43"/>
  <c r="A36" i="43"/>
  <c r="A6" i="43"/>
  <c r="A4" i="43"/>
  <c r="C2" i="36"/>
  <c r="B2" i="21"/>
  <c r="T150" i="38" l="1"/>
  <c r="T132" i="38"/>
  <c r="T152" i="38"/>
  <c r="R133" i="38"/>
  <c r="Q10" i="38"/>
  <c r="Q107" i="38"/>
  <c r="P136" i="38"/>
  <c r="V136" i="38" s="1"/>
  <c r="P21" i="38"/>
  <c r="O125" i="38"/>
  <c r="V125" i="38" s="1"/>
  <c r="O114" i="38"/>
  <c r="V114" i="38" s="1"/>
  <c r="O83" i="38"/>
  <c r="O116" i="38"/>
  <c r="O127" i="38"/>
  <c r="O84" i="38"/>
  <c r="O117" i="38"/>
  <c r="O87" i="38"/>
  <c r="O119" i="38"/>
  <c r="V119" i="38" s="1"/>
  <c r="O82" i="38"/>
  <c r="O126" i="38"/>
  <c r="O120" i="38"/>
  <c r="O122" i="38"/>
  <c r="N98" i="38"/>
  <c r="V98" i="38" s="1"/>
  <c r="M65" i="38"/>
  <c r="M18" i="38"/>
  <c r="M19" i="38"/>
  <c r="M45" i="38"/>
  <c r="M66" i="38"/>
  <c r="V66" i="38" s="1"/>
  <c r="L50" i="38"/>
  <c r="K74" i="38"/>
  <c r="K144" i="38"/>
  <c r="V144" i="38" s="1"/>
  <c r="K76" i="38"/>
  <c r="K151" i="38"/>
  <c r="K122" i="38"/>
  <c r="K79" i="38"/>
  <c r="K47" i="38"/>
  <c r="K84" i="38"/>
  <c r="K152" i="38"/>
  <c r="I10" i="38"/>
  <c r="I9" i="38"/>
  <c r="I63" i="38"/>
  <c r="H62" i="38"/>
  <c r="V62" i="38" s="1"/>
  <c r="H78" i="38"/>
  <c r="H107" i="38"/>
  <c r="H58" i="38"/>
  <c r="V58" i="38" s="1"/>
  <c r="H73" i="38"/>
  <c r="H57" i="38"/>
  <c r="H77" i="38"/>
  <c r="C30" i="38"/>
  <c r="F87" i="38"/>
  <c r="F46" i="38"/>
  <c r="F69" i="38"/>
  <c r="V69" i="38" s="1"/>
  <c r="F19" i="38"/>
  <c r="AF162" i="38"/>
  <c r="AF158" i="38"/>
  <c r="AF154" i="38"/>
  <c r="AF150" i="38"/>
  <c r="AF146" i="38"/>
  <c r="AF142" i="38"/>
  <c r="AF138" i="38"/>
  <c r="AF134" i="38"/>
  <c r="AF130" i="38"/>
  <c r="AF126" i="38"/>
  <c r="AF122" i="38"/>
  <c r="AF118" i="38"/>
  <c r="AF114" i="38"/>
  <c r="AF110" i="38"/>
  <c r="AF106" i="38"/>
  <c r="AF102" i="38"/>
  <c r="AF98" i="38"/>
  <c r="AF94" i="38"/>
  <c r="AF90" i="38"/>
  <c r="AF86" i="38"/>
  <c r="AF82" i="38"/>
  <c r="AF78" i="38"/>
  <c r="AF74" i="38"/>
  <c r="AF70" i="38"/>
  <c r="AF66" i="38"/>
  <c r="AF62" i="38"/>
  <c r="AF58" i="38"/>
  <c r="AF54" i="38"/>
  <c r="AF50" i="38"/>
  <c r="AF46" i="38"/>
  <c r="AF42" i="38"/>
  <c r="AF38" i="38"/>
  <c r="AF34" i="38"/>
  <c r="AF30" i="38"/>
  <c r="AF26" i="38"/>
  <c r="AF22" i="38"/>
  <c r="AF18" i="38"/>
  <c r="AF14" i="38"/>
  <c r="AF10" i="38"/>
  <c r="AA160" i="38"/>
  <c r="AA156" i="38"/>
  <c r="AA152" i="38"/>
  <c r="AA148" i="38"/>
  <c r="AA144" i="38"/>
  <c r="AA140" i="38"/>
  <c r="AA136" i="38"/>
  <c r="AA132" i="38"/>
  <c r="AA128" i="38"/>
  <c r="AA124" i="38"/>
  <c r="AA120" i="38"/>
  <c r="AA116" i="38"/>
  <c r="AA112" i="38"/>
  <c r="AA108" i="38"/>
  <c r="AA104" i="38"/>
  <c r="AA100" i="38"/>
  <c r="AA96" i="38"/>
  <c r="AA92" i="38"/>
  <c r="AA88" i="38"/>
  <c r="AA84" i="38"/>
  <c r="AA80" i="38"/>
  <c r="AA76" i="38"/>
  <c r="AA72" i="38"/>
  <c r="AA68" i="38"/>
  <c r="AA64" i="38"/>
  <c r="AA60" i="38"/>
  <c r="AA56" i="38"/>
  <c r="AA52" i="38"/>
  <c r="AA48" i="38"/>
  <c r="AA44" i="38"/>
  <c r="AA40" i="38"/>
  <c r="AA36" i="38"/>
  <c r="AA32" i="38"/>
  <c r="AA28" i="38"/>
  <c r="AA24" i="38"/>
  <c r="AA20" i="38"/>
  <c r="AA16" i="38"/>
  <c r="AA12" i="38"/>
  <c r="AF155" i="38"/>
  <c r="AF147" i="38"/>
  <c r="AF139" i="38"/>
  <c r="AF131" i="38"/>
  <c r="AF123" i="38"/>
  <c r="AF111" i="38"/>
  <c r="AF103" i="38"/>
  <c r="AF91" i="38"/>
  <c r="AF161" i="38"/>
  <c r="AF157" i="38"/>
  <c r="AF153" i="38"/>
  <c r="AF149" i="38"/>
  <c r="AF145" i="38"/>
  <c r="AF141" i="38"/>
  <c r="AF137" i="38"/>
  <c r="AF133" i="38"/>
  <c r="AF129" i="38"/>
  <c r="AF125" i="38"/>
  <c r="AF121" i="38"/>
  <c r="AF117" i="38"/>
  <c r="AF113" i="38"/>
  <c r="AF109" i="38"/>
  <c r="AF105" i="38"/>
  <c r="AF101" i="38"/>
  <c r="AF97" i="38"/>
  <c r="AF93" i="38"/>
  <c r="AF89" i="38"/>
  <c r="AF85" i="38"/>
  <c r="AF81" i="38"/>
  <c r="AF77" i="38"/>
  <c r="AF73" i="38"/>
  <c r="AF69" i="38"/>
  <c r="AF65" i="38"/>
  <c r="AF61" i="38"/>
  <c r="AF57" i="38"/>
  <c r="AF53" i="38"/>
  <c r="AF49" i="38"/>
  <c r="AF45" i="38"/>
  <c r="AF41" i="38"/>
  <c r="AF37" i="38"/>
  <c r="AF33" i="38"/>
  <c r="AF29" i="38"/>
  <c r="AF25" i="38"/>
  <c r="AF21" i="38"/>
  <c r="AF17" i="38"/>
  <c r="AF13" i="38"/>
  <c r="AF9" i="38"/>
  <c r="AA159" i="38"/>
  <c r="AA155" i="38"/>
  <c r="AA151" i="38"/>
  <c r="AA147" i="38"/>
  <c r="AA143" i="38"/>
  <c r="AA139" i="38"/>
  <c r="AA135" i="38"/>
  <c r="AA131" i="38"/>
  <c r="AA127" i="38"/>
  <c r="AA123" i="38"/>
  <c r="AA119" i="38"/>
  <c r="AA115" i="38"/>
  <c r="AA111" i="38"/>
  <c r="AA107" i="38"/>
  <c r="AA103" i="38"/>
  <c r="AA99" i="38"/>
  <c r="AA95" i="38"/>
  <c r="AA91" i="38"/>
  <c r="AA87" i="38"/>
  <c r="AA83" i="38"/>
  <c r="AA79" i="38"/>
  <c r="AA75" i="38"/>
  <c r="AA71" i="38"/>
  <c r="AA67" i="38"/>
  <c r="AA63" i="38"/>
  <c r="AA59" i="38"/>
  <c r="AA55" i="38"/>
  <c r="AA51" i="38"/>
  <c r="AA47" i="38"/>
  <c r="AA43" i="38"/>
  <c r="AA39" i="38"/>
  <c r="AA35" i="38"/>
  <c r="AA31" i="38"/>
  <c r="AA27" i="38"/>
  <c r="AA23" i="38"/>
  <c r="AA19" i="38"/>
  <c r="AA15" i="38"/>
  <c r="AA11" i="38"/>
  <c r="AA42" i="38"/>
  <c r="AA34" i="38"/>
  <c r="AA26" i="38"/>
  <c r="AA18" i="38"/>
  <c r="AA10" i="38"/>
  <c r="AF151" i="38"/>
  <c r="AF115" i="38"/>
  <c r="AF99" i="38"/>
  <c r="AF160" i="38"/>
  <c r="AF156" i="38"/>
  <c r="AF152" i="38"/>
  <c r="AF148" i="38"/>
  <c r="AF144" i="38"/>
  <c r="AF140" i="38"/>
  <c r="AF136" i="38"/>
  <c r="AF132" i="38"/>
  <c r="AF128" i="38"/>
  <c r="AF124" i="38"/>
  <c r="AF120" i="38"/>
  <c r="AF116" i="38"/>
  <c r="AF112" i="38"/>
  <c r="AF108" i="38"/>
  <c r="AF104" i="38"/>
  <c r="AF100" i="38"/>
  <c r="AF96" i="38"/>
  <c r="AF92" i="38"/>
  <c r="AF88" i="38"/>
  <c r="AF84" i="38"/>
  <c r="AF80" i="38"/>
  <c r="AF76" i="38"/>
  <c r="AF72" i="38"/>
  <c r="AF68" i="38"/>
  <c r="AF64" i="38"/>
  <c r="AF60" i="38"/>
  <c r="AF56" i="38"/>
  <c r="AF52" i="38"/>
  <c r="AF48" i="38"/>
  <c r="AF44" i="38"/>
  <c r="AF40" i="38"/>
  <c r="AF36" i="38"/>
  <c r="AF32" i="38"/>
  <c r="AF28" i="38"/>
  <c r="AF24" i="38"/>
  <c r="AF20" i="38"/>
  <c r="AF16" i="38"/>
  <c r="AF12" i="38"/>
  <c r="AA162" i="38"/>
  <c r="AA158" i="38"/>
  <c r="AA154" i="38"/>
  <c r="AA150" i="38"/>
  <c r="AA146" i="38"/>
  <c r="AA142" i="38"/>
  <c r="AA138" i="38"/>
  <c r="AA134" i="38"/>
  <c r="AA130" i="38"/>
  <c r="AA126" i="38"/>
  <c r="AA122" i="38"/>
  <c r="AA118" i="38"/>
  <c r="AA114" i="38"/>
  <c r="AA110" i="38"/>
  <c r="AA106" i="38"/>
  <c r="AA102" i="38"/>
  <c r="AA98" i="38"/>
  <c r="AA94" i="38"/>
  <c r="AA90" i="38"/>
  <c r="AA86" i="38"/>
  <c r="AA82" i="38"/>
  <c r="AA78" i="38"/>
  <c r="AA74" i="38"/>
  <c r="AA70" i="38"/>
  <c r="AA66" i="38"/>
  <c r="AA62" i="38"/>
  <c r="AA58" i="38"/>
  <c r="AA54" i="38"/>
  <c r="AA50" i="38"/>
  <c r="AA46" i="38"/>
  <c r="AA38" i="38"/>
  <c r="AA30" i="38"/>
  <c r="AA22" i="38"/>
  <c r="AA14" i="38"/>
  <c r="AF159" i="38"/>
  <c r="AF143" i="38"/>
  <c r="AF135" i="38"/>
  <c r="AF127" i="38"/>
  <c r="AF119" i="38"/>
  <c r="AF107" i="38"/>
  <c r="AF95" i="38"/>
  <c r="AF87" i="38"/>
  <c r="AF83" i="38"/>
  <c r="AF67" i="38"/>
  <c r="AF51" i="38"/>
  <c r="AF35" i="38"/>
  <c r="AF19" i="38"/>
  <c r="AA157" i="38"/>
  <c r="AA141" i="38"/>
  <c r="AA125" i="38"/>
  <c r="AA109" i="38"/>
  <c r="AA93" i="38"/>
  <c r="AA77" i="38"/>
  <c r="AA61" i="38"/>
  <c r="AA45" i="38"/>
  <c r="AA29" i="38"/>
  <c r="AA13" i="38"/>
  <c r="AF79" i="38"/>
  <c r="AF63" i="38"/>
  <c r="AF47" i="38"/>
  <c r="AF31" i="38"/>
  <c r="AF15" i="38"/>
  <c r="AA137" i="38"/>
  <c r="AA121" i="38"/>
  <c r="AA105" i="38"/>
  <c r="AA89" i="38"/>
  <c r="AA73" i="38"/>
  <c r="AA41" i="38"/>
  <c r="AA25" i="38"/>
  <c r="AF75" i="38"/>
  <c r="AF27" i="38"/>
  <c r="AA133" i="38"/>
  <c r="AA101" i="38"/>
  <c r="AA69" i="38"/>
  <c r="AA21" i="38"/>
  <c r="AF55" i="38"/>
  <c r="AF23" i="38"/>
  <c r="AA145" i="38"/>
  <c r="AA113" i="38"/>
  <c r="AA81" i="38"/>
  <c r="AA49" i="38"/>
  <c r="AA153" i="38"/>
  <c r="AA57" i="38"/>
  <c r="AF59" i="38"/>
  <c r="AF43" i="38"/>
  <c r="AF11" i="38"/>
  <c r="AA149" i="38"/>
  <c r="AA117" i="38"/>
  <c r="AA85" i="38"/>
  <c r="AA53" i="38"/>
  <c r="AA37" i="38"/>
  <c r="AF71" i="38"/>
  <c r="AF39" i="38"/>
  <c r="AA161" i="38"/>
  <c r="AA129" i="38"/>
  <c r="AA97" i="38"/>
  <c r="AA65" i="38"/>
  <c r="AA33" i="38"/>
  <c r="AA17" i="38"/>
  <c r="D14" i="38"/>
  <c r="D10" i="38"/>
  <c r="D11" i="38"/>
  <c r="V11" i="38" s="1"/>
  <c r="AH11" i="38" s="1"/>
  <c r="B17" i="21" s="1"/>
  <c r="B10" i="38"/>
  <c r="C31" i="38"/>
  <c r="V31" i="38" s="1"/>
  <c r="Q53" i="38"/>
  <c r="Q72" i="38"/>
  <c r="Q102" i="38"/>
  <c r="Q27" i="38"/>
  <c r="V27" i="38" s="1"/>
  <c r="C37" i="38"/>
  <c r="L45" i="38"/>
  <c r="H47" i="38"/>
  <c r="H53" i="38"/>
  <c r="H59" i="38"/>
  <c r="V59" i="38" s="1"/>
  <c r="H75" i="38"/>
  <c r="N93" i="38"/>
  <c r="V93" i="38" s="1"/>
  <c r="AH93" i="38" s="1"/>
  <c r="B99" i="21" s="1"/>
  <c r="Q110" i="38"/>
  <c r="V110" i="38" s="1"/>
  <c r="Q151" i="38"/>
  <c r="Q152" i="38"/>
  <c r="N29" i="38"/>
  <c r="H46" i="38"/>
  <c r="H49" i="38"/>
  <c r="H55" i="38"/>
  <c r="H60" i="38"/>
  <c r="V60" i="38" s="1"/>
  <c r="H72" i="38"/>
  <c r="H80" i="38"/>
  <c r="V80" i="38" s="1"/>
  <c r="T96" i="38"/>
  <c r="Q104" i="38"/>
  <c r="V104" i="38" s="1"/>
  <c r="Q117" i="38"/>
  <c r="Q126" i="38"/>
  <c r="V126" i="38" s="1"/>
  <c r="Q25" i="38"/>
  <c r="Q103" i="38"/>
  <c r="V103" i="38" s="1"/>
  <c r="Q150" i="38"/>
  <c r="G23" i="38"/>
  <c r="M14" i="38"/>
  <c r="G25" i="38"/>
  <c r="M29" i="38"/>
  <c r="G36" i="38"/>
  <c r="C41" i="38"/>
  <c r="V41" i="38" s="1"/>
  <c r="AH41" i="38" s="1"/>
  <c r="B47" i="21" s="1"/>
  <c r="C47" i="21" s="1"/>
  <c r="Q54" i="38"/>
  <c r="M63" i="38"/>
  <c r="M67" i="38"/>
  <c r="V67" i="38" s="1"/>
  <c r="AH67" i="38" s="1"/>
  <c r="B73" i="21" s="1"/>
  <c r="Q108" i="38"/>
  <c r="V108" i="38" s="1"/>
  <c r="Q112" i="38"/>
  <c r="V112" i="38" s="1"/>
  <c r="Q116" i="38"/>
  <c r="J133" i="38"/>
  <c r="P139" i="38"/>
  <c r="V139" i="38" s="1"/>
  <c r="AH139" i="38" s="1"/>
  <c r="B145" i="21" s="1"/>
  <c r="C145" i="21" s="1"/>
  <c r="E145" i="21" s="1"/>
  <c r="J150" i="38"/>
  <c r="Q154" i="38"/>
  <c r="V154" i="38" s="1"/>
  <c r="AA9" i="38"/>
  <c r="Q78" i="38"/>
  <c r="Q105" i="38"/>
  <c r="V105" i="38" s="1"/>
  <c r="Q111" i="38"/>
  <c r="V111" i="38" s="1"/>
  <c r="Q130" i="38"/>
  <c r="B23" i="38"/>
  <c r="Q9" i="38"/>
  <c r="G15" i="38"/>
  <c r="V15" i="38" s="1"/>
  <c r="M20" i="38"/>
  <c r="Q26" i="38"/>
  <c r="V26" i="38" s="1"/>
  <c r="G30" i="38"/>
  <c r="V30" i="38" s="1"/>
  <c r="M37" i="38"/>
  <c r="Q55" i="38"/>
  <c r="Q73" i="38"/>
  <c r="Q79" i="38"/>
  <c r="Q101" i="38"/>
  <c r="V101" i="38" s="1"/>
  <c r="Q106" i="38"/>
  <c r="V106" i="38" s="1"/>
  <c r="Q109" i="38"/>
  <c r="V109" i="38" s="1"/>
  <c r="Q157" i="38"/>
  <c r="V157" i="38" s="1"/>
  <c r="E47" i="38"/>
  <c r="E48" i="38"/>
  <c r="E13" i="38"/>
  <c r="E10" i="38"/>
  <c r="E12" i="38"/>
  <c r="E46" i="38"/>
  <c r="E45" i="38"/>
  <c r="L10" i="38"/>
  <c r="D9" i="38"/>
  <c r="N9" i="38"/>
  <c r="L14" i="38"/>
  <c r="D20" i="38"/>
  <c r="D22" i="38"/>
  <c r="P50" i="38"/>
  <c r="N91" i="38"/>
  <c r="V91" i="38" s="1"/>
  <c r="AH91" i="38" s="1"/>
  <c r="B97" i="21" s="1"/>
  <c r="N95" i="38"/>
  <c r="V95" i="38" s="1"/>
  <c r="AH95" i="38" s="1"/>
  <c r="B101" i="21" s="1"/>
  <c r="N100" i="38"/>
  <c r="V100" i="38" s="1"/>
  <c r="AH100" i="38" s="1"/>
  <c r="B106" i="21" s="1"/>
  <c r="C106" i="21" s="1"/>
  <c r="E106" i="21" s="1"/>
  <c r="P127" i="38"/>
  <c r="V127" i="38" s="1"/>
  <c r="N132" i="38"/>
  <c r="R135" i="38"/>
  <c r="P143" i="38"/>
  <c r="P146" i="38"/>
  <c r="V146" i="38" s="1"/>
  <c r="AH146" i="38" s="1"/>
  <c r="B152" i="21" s="1"/>
  <c r="C152" i="21" s="1"/>
  <c r="D152" i="21" s="1"/>
  <c r="P159" i="38"/>
  <c r="D19" i="38"/>
  <c r="D21" i="38"/>
  <c r="L47" i="38"/>
  <c r="P51" i="38"/>
  <c r="N57" i="38"/>
  <c r="V57" i="38" s="1"/>
  <c r="N89" i="38"/>
  <c r="N96" i="38"/>
  <c r="N99" i="38"/>
  <c r="V99" i="38" s="1"/>
  <c r="AH99" i="38" s="1"/>
  <c r="B105" i="21" s="1"/>
  <c r="C105" i="21" s="1"/>
  <c r="P124" i="38"/>
  <c r="P140" i="38"/>
  <c r="P147" i="38"/>
  <c r="V147" i="38" s="1"/>
  <c r="AH147" i="38" s="1"/>
  <c r="B153" i="21" s="1"/>
  <c r="C153" i="21" s="1"/>
  <c r="D153" i="21" s="1"/>
  <c r="D23" i="38"/>
  <c r="D24" i="38"/>
  <c r="D12" i="38"/>
  <c r="V12" i="38" s="1"/>
  <c r="I18" i="38"/>
  <c r="G22" i="38"/>
  <c r="L29" i="38"/>
  <c r="N44" i="38"/>
  <c r="V44" i="38" s="1"/>
  <c r="AH44" i="38" s="1"/>
  <c r="B50" i="21" s="1"/>
  <c r="E49" i="38"/>
  <c r="E52" i="38"/>
  <c r="V52" i="38" s="1"/>
  <c r="F63" i="38"/>
  <c r="F82" i="38"/>
  <c r="N90" i="38"/>
  <c r="V90" i="38" s="1"/>
  <c r="N94" i="38"/>
  <c r="V94" i="38" s="1"/>
  <c r="AH94" i="38" s="1"/>
  <c r="B100" i="21" s="1"/>
  <c r="N97" i="38"/>
  <c r="V97" i="38" s="1"/>
  <c r="N102" i="38"/>
  <c r="O118" i="38"/>
  <c r="O121" i="38"/>
  <c r="P128" i="38"/>
  <c r="V128" i="38" s="1"/>
  <c r="M133" i="38"/>
  <c r="R134" i="38"/>
  <c r="P138" i="38"/>
  <c r="P141" i="38"/>
  <c r="V141" i="38" s="1"/>
  <c r="P145" i="38"/>
  <c r="V145" i="38" s="1"/>
  <c r="Q155" i="38"/>
  <c r="V155" i="38" s="1"/>
  <c r="Q159" i="38"/>
  <c r="C43" i="38"/>
  <c r="V43" i="38" s="1"/>
  <c r="C38" i="38"/>
  <c r="V38" i="38" s="1"/>
  <c r="C32" i="38"/>
  <c r="V32" i="38" s="1"/>
  <c r="C29" i="38"/>
  <c r="C28" i="38"/>
  <c r="V28" i="38" s="1"/>
  <c r="AH28" i="38" s="1"/>
  <c r="B34" i="21" s="1"/>
  <c r="C22" i="38"/>
  <c r="C23" i="38"/>
  <c r="C33" i="38"/>
  <c r="V33" i="38" s="1"/>
  <c r="C36" i="38"/>
  <c r="F118" i="38"/>
  <c r="F84" i="38"/>
  <c r="F83" i="38"/>
  <c r="V83" i="38" s="1"/>
  <c r="F49" i="38"/>
  <c r="F47" i="38"/>
  <c r="F48" i="38"/>
  <c r="F121" i="38"/>
  <c r="F86" i="38"/>
  <c r="V86" i="38" s="1"/>
  <c r="AH86" i="38" s="1"/>
  <c r="B92" i="21" s="1"/>
  <c r="F159" i="38"/>
  <c r="F124" i="38"/>
  <c r="F88" i="38"/>
  <c r="C34" i="38"/>
  <c r="V34" i="38" s="1"/>
  <c r="C40" i="38"/>
  <c r="V40" i="38" s="1"/>
  <c r="K161" i="38"/>
  <c r="V161" i="38" s="1"/>
  <c r="K140" i="38"/>
  <c r="K113" i="38"/>
  <c r="V113" i="38" s="1"/>
  <c r="K78" i="38"/>
  <c r="K142" i="38"/>
  <c r="V142" i="38" s="1"/>
  <c r="K138" i="38"/>
  <c r="K137" i="38"/>
  <c r="V137" i="38" s="1"/>
  <c r="K123" i="38"/>
  <c r="K116" i="38"/>
  <c r="V116" i="38" s="1"/>
  <c r="K89" i="38"/>
  <c r="K149" i="38"/>
  <c r="V149" i="38" s="1"/>
  <c r="K118" i="38"/>
  <c r="K156" i="38"/>
  <c r="K153" i="38"/>
  <c r="K143" i="38"/>
  <c r="K131" i="38"/>
  <c r="V131" i="38" s="1"/>
  <c r="K77" i="38"/>
  <c r="K75" i="38"/>
  <c r="K73" i="38"/>
  <c r="M68" i="38"/>
  <c r="V68" i="38" s="1"/>
  <c r="AH68" i="38" s="1"/>
  <c r="B74" i="21" s="1"/>
  <c r="M10" i="38"/>
  <c r="M71" i="38"/>
  <c r="B71" i="38"/>
  <c r="B14" i="38"/>
  <c r="D13" i="38"/>
  <c r="L18" i="38"/>
  <c r="L19" i="38"/>
  <c r="L20" i="38"/>
  <c r="L21" i="38"/>
  <c r="H36" i="38"/>
  <c r="L37" i="38"/>
  <c r="H45" i="38"/>
  <c r="H50" i="38"/>
  <c r="H54" i="38"/>
  <c r="H56" i="38"/>
  <c r="V56" i="38" s="1"/>
  <c r="H61" i="38"/>
  <c r="V61" i="38" s="1"/>
  <c r="M64" i="38"/>
  <c r="V64" i="38" s="1"/>
  <c r="H74" i="38"/>
  <c r="H76" i="38"/>
  <c r="H79" i="38"/>
  <c r="H81" i="38"/>
  <c r="V81" i="38" s="1"/>
  <c r="O88" i="38"/>
  <c r="O92" i="38"/>
  <c r="V92" i="38" s="1"/>
  <c r="O115" i="38"/>
  <c r="V115" i="38" s="1"/>
  <c r="Q153" i="38"/>
  <c r="Q156" i="38"/>
  <c r="Q158" i="38"/>
  <c r="Q160" i="38"/>
  <c r="V160" i="38" s="1"/>
  <c r="S134" i="38"/>
  <c r="S132" i="38"/>
  <c r="S130" i="38"/>
  <c r="V120" i="38"/>
  <c r="J152" i="38"/>
  <c r="J134" i="38"/>
  <c r="J158" i="38"/>
  <c r="J156" i="38"/>
  <c r="J135" i="38"/>
  <c r="J123" i="38"/>
  <c r="S96" i="38"/>
  <c r="S133" i="38"/>
  <c r="E50" i="38"/>
  <c r="E51" i="38"/>
  <c r="C39" i="38"/>
  <c r="V39" i="38" s="1"/>
  <c r="C42" i="38"/>
  <c r="V42" i="38" s="1"/>
  <c r="AA8" i="38"/>
  <c r="B17" i="38"/>
  <c r="V17" i="38" s="1"/>
  <c r="B48" i="38"/>
  <c r="B65" i="38"/>
  <c r="B24" i="38"/>
  <c r="B16" i="38"/>
  <c r="V16" i="38" s="1"/>
  <c r="AH32" i="38" l="1"/>
  <c r="B38" i="21" s="1"/>
  <c r="V107" i="38"/>
  <c r="AH42" i="38"/>
  <c r="B48" i="21" s="1"/>
  <c r="C48" i="21" s="1"/>
  <c r="AH31" i="38"/>
  <c r="B37" i="21" s="1"/>
  <c r="AH70" i="38"/>
  <c r="B76" i="21" s="1"/>
  <c r="C76" i="21" s="1"/>
  <c r="AH64" i="38"/>
  <c r="B70" i="21" s="1"/>
  <c r="AH90" i="38"/>
  <c r="B96" i="21" s="1"/>
  <c r="C96" i="21" s="1"/>
  <c r="V117" i="38"/>
  <c r="AH98" i="38"/>
  <c r="B104" i="21" s="1"/>
  <c r="AH161" i="38"/>
  <c r="B167" i="21" s="1"/>
  <c r="C167" i="21" s="1"/>
  <c r="AH155" i="38"/>
  <c r="B161" i="21" s="1"/>
  <c r="C161" i="21" s="1"/>
  <c r="AH97" i="38"/>
  <c r="B103" i="21" s="1"/>
  <c r="C103" i="21" s="1"/>
  <c r="AH66" i="38"/>
  <c r="B72" i="21" s="1"/>
  <c r="AH142" i="38"/>
  <c r="B148" i="21" s="1"/>
  <c r="C148" i="21" s="1"/>
  <c r="D148" i="21" s="1"/>
  <c r="V78" i="38"/>
  <c r="AH78" i="38" s="1"/>
  <c r="B84" i="21" s="1"/>
  <c r="AH110" i="38"/>
  <c r="B116" i="21" s="1"/>
  <c r="V135" i="38"/>
  <c r="AH135" i="38" s="1"/>
  <c r="B141" i="21" s="1"/>
  <c r="C141" i="21" s="1"/>
  <c r="D141" i="21" s="1"/>
  <c r="V122" i="38"/>
  <c r="V133" i="38"/>
  <c r="AH133" i="38" s="1"/>
  <c r="B139" i="21" s="1"/>
  <c r="V74" i="38"/>
  <c r="AH74" i="38" s="1"/>
  <c r="B80" i="21" s="1"/>
  <c r="C80" i="21" s="1"/>
  <c r="V130" i="38"/>
  <c r="AH130" i="38" s="1"/>
  <c r="B136" i="21" s="1"/>
  <c r="D136" i="21" s="1"/>
  <c r="V132" i="38"/>
  <c r="AH132" i="38" s="1"/>
  <c r="B138" i="21" s="1"/>
  <c r="C138" i="21" s="1"/>
  <c r="V124" i="38"/>
  <c r="AH124" i="38" s="1"/>
  <c r="B130" i="21" s="1"/>
  <c r="C130" i="21" s="1"/>
  <c r="D130" i="21" s="1"/>
  <c r="V79" i="38"/>
  <c r="AH79" i="38" s="1"/>
  <c r="B85" i="21" s="1"/>
  <c r="D85" i="21" s="1"/>
  <c r="V65" i="38"/>
  <c r="AH65" i="38" s="1"/>
  <c r="B71" i="21" s="1"/>
  <c r="V150" i="38"/>
  <c r="AH150" i="38" s="1"/>
  <c r="B156" i="21" s="1"/>
  <c r="E104" i="21"/>
  <c r="V84" i="38"/>
  <c r="AH84" i="38" s="1"/>
  <c r="B90" i="21" s="1"/>
  <c r="C90" i="21" s="1"/>
  <c r="V151" i="38"/>
  <c r="V76" i="38"/>
  <c r="AH76" i="38" s="1"/>
  <c r="B82" i="21" s="1"/>
  <c r="V77" i="38"/>
  <c r="AH77" i="38" s="1"/>
  <c r="B83" i="21" s="1"/>
  <c r="D83" i="21" s="1"/>
  <c r="V55" i="38"/>
  <c r="AH55" i="38" s="1"/>
  <c r="B61" i="21" s="1"/>
  <c r="V102" i="38"/>
  <c r="AH102" i="38" s="1"/>
  <c r="B108" i="21" s="1"/>
  <c r="D108" i="21" s="1"/>
  <c r="V89" i="38"/>
  <c r="AH89" i="38" s="1"/>
  <c r="B95" i="21" s="1"/>
  <c r="E95" i="21" s="1"/>
  <c r="V87" i="38"/>
  <c r="AH87" i="38" s="1"/>
  <c r="B93" i="21" s="1"/>
  <c r="C93" i="21" s="1"/>
  <c r="V159" i="38"/>
  <c r="AH159" i="38" s="1"/>
  <c r="B165" i="21" s="1"/>
  <c r="C165" i="21" s="1"/>
  <c r="V25" i="38"/>
  <c r="AH25" i="38" s="1"/>
  <c r="B31" i="21" s="1"/>
  <c r="AH127" i="38"/>
  <c r="B133" i="21" s="1"/>
  <c r="C133" i="21" s="1"/>
  <c r="D133" i="21" s="1"/>
  <c r="AH126" i="38"/>
  <c r="B132" i="21" s="1"/>
  <c r="C132" i="21" s="1"/>
  <c r="D132" i="21" s="1"/>
  <c r="AH145" i="38"/>
  <c r="B151" i="21" s="1"/>
  <c r="C151" i="21" s="1"/>
  <c r="E151" i="21" s="1"/>
  <c r="AH56" i="38"/>
  <c r="B62" i="21" s="1"/>
  <c r="AH107" i="38"/>
  <c r="B113" i="21" s="1"/>
  <c r="AH26" i="38"/>
  <c r="B32" i="21" s="1"/>
  <c r="AH59" i="38"/>
  <c r="B65" i="21" s="1"/>
  <c r="C65" i="21" s="1"/>
  <c r="E65" i="21" s="1"/>
  <c r="AH92" i="38"/>
  <c r="B98" i="21" s="1"/>
  <c r="C98" i="21" s="1"/>
  <c r="E98" i="21" s="1"/>
  <c r="AH131" i="38"/>
  <c r="B137" i="21" s="1"/>
  <c r="AH116" i="38"/>
  <c r="B122" i="21" s="1"/>
  <c r="AH137" i="38"/>
  <c r="B143" i="21" s="1"/>
  <c r="C143" i="21" s="1"/>
  <c r="D143" i="21" s="1"/>
  <c r="AH141" i="38"/>
  <c r="B147" i="21" s="1"/>
  <c r="C147" i="21" s="1"/>
  <c r="E147" i="21" s="1"/>
  <c r="AH117" i="38"/>
  <c r="B123" i="21" s="1"/>
  <c r="AH112" i="38"/>
  <c r="B118" i="21" s="1"/>
  <c r="D118" i="21" s="1"/>
  <c r="AH103" i="38"/>
  <c r="B109" i="21" s="1"/>
  <c r="D109" i="21" s="1"/>
  <c r="AH60" i="38"/>
  <c r="B66" i="21" s="1"/>
  <c r="AH162" i="38"/>
  <c r="B168" i="21" s="1"/>
  <c r="C168" i="21" s="1"/>
  <c r="AH115" i="38"/>
  <c r="B121" i="21" s="1"/>
  <c r="AH61" i="38"/>
  <c r="B67" i="21" s="1"/>
  <c r="AH157" i="38"/>
  <c r="B163" i="21" s="1"/>
  <c r="C163" i="21" s="1"/>
  <c r="AH148" i="38"/>
  <c r="B154" i="21" s="1"/>
  <c r="C154" i="21" s="1"/>
  <c r="E154" i="21" s="1"/>
  <c r="AH129" i="38"/>
  <c r="B135" i="21" s="1"/>
  <c r="C135" i="21" s="1"/>
  <c r="D135" i="21" s="1"/>
  <c r="AH85" i="38"/>
  <c r="B91" i="21" s="1"/>
  <c r="AH111" i="38"/>
  <c r="B117" i="21" s="1"/>
  <c r="D117" i="21" s="1"/>
  <c r="AH58" i="38"/>
  <c r="B64" i="21" s="1"/>
  <c r="C64" i="21" s="1"/>
  <c r="AH122" i="38"/>
  <c r="B128" i="21" s="1"/>
  <c r="C128" i="21" s="1"/>
  <c r="D128" i="21" s="1"/>
  <c r="AH83" i="38"/>
  <c r="B89" i="21" s="1"/>
  <c r="AH105" i="38"/>
  <c r="B111" i="21" s="1"/>
  <c r="C111" i="21" s="1"/>
  <c r="D111" i="21" s="1"/>
  <c r="AH108" i="38"/>
  <c r="B114" i="21" s="1"/>
  <c r="D114" i="21" s="1"/>
  <c r="AH114" i="38"/>
  <c r="B120" i="21" s="1"/>
  <c r="AH104" i="38"/>
  <c r="B110" i="21" s="1"/>
  <c r="C110" i="21" s="1"/>
  <c r="D110" i="21" s="1"/>
  <c r="AH81" i="38"/>
  <c r="B87" i="21" s="1"/>
  <c r="C87" i="21" s="1"/>
  <c r="D87" i="21" s="1"/>
  <c r="AH149" i="38"/>
  <c r="B155" i="21" s="1"/>
  <c r="C155" i="21" s="1"/>
  <c r="E155" i="21" s="1"/>
  <c r="AH113" i="38"/>
  <c r="B119" i="21" s="1"/>
  <c r="AH128" i="38"/>
  <c r="B134" i="21" s="1"/>
  <c r="C134" i="21" s="1"/>
  <c r="D134" i="21" s="1"/>
  <c r="AH109" i="38"/>
  <c r="B115" i="21" s="1"/>
  <c r="AH160" i="38"/>
  <c r="B166" i="21" s="1"/>
  <c r="AH57" i="38"/>
  <c r="B63" i="21" s="1"/>
  <c r="C63" i="21" s="1"/>
  <c r="E63" i="21" s="1"/>
  <c r="AH106" i="38"/>
  <c r="B112" i="21" s="1"/>
  <c r="D112" i="21" s="1"/>
  <c r="AH80" i="38"/>
  <c r="B86" i="21" s="1"/>
  <c r="C86" i="21" s="1"/>
  <c r="AH151" i="38"/>
  <c r="B157" i="21" s="1"/>
  <c r="AH62" i="38"/>
  <c r="B68" i="21" s="1"/>
  <c r="C68" i="21" s="1"/>
  <c r="AH119" i="38"/>
  <c r="B125" i="21" s="1"/>
  <c r="AH125" i="38"/>
  <c r="B131" i="21" s="1"/>
  <c r="C131" i="21" s="1"/>
  <c r="D131" i="21" s="1"/>
  <c r="AH101" i="38"/>
  <c r="B107" i="21" s="1"/>
  <c r="D107" i="21" s="1"/>
  <c r="AH15" i="38"/>
  <c r="B21" i="21" s="1"/>
  <c r="AH154" i="38"/>
  <c r="B160" i="21" s="1"/>
  <c r="AH27" i="38"/>
  <c r="B33" i="21" s="1"/>
  <c r="AH136" i="38"/>
  <c r="B142" i="21" s="1"/>
  <c r="C142" i="21" s="1"/>
  <c r="E142" i="21" s="1"/>
  <c r="AH144" i="38"/>
  <c r="B150" i="21" s="1"/>
  <c r="C150" i="21" s="1"/>
  <c r="V53" i="38"/>
  <c r="AH53" i="38" s="1"/>
  <c r="B59" i="21" s="1"/>
  <c r="V121" i="38"/>
  <c r="AH121" i="38" s="1"/>
  <c r="B127" i="21" s="1"/>
  <c r="D127" i="21" s="1"/>
  <c r="V82" i="38"/>
  <c r="AH82" i="38" s="1"/>
  <c r="B88" i="21" s="1"/>
  <c r="V63" i="38"/>
  <c r="AH63" i="38" s="1"/>
  <c r="B69" i="21" s="1"/>
  <c r="V72" i="38"/>
  <c r="AH72" i="38" s="1"/>
  <c r="B78" i="21" s="1"/>
  <c r="D78" i="21" s="1"/>
  <c r="V75" i="38"/>
  <c r="AH75" i="38" s="1"/>
  <c r="B81" i="21" s="1"/>
  <c r="D81" i="21" s="1"/>
  <c r="V20" i="38"/>
  <c r="AH20" i="38" s="1"/>
  <c r="B26" i="21" s="1"/>
  <c r="D116" i="21"/>
  <c r="AH69" i="38"/>
  <c r="B75" i="21" s="1"/>
  <c r="C75" i="21" s="1"/>
  <c r="V47" i="38"/>
  <c r="AH47" i="38" s="1"/>
  <c r="B53" i="21" s="1"/>
  <c r="C53" i="21" s="1"/>
  <c r="V14" i="38"/>
  <c r="AH14" i="38" s="1"/>
  <c r="B20" i="21" s="1"/>
  <c r="E17" i="21"/>
  <c r="V19" i="38"/>
  <c r="AH19" i="38" s="1"/>
  <c r="B25" i="21" s="1"/>
  <c r="V24" i="38"/>
  <c r="AH24" i="38" s="1"/>
  <c r="B30" i="21" s="1"/>
  <c r="C30" i="21" s="1"/>
  <c r="E30" i="21" s="1"/>
  <c r="E100" i="21"/>
  <c r="AH16" i="38"/>
  <c r="B22" i="21" s="1"/>
  <c r="E99" i="21"/>
  <c r="V140" i="38"/>
  <c r="AH140" i="38" s="1"/>
  <c r="B146" i="21" s="1"/>
  <c r="C146" i="21" s="1"/>
  <c r="D146" i="21" s="1"/>
  <c r="V152" i="38"/>
  <c r="AH152" i="38" s="1"/>
  <c r="B158" i="21" s="1"/>
  <c r="V37" i="38"/>
  <c r="AH37" i="38" s="1"/>
  <c r="B43" i="21" s="1"/>
  <c r="C43" i="21" s="1"/>
  <c r="E43" i="21" s="1"/>
  <c r="E152" i="21"/>
  <c r="V54" i="38"/>
  <c r="AH54" i="38" s="1"/>
  <c r="B60" i="21" s="1"/>
  <c r="V29" i="38"/>
  <c r="AH29" i="38" s="1"/>
  <c r="B35" i="21" s="1"/>
  <c r="V22" i="38"/>
  <c r="AH22" i="38" s="1"/>
  <c r="B28" i="21" s="1"/>
  <c r="C28" i="21" s="1"/>
  <c r="V9" i="38"/>
  <c r="AH9" i="38" s="1"/>
  <c r="B15" i="21" s="1"/>
  <c r="V23" i="38"/>
  <c r="AH23" i="38" s="1"/>
  <c r="B29" i="21" s="1"/>
  <c r="C29" i="21" s="1"/>
  <c r="E29" i="21" s="1"/>
  <c r="E50" i="21"/>
  <c r="AH33" i="38"/>
  <c r="V21" i="38"/>
  <c r="AH21" i="38" s="1"/>
  <c r="B27" i="21" s="1"/>
  <c r="V13" i="38"/>
  <c r="AH13" i="38" s="1"/>
  <c r="B19" i="21" s="1"/>
  <c r="C19" i="21" s="1"/>
  <c r="V10" i="38"/>
  <c r="AH10" i="38" s="1"/>
  <c r="B16" i="21" s="1"/>
  <c r="V143" i="38"/>
  <c r="AH143" i="38" s="1"/>
  <c r="B149" i="21" s="1"/>
  <c r="C149" i="21" s="1"/>
  <c r="D149" i="21" s="1"/>
  <c r="E103" i="21"/>
  <c r="D145" i="21"/>
  <c r="V46" i="38"/>
  <c r="AH46" i="38" s="1"/>
  <c r="B52" i="21" s="1"/>
  <c r="V50" i="38"/>
  <c r="AH50" i="38" s="1"/>
  <c r="B56" i="21" s="1"/>
  <c r="V123" i="38"/>
  <c r="AH123" i="38" s="1"/>
  <c r="B129" i="21" s="1"/>
  <c r="C129" i="21" s="1"/>
  <c r="D129" i="21" s="1"/>
  <c r="V36" i="38"/>
  <c r="AH36" i="38" s="1"/>
  <c r="B42" i="21" s="1"/>
  <c r="AH52" i="38"/>
  <c r="B58" i="21" s="1"/>
  <c r="C58" i="21" s="1"/>
  <c r="V48" i="38"/>
  <c r="AH48" i="38" s="1"/>
  <c r="B54" i="21" s="1"/>
  <c r="V45" i="38"/>
  <c r="AH45" i="38" s="1"/>
  <c r="B51" i="21" s="1"/>
  <c r="V73" i="38"/>
  <c r="AH73" i="38" s="1"/>
  <c r="B79" i="21" s="1"/>
  <c r="AH12" i="38"/>
  <c r="B18" i="21" s="1"/>
  <c r="C18" i="21" s="1"/>
  <c r="V118" i="38"/>
  <c r="AH118" i="38" s="1"/>
  <c r="B124" i="21" s="1"/>
  <c r="D124" i="21" s="1"/>
  <c r="AH43" i="38"/>
  <c r="B49" i="21" s="1"/>
  <c r="C49" i="21" s="1"/>
  <c r="E49" i="21" s="1"/>
  <c r="V96" i="38"/>
  <c r="AH96" i="38" s="1"/>
  <c r="B102" i="21" s="1"/>
  <c r="C102" i="21" s="1"/>
  <c r="V158" i="38"/>
  <c r="AH158" i="38" s="1"/>
  <c r="B164" i="21" s="1"/>
  <c r="C164" i="21" s="1"/>
  <c r="AH120" i="38"/>
  <c r="B126" i="21" s="1"/>
  <c r="D126" i="21" s="1"/>
  <c r="V138" i="38"/>
  <c r="AH138" i="38" s="1"/>
  <c r="B144" i="21" s="1"/>
  <c r="C144" i="21" s="1"/>
  <c r="D144" i="21" s="1"/>
  <c r="V49" i="38"/>
  <c r="AH49" i="38" s="1"/>
  <c r="B55" i="21" s="1"/>
  <c r="C55" i="21" s="1"/>
  <c r="E97" i="21"/>
  <c r="V18" i="38"/>
  <c r="AH18" i="38" s="1"/>
  <c r="B24" i="21" s="1"/>
  <c r="E24" i="21" s="1"/>
  <c r="E105" i="21"/>
  <c r="E153" i="21"/>
  <c r="E96" i="21"/>
  <c r="V51" i="38"/>
  <c r="AH51" i="38" s="1"/>
  <c r="B57" i="21" s="1"/>
  <c r="E148" i="21"/>
  <c r="D80" i="21"/>
  <c r="V88" i="38"/>
  <c r="AH88" i="38" s="1"/>
  <c r="B94" i="21" s="1"/>
  <c r="D113" i="21"/>
  <c r="V156" i="38"/>
  <c r="AH156" i="38" s="1"/>
  <c r="B162" i="21" s="1"/>
  <c r="C162" i="21" s="1"/>
  <c r="V71" i="38"/>
  <c r="AH71" i="38" s="1"/>
  <c r="B77" i="21" s="1"/>
  <c r="C77" i="21" s="1"/>
  <c r="V153" i="38"/>
  <c r="AH153" i="38" s="1"/>
  <c r="B159" i="21" s="1"/>
  <c r="E47" i="21"/>
  <c r="V134" i="38"/>
  <c r="AH134" i="38" s="1"/>
  <c r="B140" i="21" s="1"/>
  <c r="E48" i="21"/>
  <c r="AH30" i="38"/>
  <c r="B36" i="21" s="1"/>
  <c r="AH34" i="38"/>
  <c r="B40" i="21" s="1"/>
  <c r="C40" i="21" s="1"/>
  <c r="E40" i="21" s="1"/>
  <c r="AH40" i="38"/>
  <c r="B46" i="21" s="1"/>
  <c r="C46" i="21" s="1"/>
  <c r="E46" i="21" s="1"/>
  <c r="AH39" i="38"/>
  <c r="B45" i="21" s="1"/>
  <c r="AH35" i="38"/>
  <c r="B41" i="21" s="1"/>
  <c r="E37" i="21"/>
  <c r="E34" i="21"/>
  <c r="AH17" i="38"/>
  <c r="B23" i="21" s="1"/>
  <c r="C23" i="21" s="1"/>
  <c r="E23" i="21" s="1"/>
  <c r="AH38" i="38"/>
  <c r="B44" i="21" s="1"/>
  <c r="E39" i="21" l="1"/>
  <c r="B39" i="21"/>
  <c r="D138" i="21"/>
  <c r="E138" i="21"/>
  <c r="D155" i="21"/>
  <c r="E141" i="21"/>
  <c r="E134" i="21"/>
  <c r="E132" i="21"/>
  <c r="D151" i="21"/>
  <c r="E133" i="21"/>
  <c r="D82" i="21"/>
  <c r="D86" i="21"/>
  <c r="E131" i="21"/>
  <c r="E135" i="21"/>
  <c r="E130" i="21"/>
  <c r="E143" i="21"/>
  <c r="D84" i="21"/>
  <c r="E66" i="21"/>
  <c r="D121" i="21"/>
  <c r="D147" i="21"/>
  <c r="D123" i="21"/>
  <c r="E67" i="21"/>
  <c r="D115" i="21"/>
  <c r="D154" i="21"/>
  <c r="E33" i="21"/>
  <c r="E21" i="21"/>
  <c r="D142" i="21"/>
  <c r="E128" i="21"/>
  <c r="D119" i="21"/>
  <c r="D150" i="21"/>
  <c r="E150" i="21"/>
  <c r="E68" i="21"/>
  <c r="D120" i="21"/>
  <c r="E64" i="21"/>
  <c r="E144" i="21"/>
  <c r="E53" i="21"/>
  <c r="E102" i="21"/>
  <c r="E146" i="21"/>
  <c r="E58" i="21"/>
  <c r="E149" i="21"/>
  <c r="E55" i="21"/>
  <c r="D79" i="21"/>
  <c r="E19" i="21"/>
  <c r="E18" i="21"/>
  <c r="E57" i="21"/>
  <c r="E94" i="21"/>
  <c r="E45" i="21"/>
  <c r="E44" i="21"/>
  <c r="E35" i="21"/>
  <c r="E28"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8" authorId="0" shapeId="0" xr:uid="{00000000-0006-0000-0000-000001000000}">
      <text>
        <r>
          <rPr>
            <b/>
            <sz val="9"/>
            <color indexed="81"/>
            <rFont val="Segoe UI"/>
            <family val="2"/>
          </rPr>
          <t>Author:</t>
        </r>
        <r>
          <rPr>
            <sz val="9"/>
            <color indexed="81"/>
            <rFont val="Segoe UI"/>
            <family val="2"/>
          </rPr>
          <t xml:space="preserve">
Provide a reference to the formal system architecture. Update architecture according to your Data Flow Diagram considering data flow, trust boundaries, etc..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16" authorId="0" shapeId="0" xr:uid="{00000000-0006-0000-0100-000001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Audit logs will not have stryker service personnel identification if we log the operations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60" authorId="0" shapeId="0" xr:uid="{00000000-0006-0000-0200-000001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what is this document number</t>
        </r>
      </text>
    </comment>
    <comment ref="E61" authorId="0" shapeId="0" xr:uid="{00000000-0006-0000-0200-000002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Include these in SOM</t>
        </r>
      </text>
    </comment>
    <comment ref="E69" authorId="0" shapeId="0" xr:uid="{00000000-0006-0000-0200-000003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whic is this document number</t>
        </r>
      </text>
    </comment>
    <comment ref="E78" authorId="0" shapeId="0" xr:uid="{00000000-0006-0000-0200-000004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include for complete system not just one component</t>
        </r>
      </text>
    </comment>
    <comment ref="D88" authorId="0" shapeId="0" xr:uid="{00000000-0006-0000-0200-000005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include for entire system</t>
        </r>
      </text>
    </comment>
    <comment ref="E88" authorId="0" shapeId="0" xr:uid="{00000000-0006-0000-0200-000006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which is this document number</t>
        </r>
      </text>
    </comment>
    <comment ref="D94" authorId="0" shapeId="0" xr:uid="{00000000-0006-0000-0200-000007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Not understood</t>
        </r>
      </text>
    </comment>
    <comment ref="D99" authorId="0" shapeId="0" xr:uid="{00000000-0006-0000-0200-000008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Tablet is placed inside the enclosure. Access to tablet is only provided to Stryker Service Personnel</t>
        </r>
      </text>
    </comment>
    <comment ref="E117" authorId="0" shapeId="0" xr:uid="{00000000-0006-0000-0200-000009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Document numbers shall be verified</t>
        </r>
      </text>
    </comment>
    <comment ref="E119" authorId="0" shapeId="0" xr:uid="{00000000-0006-0000-0200-00000A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Document numbers shall be updated</t>
        </r>
      </text>
    </comment>
    <comment ref="E120" authorId="0" shapeId="0" xr:uid="{00000000-0006-0000-0200-00000B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Software SOUP document</t>
        </r>
      </text>
    </comment>
    <comment ref="E122" authorId="0" shapeId="0" xr:uid="{00000000-0006-0000-0200-00000C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We are using certain thrid party libraries in the NS application</t>
        </r>
      </text>
    </comment>
    <comment ref="E125" authorId="0" shapeId="0" xr:uid="{00000000-0006-0000-0200-00000D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may be yes</t>
        </r>
      </text>
    </comment>
    <comment ref="D156" authorId="0" shapeId="0" xr:uid="{00000000-0006-0000-0200-00000E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HTTPS
Reply:
    This will have to be relooked</t>
        </r>
      </text>
    </comment>
  </commentList>
</comments>
</file>

<file path=xl/sharedStrings.xml><?xml version="1.0" encoding="utf-8"?>
<sst xmlns="http://schemas.openxmlformats.org/spreadsheetml/2006/main" count="3116" uniqueCount="1624">
  <si>
    <t>Confidentiality</t>
  </si>
  <si>
    <t>Integrity</t>
  </si>
  <si>
    <t>Availability</t>
  </si>
  <si>
    <t>ID</t>
  </si>
  <si>
    <t>Yes</t>
  </si>
  <si>
    <t>AC-1 Access control policy and management</t>
  </si>
  <si>
    <t>AC-2 Account management</t>
  </si>
  <si>
    <t>AC-7 Unsuccessful logon attempts</t>
  </si>
  <si>
    <t>AC-23 Data mining protection</t>
  </si>
  <si>
    <t>AC-24 Access control decisions</t>
  </si>
  <si>
    <t>CM-4 Security impact analysis</t>
  </si>
  <si>
    <t>IA-4 Identifier management</t>
  </si>
  <si>
    <t>IA-11 Re-authentication</t>
  </si>
  <si>
    <t>AC-21 Information sharing</t>
  </si>
  <si>
    <t>AU-1 Audit and accountability policy and procedures</t>
  </si>
  <si>
    <t>AU-2 Audit events</t>
  </si>
  <si>
    <t>AU-3 Content of audit records</t>
  </si>
  <si>
    <t>AU-6 Audit review, analysis and reporting</t>
  </si>
  <si>
    <t>AU-9 Protection of audit information</t>
  </si>
  <si>
    <t>AU-10 Non-repudiation</t>
  </si>
  <si>
    <t>AU-11 Audit record retention</t>
  </si>
  <si>
    <t>AU-12 Audit generation</t>
  </si>
  <si>
    <t>AU-13 Monitoring for information disclosure</t>
  </si>
  <si>
    <t>AU-14 Session audit</t>
  </si>
  <si>
    <t>AU-15 Alternate audit capacity</t>
  </si>
  <si>
    <t>AU-16 Cross-organizational auditing</t>
  </si>
  <si>
    <t>AC-18 Wireless access</t>
  </si>
  <si>
    <t>AC-19 Access control for mobile devices</t>
  </si>
  <si>
    <t>PL-4 Rules of behavior</t>
  </si>
  <si>
    <t>AC-5 Separation of duties</t>
  </si>
  <si>
    <t>CM-1 Configuration management policy and procedures</t>
  </si>
  <si>
    <t>CM-2 Baseline configuration</t>
  </si>
  <si>
    <t>CM-3 Configuration change control</t>
  </si>
  <si>
    <t>CM-5 Access restrictions for change</t>
  </si>
  <si>
    <t>CM-6 Configuration settings</t>
  </si>
  <si>
    <t>CM-7 Least functionality</t>
  </si>
  <si>
    <t>CM-9 Configuration management plan</t>
  </si>
  <si>
    <t>SA-10 Developer configuration management</t>
  </si>
  <si>
    <t>AC-17 Remote access</t>
  </si>
  <si>
    <t>IA-1 Identification and authentication policy and procedures</t>
  </si>
  <si>
    <t>IA-9 Service identification and authentication</t>
  </si>
  <si>
    <t>MA-1 System maintenance policy and procedures</t>
  </si>
  <si>
    <t>MA-2 Controlled maintenance</t>
  </si>
  <si>
    <t>MA-3 Maintenance tools</t>
  </si>
  <si>
    <t>MA-4 Nonlocal maintenance</t>
  </si>
  <si>
    <t>MA-5 Maintenance personnel</t>
  </si>
  <si>
    <t>MA-6 Timely maintenance</t>
  </si>
  <si>
    <t>MP-1 Media protection policy and procedures</t>
  </si>
  <si>
    <t>SA-8 Security engineering principles</t>
  </si>
  <si>
    <t>SA-11 Developer security testing and evaluation</t>
  </si>
  <si>
    <t>SA-14 Criticality analysis</t>
  </si>
  <si>
    <t>SI-11 Error handling</t>
  </si>
  <si>
    <t>AC-8 System use notification</t>
  </si>
  <si>
    <t>CP-1 Contingency planning policy and procedures</t>
  </si>
  <si>
    <t>CP-2 Contingency plan</t>
  </si>
  <si>
    <t>CP-3 Contingency training</t>
  </si>
  <si>
    <t>CP-4 Contingency plan testing</t>
  </si>
  <si>
    <t>CP-6 Alternate storage site</t>
  </si>
  <si>
    <t>CP-7 Alternate processing site</t>
  </si>
  <si>
    <t>CP-8 Telecommunications services</t>
  </si>
  <si>
    <t>CP-9 Information system backup</t>
  </si>
  <si>
    <t>CP-10 Information system recovery and reconstitution</t>
  </si>
  <si>
    <t>CP-13 Alternative security mechanisms</t>
  </si>
  <si>
    <t>IR-1 Incident response policy and procedures</t>
  </si>
  <si>
    <t>IR-2 Incident response training</t>
  </si>
  <si>
    <t>IR-3 Incident response testing</t>
  </si>
  <si>
    <t>IR-4 Incident handling</t>
  </si>
  <si>
    <t>IR-5 Incident monitoring</t>
  </si>
  <si>
    <t>IR-6 Incident reporting</t>
  </si>
  <si>
    <t>IR-7 Incident response assistance</t>
  </si>
  <si>
    <t>IR-8 Incident response plan</t>
  </si>
  <si>
    <t>IR-9 Information spillage response</t>
  </si>
  <si>
    <t>IR-10 Integrated information security analysis team</t>
  </si>
  <si>
    <t>SI-1 System and information integrity policy and procedures</t>
  </si>
  <si>
    <t>PM-9 RISK MANAGEMENT strategy</t>
  </si>
  <si>
    <t>AC-14 Permitted actions without identification or authentication</t>
  </si>
  <si>
    <t>RA-5 Vulnerability scanning</t>
  </si>
  <si>
    <t>SA-13 Trustworthiness</t>
  </si>
  <si>
    <t>SC-12 Cryptographic key establishment and management</t>
  </si>
  <si>
    <t>SC-13 Cryptographic protection</t>
  </si>
  <si>
    <t>SC-17 Public key infrastructure certificates</t>
  </si>
  <si>
    <t>SC-28 Protection of information at rest</t>
  </si>
  <si>
    <t>SI-3 Malicious code protection</t>
  </si>
  <si>
    <t>SI-7 Software and information integrity</t>
  </si>
  <si>
    <t>SI-10 Information input validation</t>
  </si>
  <si>
    <t>MP-2 Media access</t>
  </si>
  <si>
    <t>SA-4 Acquisition PROCESS</t>
  </si>
  <si>
    <t>SA-12 Supply chain protection</t>
  </si>
  <si>
    <t>SC-7 Boundary protection</t>
  </si>
  <si>
    <t>SC-26 Honeypots</t>
  </si>
  <si>
    <t>SC-30 Concealment and misdirection</t>
  </si>
  <si>
    <t>SC-34 Non-modifiable executable programs</t>
  </si>
  <si>
    <t>SC-35 Honey clients</t>
  </si>
  <si>
    <t>SC-37 Out-of-band channels</t>
  </si>
  <si>
    <t>SC-44 Detonation chambers</t>
  </si>
  <si>
    <t>SI-2 Flaw remediation</t>
  </si>
  <si>
    <t>SI-4 Information system monitoring</t>
  </si>
  <si>
    <t>SI-15 Information output filtering</t>
  </si>
  <si>
    <t>IA-2 Identification and authentication (organizational users)</t>
  </si>
  <si>
    <t>IA-5 Authenticator management</t>
  </si>
  <si>
    <t>IA-7 Cryptographic module authentication</t>
  </si>
  <si>
    <t>IA-8 Identification and authentication (non-organizational users)</t>
  </si>
  <si>
    <t>IA-10 Adaptive identification and authentication</t>
  </si>
  <si>
    <t>CA-7 Continuous monitoring</t>
  </si>
  <si>
    <t>MP-4 Media</t>
  </si>
  <si>
    <t>MP-7 Media use</t>
  </si>
  <si>
    <t>PE-1 Physical and environmental protection policy and procedures</t>
  </si>
  <si>
    <t>PE-2 Physical access authorizations</t>
  </si>
  <si>
    <t>PE-3 Physical access control</t>
  </si>
  <si>
    <t>PE-4 Access control for transmission medium</t>
  </si>
  <si>
    <t>PE-5 Access control for output devices</t>
  </si>
  <si>
    <t>PE-6 Monitoring physical access</t>
  </si>
  <si>
    <t>PE-9 Power equipment and power cabling</t>
  </si>
  <si>
    <t>PE-18 Location of information system components</t>
  </si>
  <si>
    <t>PL-2 System security plan</t>
  </si>
  <si>
    <t>SC-8 Transmission confidentiality and integrity</t>
  </si>
  <si>
    <t>MP-8 Media downgrading</t>
  </si>
  <si>
    <t>SA-1 System and services acquisition policy and procedures</t>
  </si>
  <si>
    <t>SA-3 System development life cycle</t>
  </si>
  <si>
    <t>SA-5 Information system documentation</t>
  </si>
  <si>
    <t>SA-9 External information system services</t>
  </si>
  <si>
    <t>SA-15 Development PROCESS, standards and tools</t>
  </si>
  <si>
    <t>SA-16 Developer-provided training</t>
  </si>
  <si>
    <t>SA-17 Developer security architecture and design</t>
  </si>
  <si>
    <t>SA-21 Developer screening</t>
  </si>
  <si>
    <t>SA-18 Tamper resistance and detection</t>
  </si>
  <si>
    <t>SC-25 Thin nodes</t>
  </si>
  <si>
    <t>SC-29 Heterogeneity</t>
  </si>
  <si>
    <t>SC-31 Covert channel analysis</t>
  </si>
  <si>
    <t>SC-41 Port and I/O device access</t>
  </si>
  <si>
    <t>SC-42 Sensor capability and data</t>
  </si>
  <si>
    <t>SC-43 Usage restrictions</t>
  </si>
  <si>
    <t>AT-1 Security awareness and training policy and procedures</t>
  </si>
  <si>
    <t>AT-2 Security awareness training</t>
  </si>
  <si>
    <t>AT-3 Security training</t>
  </si>
  <si>
    <t>PL-1 Security planning policy and procedures</t>
  </si>
  <si>
    <t>PL-7 Security concept of operations</t>
  </si>
  <si>
    <t>PL-8 Information security architecture</t>
  </si>
  <si>
    <t>PS-1 Personnel security policy and procedures</t>
  </si>
  <si>
    <t>SC-1 System and communications protection policy and procedures</t>
  </si>
  <si>
    <t>SI-5 Security alerts, advisories, and directives</t>
  </si>
  <si>
    <t>SI-6 Security functionality VERIFICATION</t>
  </si>
  <si>
    <t>SI-8 Spam protection</t>
  </si>
  <si>
    <t>SI-12 Information handling and retention</t>
  </si>
  <si>
    <t>SI-17 Fail-safe procedures</t>
  </si>
  <si>
    <t>PM-1 Information security program plan</t>
  </si>
  <si>
    <t>PM-12 Insider threat program</t>
  </si>
  <si>
    <t>PM-14 Testing, training and monitoring</t>
  </si>
  <si>
    <t>PM-15 Contacts with security groups and associations</t>
  </si>
  <si>
    <t>PM-16 Threat awareness program</t>
  </si>
  <si>
    <t>Applicable?</t>
  </si>
  <si>
    <t>DHF Reference:</t>
  </si>
  <si>
    <t>Product/Entity:</t>
  </si>
  <si>
    <t>System shall provide automatic logoff after a period of inactivity</t>
  </si>
  <si>
    <t>AUTOMATIC LOGOFF (ALOF)</t>
  </si>
  <si>
    <t>AUDIT CONTROLS (AUDT)</t>
  </si>
  <si>
    <t>AUTHORIZATION (AUTH)</t>
  </si>
  <si>
    <t xml:space="preserve">System shall provide the Hospital system administrator the ability  to configure the products security capabilities </t>
  </si>
  <si>
    <t>HEALTH DATA DE-IDENTIFICATION (DIDT)</t>
  </si>
  <si>
    <t>CYBER SECURITY PRODUCT UPGRADES (CSUP)</t>
  </si>
  <si>
    <t>CONFIGURATION OF SECURITY FEATURES (CNFS)</t>
  </si>
  <si>
    <t>DATA BACKUP AND DISASTER RECOVERY (DTBK)</t>
  </si>
  <si>
    <t>EMERGENCY ACCESS (EMRG)</t>
  </si>
  <si>
    <t>The device shall ensure the integrity of stored data with implicit/explicit error detection/correction technology</t>
  </si>
  <si>
    <t>The system shall support the use of anti-malware mechanism</t>
  </si>
  <si>
    <t xml:space="preserve">The system shall provide node authentication to ensure that only known devices can connect with each other and share data  </t>
  </si>
  <si>
    <t>NODE AUTHENTICATION (NAUT)</t>
  </si>
  <si>
    <t xml:space="preserve">The system shall provide the ability to authenticate users </t>
  </si>
  <si>
    <t>PERSON AUTHENTICATION (PAUT)</t>
  </si>
  <si>
    <t>The system components that maintain private data shall be physically secure</t>
  </si>
  <si>
    <t>PHYSICAL LOCKS (PLOK)</t>
  </si>
  <si>
    <t>The system software development plan shall address security support of 3rd party components throughout system life cycle</t>
  </si>
  <si>
    <t>ROADMAP FOR THIRD PARTY COMPONENTS IN DEVICE LIFE CYCLE (RDMP)</t>
  </si>
  <si>
    <t>System shall provide hardening features to guard against cyber attacks and malware</t>
  </si>
  <si>
    <t>The system service/user manuals shall provide security guidance for operators and administrators</t>
  </si>
  <si>
    <t>The system shall establish technical controls to mitigate the potential for compromise to the integrity and confidentiality of health data stored on product or removable media</t>
  </si>
  <si>
    <t>SYSTEM AND APPLICATION HARDENING (SAHD)</t>
  </si>
  <si>
    <t>SECURITY GUIDANCE (SGUD)</t>
  </si>
  <si>
    <t>HEALTH DATA STORAGE CONFIDENTIALITY (STCF)</t>
  </si>
  <si>
    <t>TRANSMISSION CONFIDENTIALITY (TXCF)</t>
  </si>
  <si>
    <t>TRANSMISSION INTEGRITY (TXIG)</t>
  </si>
  <si>
    <t>Capability</t>
  </si>
  <si>
    <t>Requirement Overview</t>
  </si>
  <si>
    <t>Category</t>
  </si>
  <si>
    <t>Rationale for Selection</t>
  </si>
  <si>
    <t>Selection</t>
  </si>
  <si>
    <t>AC-6 Least Privilege</t>
  </si>
  <si>
    <t>AC-3 Access enforcement</t>
  </si>
  <si>
    <t>AU-7 Audit reduction and report generation</t>
  </si>
  <si>
    <t>AU-8 Time stamps</t>
  </si>
  <si>
    <t>AU-5 Response to audit processing failures</t>
  </si>
  <si>
    <t>AU-4 Audit storage capacity</t>
  </si>
  <si>
    <t>AC-11 Session lock</t>
  </si>
  <si>
    <t>SC-40 Wireless link protection</t>
  </si>
  <si>
    <t>ALOF</t>
  </si>
  <si>
    <t>AUDT</t>
  </si>
  <si>
    <t>AUTH</t>
  </si>
  <si>
    <t>CNFS</t>
  </si>
  <si>
    <t>CSUP</t>
  </si>
  <si>
    <t>DIDT</t>
  </si>
  <si>
    <t>DTBK</t>
  </si>
  <si>
    <t>EMRG</t>
  </si>
  <si>
    <t>IGAU</t>
  </si>
  <si>
    <t>MLDP</t>
  </si>
  <si>
    <t>NAUT</t>
  </si>
  <si>
    <t>PAUT</t>
  </si>
  <si>
    <t>PLOK</t>
  </si>
  <si>
    <t>RDMP</t>
  </si>
  <si>
    <t>SAHD</t>
  </si>
  <si>
    <t>SGUD</t>
  </si>
  <si>
    <t>STCF</t>
  </si>
  <si>
    <t>TXCF</t>
  </si>
  <si>
    <t>TXIG</t>
  </si>
  <si>
    <t>CONTROL CODE AND DESCRIPTION</t>
  </si>
  <si>
    <t>Document Revision</t>
  </si>
  <si>
    <t>Project (DHF) Number</t>
  </si>
  <si>
    <t>Division/Function</t>
  </si>
  <si>
    <t>PRODUCT SECURITY STANDARD ASSESSMENT - Logic Tables</t>
  </si>
  <si>
    <t>NIST H</t>
  </si>
  <si>
    <t>NIST L</t>
  </si>
  <si>
    <t>NIST M</t>
  </si>
  <si>
    <t>(1) (2) (3) (4)</t>
  </si>
  <si>
    <t>Y</t>
  </si>
  <si>
    <t>N</t>
  </si>
  <si>
    <t>(1) (2)</t>
  </si>
  <si>
    <t>(1)</t>
  </si>
  <si>
    <t>(1) (2) (4) (5)</t>
  </si>
  <si>
    <t>(2)</t>
  </si>
  <si>
    <t>(1) (2) (3)</t>
  </si>
  <si>
    <t>(3)</t>
  </si>
  <si>
    <t/>
  </si>
  <si>
    <t>(1) (2) (4)</t>
  </si>
  <si>
    <t>(1) (3)</t>
  </si>
  <si>
    <t>(1) (2) (3) (5)</t>
  </si>
  <si>
    <t>(2) (3)</t>
  </si>
  <si>
    <t>(2) (3) (4)</t>
  </si>
  <si>
    <t>(1) (4)</t>
  </si>
  <si>
    <t>FINAL</t>
  </si>
  <si>
    <t>COMBINED</t>
  </si>
  <si>
    <t>Include?</t>
  </si>
  <si>
    <t>PRODUCT SECURITY STANDARD ASSESSMENT - Header</t>
  </si>
  <si>
    <t>PRODUCT SECURITY STANDARD ASSESSMENT - Capabilities Assessment</t>
  </si>
  <si>
    <t>Author</t>
  </si>
  <si>
    <t>Revision</t>
  </si>
  <si>
    <t>Project Lead</t>
  </si>
  <si>
    <t>Document Number</t>
  </si>
  <si>
    <t>Project Name</t>
  </si>
  <si>
    <t>Comments</t>
  </si>
  <si>
    <t>Comment</t>
  </si>
  <si>
    <t>Date</t>
  </si>
  <si>
    <t>Description of Medical Device/System in scope</t>
  </si>
  <si>
    <t>SC information type = {(confidentiality, impact), (integrity, impact), (availability, impact)},</t>
  </si>
  <si>
    <t>The potential impact is LOW if—</t>
  </si>
  <si>
    <t>− The loss of confidentiality, integrity, or availability could be expected to have a limited adverse effect on organizational operations, organizational assets, or individuals.2</t>
  </si>
  <si>
    <t>AMPLIFICATION: A limited adverse effect means that, for example, the loss of confidentiality, integrity, or availability might: (i) cause a degradation in mission capability to an extent and duration that the organization is able to perform its primary functions, but the effectiveness of the functions is noticeably reduced; (ii) result in minor damage to organizational assets; (iii) result in minor financial loss; or (iv) result in minor harm to individuals.</t>
  </si>
  <si>
    <t>The potential impact is MODERATE if—</t>
  </si>
  <si>
    <t>− The loss of confidentiality, integrity, or availability could be expected to have a serious adverse effect on organizational operations, organizational assets, or individuals.</t>
  </si>
  <si>
    <t>AMPLIFICATION: A serious adverse effect means that, for example, the loss of confidentiality, integrity, or availability might: (i) cause a significant degradation in mission capability to an extent and duration that the organization is able to perform its primary functions, but the effectiveness of the functions is significantly reduced; (ii) result in significant damage to organizational assets; (iii) result in significant financial loss; or (iv) result in significant harm to individuals that does not involve loss of life or serious life threatening injuries.</t>
  </si>
  <si>
    <t>The potential impact is HIGH if—</t>
  </si>
  <si>
    <t>− The loss of confidentiality, integrity, or availability could be expected to have a severe or catastrophic adverse effect on organizational operations, organizational assets, or individuals.</t>
  </si>
  <si>
    <t>AMPLIFICATION: A severe or catastrophic adverse effect means that, for example, the loss of confidentiality, integrity, or availability might: (i) cause a severe degradation in or loss of mission capability to an extent and duration that the organization is not able to perform one or more of its primary functions; (ii) result in major damage to organizational assets; (iii) result in major financial loss; or (iv) result in severe or catastrophic harm to individuals involving loss of life or serious life threatening injuries.</t>
  </si>
  <si>
    <t xml:space="preserve">A low-impact system is an information system in which all three of the security objectives are low. </t>
  </si>
  <si>
    <t xml:space="preserve">A moderate-impact system is an information system in which at least one of the security objectives is moderate and no security objective is greater than moderate. </t>
  </si>
  <si>
    <t>A high-impact system is an information system in which at least one security objective is high.</t>
  </si>
  <si>
    <t>Form/Reference</t>
  </si>
  <si>
    <t>Worksheet</t>
  </si>
  <si>
    <t>Explanation</t>
  </si>
  <si>
    <t>Header</t>
  </si>
  <si>
    <t>Logic Tables</t>
  </si>
  <si>
    <t>AC-1
ACCESS CONTROL POLICY AND PROCEDURES</t>
  </si>
  <si>
    <t>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t>
  </si>
  <si>
    <t>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</si>
  <si>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None</t>
  </si>
  <si>
    <t>AC-2
ACCOUNT MANAGEMENT</t>
  </si>
  <si>
    <t>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</si>
  <si>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t>
  </si>
  <si>
    <t>(1) ACCOUNT MANAGEMENT | AUTOMATED SYSTEM ACCOUNT MANAGEMENT
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(2) ACCOUNT MANAGEMENT | REMOVAL OF TEMPORARY / EMERGENCY ACCOUNTS
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(3) ACCOUNT MANAGEMENT | DISABLE INACTIVE ACCOUNTS
The information system automatically disables inactive accounts after [Assignment: organization-defined time period].
(4) ACCOUNT MANAGEMENT | AUTOMATED AUDIT ACTIONS
The information system automatically audits account creation, modification, enabling, disabling, and removal actions, and notifies [Assignment: organization-defined personnel or roles].
Supplemental Guidance: Related controls: AU-2, AU-12.
(5) ACCOUNT MANAGEMENT | INACTIVITY LOGOUT
The organization requires that users log out when [Assignment: organization-defined time-period of expected inactivity or description of when to log out].
Supplemental Guidance: Related control: SC-23.
(6) ACCOUNT MANAGEMENT | DYNAMIC PRIVILEGE MANAGEMENT
The information system implements the following dynamic privilege management capabilities: [Assignment: organization-defined list of dynamic privilege management capabilities].
Supplemental Guidance: In contrast to conventional access control approaches which employ static information system accounts and predefined sets of user privileges, dynamic access control approaches (e.g., service-oriented architectures) rely on run time access control decisions facilitated by dynamic privilege management. While user identities may remain relatively constant over time, user privileges may change more frequently based on ongoing mission/business requirements and operational needs of organizations. Dynamic privilege management can include, for example, the immediate revocation of privileges from users, as opposed to requiring that users terminate and restart their sessions to reflect any changes in privileges. Dynamic privilege management can also refer to mechanisms that change the privileges of users based on dynamic rules as opposed to editing specific user profiles. This type of privilege management includes, for example, automatic adjustments of privileges if users are operating out of their normal work times, or if information systems are under duress or in emergency maintenance situations. This control enhancement also includes the ancillary effects of privilege changes, for example, the potential changes to encryption keys used for communications. Dynamic privilege management can support requirements for information system resiliency. Related control: AC-16.
(7) ACCOUNT MANAGEMENT | ROLE-BASED SCHEMES
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(8) ACCOUNT MANAGEMENT | DYNAMIC ACCOUNT CREATION
The information system creates [Assignment: organization-defined information system accounts] dynamically.
Supplemental Guidance: Dynamic approaches for creating information system accounts (e.g., as implemented within service-oriented architectures) rely on establishing accounts (identities) at run time for entities that were previously unknown. Organizations plan for dynamic creation of information system accounts by establishing trust relationships and mechanisms with the appropriate authorities to validate related authorizations and privileges. Related control: AC-16.
(9) ACCOUNT MANAGEMENT | RESTRICTIONS ON USE OF SHARED / GROUP ACCOUNTS
The organization only permits the use of shared/group accounts that meet [Assignment: organization-defined conditions for establishing shared/group accounts].
(10) ACCOUNT MANAGEMENT | SHARED / GROUP ACCOUNT CREDENTIAL TERMINATION
The information system terminates shared/group account credentials when members leave the group.
(11) ACCOUNT MANAGEMENT | USAGE CONDITIONS
The information system enforces [Assignment: organization-defined circumstances and/or usage conditions] for [Assignment: organization-defined information system accounts].
Supplemental Guidance: Organizations can describe the specific conditions or circumstances under which information system accounts can be used, for example, by restricting usage to certain days of the week, time of day, or specific durations of time.
(12) ACCOUNT MANAGEMENT | ACCOUNT MONITORING / ATYPICAL USAGE
The organization:
(a) Monitors information system accounts for [Assignment: organization-defined atypical usage]; and
(b) Reports atypical usage of information system accounts to [Assignment: organization-defined personnel or roles].
Supplemental Guidance: Atypical usage includes, for example, accessing information systems at certain times of the day and from locations that are not consistent with the normal usage patterns of individuals working in organizations. Related control: CA-7.
(13) ACCOUNT MANAGEMENT | DISABLE ACCOUNTS FOR HIGH-RISK INDIVIDUALS
The organization disables accounts of users posing a significant risk within [Assignment: organization-defined time period] of discovery of the risk.
Supplemental Guidance: 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 Related control: PS-4.</t>
  </si>
  <si>
    <t>AC-3
ACCESS ENFORCEMENT</t>
  </si>
  <si>
    <t>The information system enforces approved authorizations for logical access to information and system resources in accordance with applicable access control policies.</t>
  </si>
  <si>
    <t>Access control policies (e.g., identity-based policies, role-based policies,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t>
  </si>
  <si>
    <t>(1) ACCESS ENFORCEMENT | RESTRICTED ACCESS TO PRIVILEGED FUNCTIONS
[Withdrawn: Incorporated into AC-6].
(2) ACCESS ENFORCEMENT | DUAL AUTHORIZATION
The information system enforces dual authorization for [Assignment: organization-defined privileged commands and/or other organization-defined actions].
Supplemental Guidance: Dual authorization mechanisms require the approval of two authorized individuals in order to execute. Organizations do not require dual authorization mechanisms when immediate responses are necessary to ensure public and environmental safety. Dual authorization may also be known as two-person control. Related controls: CP-9, MP-6.
(3) ACCESS ENFORCEMENT | MANDATORY ACCESS CONTROL
The information system enforces [Assignment: organization-defined mandatory access control policy] over all subjects and objects where the policy:
(a) Is uniformly enforced across all subjects and objects within the boundary of the information system;
(b) Specifies that a subject that has been granted access to information is constrained from doing any of the following;
(1) Passing the information to unauthorized subjects or objects;
(2) Granting its privileges to other subjects;
(3) Changing one or more security attributes on subjects, objects, the information system, or information system components;
(4) Choosing the security attributes and attribute values to be associated with newly created or modified objects; or
(5) Changing the rules governing access control; and
(c) Specifies that [Assignment: organization-defined subjects] may explicitly be granted [Assignment: organization-defined privileges (i.e., they are trusted subjects)] such that they are not limited by some or all of the above constraints.
Supplemental Guidance: Mandatory access control as defined in this control enhancement is synonymous with nondiscretionary access control, and is not constrained only to certain historical uses (e.g., implementations using the Bell-LaPadula Model). The above class of mandatory access control policies constrains what actions subjects can take with information obtained from data objects for which they have already been granted access, thus preventing the subjects from passing the information to unauthorized subjects and objects. This class of mandatory access control policies also constrains what actions subjects can take with respect to the propagation of access control privileges; that is, a subject with a privilege cannot pass that privilege to other subjects. The policy is uniformly enforced over all subjects and objects to which the information system has control. Otherwise, the access control policy can be circumvented. This enforcement typically is provided via an implementation that meets the reference monitor concept (see AC-25). The policy is bounded by the information system boundary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relative to the above policy necessary for satisfying organizational mission/business needs. The control is most applicable when there is some policy mandate (e.g., law, Executive Order, directive, or regulation) that establishes a policy regarding access to sensitive/classified information and some users of the information system are not authorized access to all sensitive/classified information resident in the information system. This control can operate in conjunction with AC-3 (4). A subject that is constrained in its operation by policies governed by this control is still able to operate under the less rigorous constraints of AC-3 (4), but policies governed by this control take precedence over the less rigorous constraints of AC-3 (4). For example, while a mandatory access control policy imposes a constraint preventing a subject from passing information to another subject operating at a different sensitivity label, AC-3 (4) permits the subject to pass the information to any subject with the same sensitivity label as the subject. Related controls: AC-25, SC-11.
(4) ACCESS ENFORCEMENT | DISCRETIONARY ACCESS CONTROL
The information system enforces [Assignment: organization-defined discretionary access control policy] over defined subjects and objects where the policy specifies that a subject that has been granted access to information can do one or more of the following:
(a) Pass the information to any other subjects or objects;
(b) Grant its privileges to other subjects;
(c) Change security attributes on subjects, objects, the information system, or the information system’s components;
(d) Choose the security attributes to be associated with newly created or revised objects; or
(e) Change the rules governing access control.
Supplemental Guidance: 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This control enhancement can operate in conjunction with AC-3 (3). A subject that is constrained in its operation by policies governed by AC-3 (3) is still able to operate under the less rigorous constraints of this control enhancement. Thus, while AC-3 (3) imposes constraints preventing a subject from passing information to another subject operating at a different sensitivity level, AC-3 (4) permits the subject to pass the information to any subject at the same sensitivity level. The policy is bounded by the information system boundary. Once the information is passed outside of the control of the information system, additional means may be required to ensure that the constraints remain in effect. While the older, more traditional definitions of discretionary access control require identity-based access control, that limitation is not required for this use of discretionary access control.
(5) ACCESS ENFORCEMENT | SECURITY-RELEVANT INFORMATION
The information system prevents access to [Assignment: organization-defined security-relevant information] except during secure, non-operable system states.
Supplemental Guidance: Security-relevant information is any information within information systems that can potentially impact the operation of security functions or the provision of security services in a manner that could result in failure to enforce system security policies or maintain the isolation of code and data. Security-relevant information includes, for example, filtering rules for routers/firewalls, cryptographic key management information, configuration parameters for security services, and access control lists. Secure, non-operable system states include the times in which information systems are not performing mission/business-related processing (e.g., the system is off-line for maintenance, troubleshooting, boot-up, shut down). Related control: CM-3.
(6) ACCESS ENFORCEMENT | PROTECTION OF USER AND SYSTEM INFORMATION
[Withdrawn: Incorporated into MP-4 and SC-28].
(7) ACCESS ENFORCEMENT | ROLE-BASED ACCESS CONTROL
The information system enforces a role-based access control policy over defined subjects and objects and controls access based upon [Assignment: organization-defined roles and users authorized to assume such roles].
Supplemental Guidance: Role-based access control (RBAC) is an access control policy that restricts information system access to authorized users. Organizations can create specific roles based on job functions and the authorizations (i.e., privileges) to perform needed operations on organizational information systems associated with the organization-defined roles. When users are assigned to the organizational roles, they inherit the authorizations or privileges defined for those roles. RBAC simplifies privilege administration for organizations because privileges are not assigned directly to every user (which can be a significant number of assignments. RBAC can be implemented either as a mandatory or discretionary form of access control. For organizations implementing RBAC with mandatory access controls, the requirements in AC-3 (3) define the scope of the subjects and objects covered by the policy.
(8) ACCESS ENFORCEMENT | REVOCATION OF ACCESS AUTHORIZATIONS
The information system enforces the revocation of access authorizations resulting from changes to the security attributes of subjects and objects based on [Assignment: organization-defined rules governing the timing of revocations of access authorizations].
Supplemental Guidance: Revocation of access rules may differ based on the types of access revoked. For example, if a subject (i.e., user or process) is removed from a group, access may not be revoked until the next time the object (e.g., file) is opened or until the next time the subject attempts a new access to the object. Revocation based on changes to security labels may take effect immediately. Organizations can provide alternative approaches on how to make revocations immediate if information systems cannot provide such capability and immediate revocation is necessary.
(9) ACCESS ENFORCEMENT | CONTROLLED RELEASE
The information system does not release information outside of the established system boundary unless:
(a) The receiving [Assignment: organization-defined information system or system component] provides [Assignment: organization-defined security safeguards]; and
(b) [Assignment: organization-defined security safeguards] are used to validate the appropriateness of the information designated for release.
Supplemental Guidance: Information systems can only protect organizational information within the confines of established system boundaries. Additional security safeguards may be needed to ensure that such information is adequately protected once it is passed beyond the established information system boundaries. Examples of information leaving the system boundary include transmitting information to an external information system or printing the information on one of its printers. In cases where the information system is unable to make a determination of the adequacy of the protections provided by entities outside its boundary, as a mitigating control, organizations determine procedurally whether the external information systems are providing adequate security. The means used to determine the adequacy of the security provided by external information systems include, for example, conducting inspections or periodic testing,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policy to protect the information. This control enhancement requires information systems to employ technical or procedural means to validate the information prior to releasing it to external systems. For example, if the information system passes information to another system controlled by another organization, technical means are employed to validate that the security attributes associated with the exported information are appropriate for the receiving system. Alternatively, if the information system passes information to a printer in organization-controlled space, procedural means can be employed to ensure that only appropriately authorized individuals gain access to the printer. This control enhancement is most applicable when there is some policy mandate (e.g., law, Executive Order, directive, or regulation) that establishes policy regarding access to the information, and that policy applies beyond the realm of a particular information system or organization.
(10) ACCESS ENFORCEMENT | AUDITED OVERRIDE OF ACCESS CONTROL MECHANISMS
The organization employs an audited override of automated access control mechanisms under [Assignment: organization-defined conditions].
Supplemental Guidance: Related controls: AU-2, AU-6.</t>
  </si>
  <si>
    <t>AC-5
SEPARATION OF DUTIES</t>
  </si>
  <si>
    <t>The organization:
a. Separates [Assignment: organization-defined duties of individuals];
b. Documents separation of duties of individuals; and
c. Defines information system access authorizations to support separation of duties.</t>
  </si>
  <si>
    <t>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t>
  </si>
  <si>
    <t>AC-6
LEAST PRIVILEGE</t>
  </si>
  <si>
    <t>The organization employs the principle of least privilege, allowing only authorized accesses for users (or processes acting on behalf of users) which are necessary to accomplish assigned tasks in accordance with organizational missions and business functions.</t>
  </si>
  <si>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t>
  </si>
  <si>
    <t>(1) LEAST PRIVILEGE | AUTHORIZE ACCESS TO SECURITY FUNCTIONS
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(2) LEAST PRIVILEGE | NON-PRIVILEGED ACCESS FOR NONSECURITY FUNCTIONS
The organization requires that users of information system accounts, or roles, with access to [Assignment: organization-defined security functions or security-relevant information], use non-privileged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(3) LEAST PRIVILEGE | NETWORK ACCESS TO PRIVILEGED COMMANDS
The organization authorizes network access to [Assignment: organization-defined privileged commands] only for [Assignment: organization-defined compelling operational needs] and documents the rationale for such access in the security plan for the information system.
Supplemental Guidance: Network access is any access across a network connection in lieu of local access (i.e., user being physically present at the device). Related control: AC-17.
(4) LEAST PRIVILEGE | SEPARATE PROCESSING DOMAINS
The information system provides separate processing domains to enable finer-grained allocation of user privileges.
Supplemental Guidance: Providing separate processing domains for finer-grained allocation of user privileges includes, for example: (i) using virtualization techniques to allow additional privileges within a virtual machine while restricting privileges to other virtual machines or to the underlying actual machine; (ii) employing hardware and/or software domain separation mechanisms; and (iii) implementing separate physical domains. Related controls: AC-4, SC-3, SC-30, SC-32.
(5) LEAST PRIVILEGE | PRIVILEGED ACCOUNTS
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mitigate risk. Related control: CM-6.
(6) LEAST PRIVILEGE | PRIVILEGED ACCESS BY NON-ORGANIZATIONAL USERS
The organization prohibits privileged access to the information system by non-organizational users.
Supplemental Guidance: Related control: IA-8.
(7) LEAST PRIVILEGE | REVIEW OF USER PRIVILEGES
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
Supplemental Guidance: 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 Related control: CA-7.
(8) LEAST PRIVILEGE | PRIVILEGE LEVELS FOR CODE EXECUTION
The information system prevents [Assignment: organization-defined software] from executing at higher privilege levels than users executing the software.
Supplemental Guidance: 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
(9) LEAST PRIVILEGE | AUDITING USE OF PRIVILEGED FUNCTIONS
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(10) LEAST PRIVILEGE | PROHIBIT NON-PRIVILEGED USERS FROM EXECUTING PRIVILEGED FUNCTIONS
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t>
  </si>
  <si>
    <t>AC-7
UNSUCCESSFUL LOGON ATTEMPTS</t>
  </si>
  <si>
    <t>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t>
  </si>
  <si>
    <t>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t>
  </si>
  <si>
    <t>(1) UNSUCCESSFUL LOGON ATTEMPTS | AUTOMATIC ACCOUNT LOCK
[Withdrawn: Incorporated into AC-7].
(2) UNSUCCESSFUL LOGON ATTEMPTS | PURGE / WIPE MOBILE DEVICE
The information system purges/wipes information from [Assignment: organization-defined mobile devices] based on [Assignment: organization-defined purging/wiping requirements/techniques] after [Assignment: organization-defined number] consecutive, unsuccessful device logon attempts.
Supplemental Guidance: 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 Related controls: AC-19, MP-5, MP-6, SC-13.</t>
  </si>
  <si>
    <t>AC-8
SYSTEM USE NOTIFICATION</t>
  </si>
  <si>
    <t>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t>
  </si>
  <si>
    <t>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t>
  </si>
  <si>
    <t>AC-11
SESSION LOCK</t>
  </si>
  <si>
    <t>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t>
  </si>
  <si>
    <t>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t>
  </si>
  <si>
    <t>(1) SESSION LOCK | PATTERN-HIDING DISPLAYS
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t>
  </si>
  <si>
    <t>AC-12
SESSION TERMINATION</t>
  </si>
  <si>
    <t>The information system automatically terminates a user session after [Assignment: organization-defined conditions or trigger events requiring session disconnect].</t>
  </si>
  <si>
    <t>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t>
  </si>
  <si>
    <t>(1) SESSION TERMINATION | USER-INITIATED LOGOUTS / MESSAGE DISPLAYS
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
Supplemental Guidance: Information resources to which users gain access via authentication include, for example, local workstations, databases, and password-protected websites/web-based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t>
  </si>
  <si>
    <t>AC-14
PERMITTED ACTIONS WITHOUT IDENTIFICATION OR AUTHENTICATION</t>
  </si>
  <si>
    <t>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t>
  </si>
  <si>
    <t>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t>
  </si>
  <si>
    <t>AC-17
REMOTE ACCESS</t>
  </si>
  <si>
    <t>The organization:
a. Establishes and documents usage restrictions, configuration/connection requirements, and implementation guidance for each type of remote access allowed; and
b. Authorizes remote access to the information system prior to allowing such connections.</t>
  </si>
  <si>
    <t>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t>
  </si>
  <si>
    <t>(1) REMOTE ACCESS | AUTOMATED MONITORING / CONTROL
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(2) REMOTE ACCESS | PROTECTION OF CONFIDENTIALITY / INTEGRITY USING ENCRYPTION
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(3) REMOTE ACCESS | MANAGED ACCESS CONTROL POINTS
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(4) REMOTE ACCESS | PRIVILEGED COMMANDS / ACCESS
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(5) REMOTE ACCESS | MONITORING FOR UNAUTHORIZED CONNECTIONS
[Withdrawn: Incorporated into SI-4].
(6) REMOTE ACCESS | PROTECTION OF INFORMATION
The organization ensures that users protect information about remote access mechanisms from unauthorized use and disclosure.
Supplemental Guidance: Related controls: AT-2, AT-3, PS-6.
(7) REMOTE ACCESS | ADDITIONAL PROTECTION FOR SECURITY FUNCTION ACCESS
[Withdrawn: Incorporated into AC-3 (10)].
(8) REMOTE ACCESS | DISABLE NONSECURE NETWORK PROTOCOLS
[Withdrawn: Incorporated into CM-7].
(9) REMOTE ACCESS | DISCONNECT / DISABLE ACCESS
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t>
  </si>
  <si>
    <t>AC-18
WIRELESS ACCESS</t>
  </si>
  <si>
    <t>The organization:
a. Establishes usage restrictions, configuration/connection requirements, and implementation guidance for wireless access; and
b. Authorizes wireless access to the information system prior to allowing such connections.</t>
  </si>
  <si>
    <t>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t>
  </si>
  <si>
    <t>(1) WIRELESS ACCESS | AUTHENTICATION AND ENCRYPTION
The information system protects wireless access to the system using authentication of [Selection (one or more): users; devices] and encryption.
Supplemental Guidance: Related controls: SC-8, SC-13.
(2) WIRELESS ACCESS | MONITORING UNAUTHORIZED CONNECTIONS
[Withdrawn: Incorporated into SI-4].
(3) WIRELESS ACCESS | DISABLE WIRELESS NETWORKING
The organization disables, when not intended for use, wireless networking capabilities internally embedded within information system components prior to issuance and deployment.
Supplemental Guidance: Related control: AC-19.
(4) WIRELESS ACCESS | RESTRICT CONFIGURATIONS BY USERS
The organization identifies and explicitly authorizes users allowed to independently configure wireless networking capabilities.
Supplemental Guidance: Organizational authorizations to allow selected users to configure wireless networking capability are enforced in part, by the access enforcement mechanisms employed within organizational information systems. Related controls: AC-3, SC-15.
(5) WIRELESS ACCESS | ANTENNAS / TRANSMISSION POWER LEVELS
The organization selects radio antennas and calibrates transmission power levels to reduce the probability that usable signals can be received outside of organization-controlled boundaries.
Supplemental Guidance: 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 Related control: PE-19.</t>
  </si>
  <si>
    <t>AC-19
ACCESS CONTROL FOR MOBILE DEVICES</t>
  </si>
  <si>
    <t>The organization:
a. Establishes usage restrictions, configuration requirements, connection requirements, and implementation guidance for organization-controlled mobile devices; and
b. Authorizes the connection of mobile devices to organizational information systems.</t>
  </si>
  <si>
    <t>A mobile device is a computing device that: (i) has a small form factor such that it can easily be carried by a single individual; (ii) is designed to operate without a physical connection (e.g., wirelessly transmit or receive information); (iii) possesses local, non-removable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t>
  </si>
  <si>
    <t>(1) ACCESS CONTROL FOR MOBILE DEVICES | USE OF WRITABLE / PORTABLE STORAGE DEVICES
[Withdrawn: Incorporated into MP-7].
(2) ACCESS CONTROL FOR MOBILE DEVICES | USE OF PERSONALLY OWNED PORTABLE STORAGE DEVICES
[Withdrawn: Incorporated into MP-7].
(3) ACCESS CONTROL FOR MOBILE DEVICES | USE OF PORTABLE STORAGE DEVICES WITH NO IDENTIFIABLE OWNER
[Withdrawn: Incorporated into MP-7].
(4) ACCESS CONTROL FOR MOBILE DEVICES | RESTRICTIONS FOR CLASSIFIED INFORMATION
The organization:
(a) Prohibits the use of unclassified mobile devices in facilities containing information systems processing, storing, or transmitting classified information unless specifically permitted by the authorizing official; and
(b) Enforces the following restrictions on individuals permitted by the authorizing official to use unclassified mobile devices in facilities containing information systems processing, storing, or transmitting classified information:
(1) Connection of unclassified mobile devices to classified information systems is prohibited;
(2) Connection of unclassified mobile devices to unclassified information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Restricts the connection of classified mobile devices to classified information systems in accordance with [Assignment: organization-defined security policies].
Supplemental Guidance: Related controls: CA-6, IR-4.
(5) ACCESS CONTROL FOR MOBILE DEVICES | FULL DEVICE / CONTAINER-BASED ENCRYPTION
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t>
  </si>
  <si>
    <t>AC-21
INFORMATION SHARING</t>
  </si>
  <si>
    <t>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t>
  </si>
  <si>
    <t>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t>
  </si>
  <si>
    <t>(1) INFORMATION SHARING | AUTOMATED DECISION SUPPORT
The information system enforces information-sharing decisions by authorized users based on access authorizations of sharing partners and access restrictions on information to be shared.
(2) INFORMATION SHARING | INFORMATION SEARCH AND RETRIEVAL
The information system implements information search and retrieval services that enforce [Assignment: organization-defined information sharing restrictions].</t>
  </si>
  <si>
    <t>AC-23
DATA MINING PROTECTION</t>
  </si>
  <si>
    <t>The organization employs [Assignment: organization-defined data mining prevention and detection techniques] for [Assignment: organization-defined data storage objects] to adequately detect and protect against data mining.</t>
  </si>
  <si>
    <t>Data storage objects include, for example, databases, database records, and database fields. Data mining prevention and detection techniques include, for example: (i) limiting the types of responses provided to database queries; (ii) limiting the number/frequency of database queries to increase the work factor needed to determine the contents of such databases; and (iii) notifying organizational personnel when atypical database queries or accesses occur. This control focuses on the protection of organizational information from data mining while such information resides in organizational data stores. In contrast, AU-13 focuses on monitoring for organizational information that may have been mined or otherwise obtained from data stores and is now available as open source information residing on external sites, for example, through social networking or social media websites.</t>
  </si>
  <si>
    <t>AC-24
ACCESS CONTROL DECISIONS</t>
  </si>
  <si>
    <t>The organization establishes procedures to ensure [Assignment: organization-defined access control decisions] are applied to each access request prior to access enforcement.</t>
  </si>
  <si>
    <t>Access control decisions (also known as authorization decisions) occur when authorization information is applied to specific accesses. In contrast, access enforcement occurs when information systems enforce access control decisions. While it is very common to have access control decisions and access enforcement implemented by the same entity, it is not required and it is not always an optimal implementation choice. For some architectures and distributed information systems, different entities may perform access control decisions and access enforcement.</t>
  </si>
  <si>
    <t>(1) ACCESS CONTROL DECISIONS | TRANSMIT ACCESS AUTHORIZATION INFORMATION
The information system transmits [Assignment: organization-defined access authorization information] using [Assignment: organization-defined security safeguards] to [Assignment: organization-defined information systems] that enforce access control decisions.
Supplemental Guidance: In distributed information systems, authorization processes and access control decisions may occur in separate parts of the systems. In such instances, authorization information is transmitted securely so timely access control decisions can be enforced at the appropriate locations. To support the access control decisions, it may be necessary to transmit as part of the access authorization information, supporting security attributes. This is due to the fact that in distributed information systems, there are various access control decisions that need to be made and different entities (e.g., services) make these decisions in a serial fashion, each requiring some security attributes to make the decisions. Protecting access authorization information (i.e., access control decisions) ensures that such information cannot be altered, spoofed, or otherwise compromised during transmission.
(2) ACCESS CONTROL DECISIONS | NO USER OR PROCESS IDENTITY
The information system enforces access control decisions based on [Assignment: organization-defined security attributes] that do not include the identity of the user or process acting on behalf of the user.
Supplemental Guidance: 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information systems, transmitting such information with the needed degree of assurance may be very expensive or difficult to accomplish.</t>
  </si>
  <si>
    <t>AT-1
SECURITY AWARENESS AND TRAINING POLICY AND PROCEDURES</t>
  </si>
  <si>
    <t>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t>
  </si>
  <si>
    <t>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</si>
  <si>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AT-2
SECURITY AWARENESS TRAINING</t>
  </si>
  <si>
    <t>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t>
  </si>
  <si>
    <t>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t>
  </si>
  <si>
    <t>(1) SECURITY AWARENESS | PRACTICAL EXERCISES
The organization includes practical exercises in security awareness training that simulate actual cyber attacks.
Supplemental Guidance: Practical exercises may include, for example, no-notice social engineering attempts to collect information, gain unauthorized access, or simulate the adverse impact of opening malicious email attachments or invoking, via spear phishing attacks, malicious web links. Related controls: CA-2, CA-7, CP-4, IR-3.
(2) SECURITY AWARENESS | INSIDER THREAT
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t>
  </si>
  <si>
    <t>AT-3
ROLE-BASED SECURITY TRAINING</t>
  </si>
  <si>
    <t>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t>
  </si>
  <si>
    <t xml:space="preserv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t>
  </si>
  <si>
    <t>(1) ROLE-BASED SECURITY TRAINING | ENVIRONMENTAL CONTROLS
The organization provides [Assignment: organization-defined personnel or roles] with initial and [Assignment: organization-defined frequency] training in the employment and operation of environmental controls.
Supplemental Guidance: Environmental controls include, for example, fire suppression and detection devices/systems, sprinkler systems, handheld fire extinguishers, fixed fire hoses, smoke detectors, temperature/humidity, HVAC, and power within the facility. Organizations identify personnel with specific roles and responsibilities associated with environmental controls requiring specialized training. Related controls: PE-1, PE-13, PE-14, PE-15.
(2) ROLE-BASED SECURITY TRAINING | PHYSICAL SECURITY CONTROLS
The organization provides [Assignment: organization-defined personnel or roles] with initial and [Assignment: organization-defined frequency] training in the employment and operation of physical security controls.
Supplemental Guidance: Physical security controls include, for example, physical access control devices, physical intrusion alarms, monitoring/surveillance equipment, and security guards (deployment and operating procedures). Organizations identify personnel with specific roles and responsibilities associated with physical security controls requiring specialized training. Related controls: PE-2, PE-3, PE-4, PE-5.
(3) ROLE-BASED SECURITY TRAINING | PRACTICAL EXERCISES
The organization includes practical exercises in security training that reinforce training objectives.
Supplemental Guidance: 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
(4) ROLE-BASED SECURITY TRAINING | SUSPICIOUS COMMUNICATIONS AND ANOMALOUS SYSTEM BEHAVIOR
The organization provides training to its personnel on [Assignment: organization-defined indicators of malicious code] to recognize suspicious communications and anomalous behavior in organizational information systems.
Supplemental Guidance: 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t>
  </si>
  <si>
    <t>AU-1
AUDIT AND ACCOUNTABILITY POLICY AND PROCEDURES</t>
  </si>
  <si>
    <t>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t>
  </si>
  <si>
    <t>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</si>
  <si>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AU-2
AUDIT EVENTS</t>
  </si>
  <si>
    <t>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t>
  </si>
  <si>
    <t>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t>
  </si>
  <si>
    <t>(1) AUDIT EVENTS | COMPILATION OF AUDIT RECORDS FROM MULTIPLE SOURCES
[Withdrawn: Incorporated into AU-12].
(2) AUDIT EVENTS | SELECTION OF AUDIT EVENTS BY COMPONENT
[Withdrawn: Incorporated into AU-12].
(3) AUDIT EVENTS | REVIEWS AND UPDATES
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(4) AUDIT EVENTS | PRIVILEGED FUNCTIONS
[Withdrawn: Incorporated into AC-6 (9)].</t>
  </si>
  <si>
    <t>AU-3
CONTENT OF AUDIT RECORDS</t>
  </si>
  <si>
    <t>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</si>
  <si>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t>
  </si>
  <si>
    <t>(1) CONTENT OF AUDIT RECORDS | ADDITIONAL AUDIT INFORMATION
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(2) CONTENT OF AUDIT RECORDS | CENTRALIZED MANAGEMENT OF PLANNED AUDIT RECORD CONTENT
The information system provides centralized management and configuration of the content to be captured in audit records generated by [Assignment: organization-defined information system components].
Supplemental Guidance: 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 Related controls: AU-6, AU-7.</t>
  </si>
  <si>
    <t>AU-4
AUDIT STORAGE CAPACITY</t>
  </si>
  <si>
    <t>The organization allocates audit record storage capacity in accordance with [Assignment: organization-defined audit record storage requirements].</t>
  </si>
  <si>
    <t>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t>
  </si>
  <si>
    <t>(1) AUDIT STORAGE CAPACITY | TRANSFER TO ALTERNATE STORAGE
The information system off-loads audit records [Assignment: organization-defined frequency] onto a different system or media than the system being audited.
Supplemental Guidance: Off-loading is a process designed to preserve the confidentiality and integrity of audit records by moving the records from the primary information system to a secondary or alternate system. It is a common process in information systems with limited audit storage capacity; the audit storage is used only in a transitory fashion until the system can communicate with the secondary or alternate system designated for storing the audit records, at which point the information is transferred.</t>
  </si>
  <si>
    <t>AU-5
RESPONSE TO AUDIT PROCESSING FAILURES</t>
  </si>
  <si>
    <t>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t>
  </si>
  <si>
    <t>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t>
  </si>
  <si>
    <t>(1) RESPONSE TO AUDIT PROCESSING FAILURES | AUDIT STORAGE CAPACITY
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
Supplemental Guidance: Organizations may have multiple audit data storage repositories distributed across multiple information system components, with each repository having different storage volume capacities.
(2) RESPONSE TO AUDIT PROCESSING FAILURES | REAL-TIME ALERTS
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
Supplemental Guidance: Alerts provide organizations with urgent messages. Real-time alerts provide these messages at information technology speed (i.e., the time from event detection to alert occurs in seconds or less).
(3) RESPONSE TO AUDIT PROCESSING FAILURES | CONFIGURABLE TRAFFIC VOLUME THRESHOLDS
The information system enforces configurable network communications traffic volume thresholds reflecting limits on auditing capacity and [Selection: rejects; delays] network traffic above those thresholds.
Supplemental Guidance: Organizations have the capability to reject or delay the processing of network communications traffic if auditing such traffic is determined to exceed the storage capacity of the information system audit function. The rejection or delay response is triggered by the established organizational traffic volume thresholds which can be adjusted based on changes to audit storage capacity.
(4) RESPONSE TO AUDIT PROCESSING FAILURES | SHUTDOWN ON FAILURE
The information system invokes a [Selection: full system shutdown; partial system shutdown; degraded operational mode with limited mission/business functionality available] in the event of [Assignment: organization-defined audit failures], unless an alternate audit capability exists.
Supplemental Guidance: Organizations determine the types of audit failures that can trigger automatic information system shutdowns or degraded operations. Because of the importance of ensuring mission/business continuity, organizations may determine that the nature of the audit failure is not so severe that it warrants a complete shutdown of the information system supporting the core organizational missions/business operations. In those instances, partial information system shutdowns or operating in a degraded mode with reduced capability may be viable alternatives. Related control: AU-15.</t>
  </si>
  <si>
    <t>AU-6
AUDIT REVIEW, ANALYSIS, AND REPORTING</t>
  </si>
  <si>
    <t>The organization:
a. Reviews and analyzes information system audit records [Assignment: organization-defined frequency] for indications of [Assignment: organization-defined inappropriate or unusual activity]; and
b. Reports findings to [Assignment: organization-defined personnel or roles].</t>
  </si>
  <si>
    <t>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t>
  </si>
  <si>
    <t>(1) AUDIT REVIEW, ANALYSIS, AND REPORTING | PROCESS INTEGRATION
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(2) AUDIT REVIEW, ANALYSIS, AND REPORTING | AUTOMATED SECURITY ALERTS
[Withdrawn: Incorporated into SI-4].
(3) AUDIT REVIEW, ANALYSIS, AND REPORTING | CORRELATE AUDIT REPOSITORIES
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(4) AUDIT REVIEW, ANALYSIS, AND REPORTING | CENTRAL REVIEW AND ANALYSIS
The information system provides the capability to centrally review and analyze audit records from multiple components within the system.
Supplemental Guidance: Automated mechanisms for centralized reviews and analyses include, for example, Security Information Management products. Related controls: AU-2, AU-12.
(5) AUDIT REVIEW, ANALYSIS, AND REPORTING | INTEGRATION / SCANNING AND MONITORING CAPABILITIES
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
Supplemental Guidance: 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 Related controls: AU-12, IR-4, RA-5.
(6) AUDIT REVIEW, ANALYSIS, AND REPORTING | CORRELATION WITH PHYSICAL MONITORING
The organization correlates information from audit records with information obtained from monitoring physical access to further enhance the ability to identify suspicious, inappropriate, unusual, or malevolent activity.
Supplemental Guidance: The correlation of physical audit information and audit logs from information systems may assist organizations in identifying examples of suspicious behavior or supporting evidence of such behavior. For example, the correlation of an individual’s identity for logical access to certain information systems with the additional physical security information that the individual was actually present at the facility when the logical access occurred, may prove to be useful in investigations.
(7) AUDIT REVIEW, ANALYSIS, AND REPORTING | PERMITTED ACTIONS
The organization specifies the permitted actions for each [Selection (one or more): information system process; role; user] associated with the review, analysis, and reporting of audit information.
Supplemental Guidance: 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
(8) AUDIT REVIEW, ANALYSIS, AND REPORTING | FULL TEXT ANALYSIS OF PRIVILEGED COMMANDS
The organization performs a full text analysis of audited privileged commands in a physically distinct component or subsystem of the information system, or other information system that is dedicated to that analysis.
Supplemental Guidance: This control enhancement requires a distinct environment for the dedicated analysis of audit information related to privileged users without compromising such information on the information system where the users have elevated privileges including the capability to execute privileged commands. Full text analysis refers to analysis that considers the full text of privileged commands (i.e., commands and all parameters) as opposed to analysis that considers only the name of the command. Full text analysis includes, for example, the use of pattern matching and heuristics. Related controls: AU-3, AU-9, AU-11, AU-12.
(9) AUDIT REVIEW, ANALYSIS, AND REPORTING | CORRELATION WITH INFORMATION FROM NONTECHNICAL SOURCES
The organization correlates information from nontechnical sources with audit information to enhance organization-wide situational awareness.
Supplemental Guidance: Nontechnical sources include, for example, human resources records documenting organizational policy violations (e.g., sexual harassment incidents, improper use of organizational information assets). Such information can lead organizations to a more directed analytical effort to detect potential malicious insider activity. Due to the sensitive nature of the information available from nontechnical sources, organizations limit access to such information to minimize the potential for the inadvertent release of privacy-related information to individuals that do not have a need to know. Thus, correlation of information from nontechnical sources with audit information generally occurs only when individuals are suspected of being involved in a security incident. Organizations obtain legal advice prior to initiating such actions. Related control: AT-2.
(10) AUDIT REVIEW, ANALYSIS, AND REPORTING | AUDIT LEVEL ADJUSTMENT
The organization adjusts the level of audit review, analysis, and reporting within the information system when there is a change in risk based on law enforcement information, intelligence information, or other credible sources of information.
Supplemental Guidance: The frequency, scope, and/or depth of the audit review, analysis, and reporting may be adjusted to meet organizational needs based on new information received.</t>
  </si>
  <si>
    <t>AU-7
AUDIT REDUCTION AND REPORT GENERATION</t>
  </si>
  <si>
    <t>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t>
  </si>
  <si>
    <t>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t>
  </si>
  <si>
    <t>(1) AUDIT REDUCTION AND REPORT GENERATION | AUTOMATIC PROCESSING
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
(2) AUDIT REDUCTION AND REPORT GENERATION | AUTOMATIC SORT AND SEARCH
The information system provides the capability to sort and search audit records for events of interest based on the content of [Assignment: organization-defined audit fields within audit records].
Supplemental Guidance: Sorting and searching of audit records may be based upon the contents of audit record fields, for example: (i) date/time of events; (ii) user identifiers; (iii) Internet Protocol (IP) addresses involved in the event; (iv) type of event; or (v) event success/failure.</t>
  </si>
  <si>
    <t>AU-8
TIME STAMPS</t>
  </si>
  <si>
    <t>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t>
  </si>
  <si>
    <t>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t>
  </si>
  <si>
    <t>(1) TIME STAMPS | SYNCHRONIZATION WITH AUTHORITATIVE TIME SOURCE
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(2) TIME STAMPS | SECONDARY AUTHORITATIVE TIME SOURCE
The information system identifies a secondary authoritative time source that is located in a different geographic region than the primary authoritative time source.</t>
  </si>
  <si>
    <t>AU-9
PROTECTION OF AUDIT INFORMATION</t>
  </si>
  <si>
    <t>The information system protects audit information and audit tools from unauthorized access, modification, and deletion.</t>
  </si>
  <si>
    <t>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t>
  </si>
  <si>
    <t>(1) PROTECTION OF AUDIT INFORMATION | HARDWARE WRITE-ONCE MEDIA
The information system writes audit trails to hardware-enforced, write-once media.
Supplemental Guidance: This control enhancement applies to the initial generation of audit trails (i.e., the collection of audit records that represents the audit information to be used for detection, analysis, and reporting purposes) and to the backup of those audit trails. The enhancement does not apply to the initial generation of audit records prior to being written to an audit trail. Write-once, read-many (WORM) media includes, for example, Compact Disk-Recordable (CD-R) and Digital Video Disk-Recordable (DVD-R). In contrast, the use of switchable write-protection media such as on tape cartridges or Universal Serial Bus (USB) drives results in write-protected, but not write-once, media. Related controls: AU-4, AU-5.
(2) PROTECTION OF AUDIT INFORMATION | AUDIT BACKUP ON SEPARATE PHYSICAL SYSTEMS / COMPONENTS
The information system backs up audit records [Assignment: organization-defined frequency] onto a physically different system or system component than the system or component being audited.
Supplemental Guidance: This control enhancement helps to ensure that a compromise of the information system being audited does not also result in a compromise of the audit records. Related controls: AU-4, AU-5, AU-11.
(3) PROTECTION OF AUDIT INFORMATION | CRYPTOGRAPHIC PROTECTION
The information system implements cryptographic mechanisms to protect the integrity of audit information and audit tools.
Supplemental Guidance: 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 Related controls: AU-10, SC-12, SC-13.
(4) PROTECTION OF AUDIT INFORMATION | ACCESS BY SUBSET OF PRIVILEGED USERS
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(5) PROTECTION OF AUDIT INFORMATION | DUAL AUTHORIZATION
The organization enforces dual authorization for [Selection (one or more): movement; deletion] of [Assignment: organization-defined audit information].
Supplemental Guidance: Organizations may choose different selection options for different types of audit information. Dual authorization mechanisms require the approval of two authorized individuals in order to execute. Dual authorization may also be known as two-person control. Related controls: AC-3, MP-2.
(6) PROTECTION OF AUDIT INFORMATION | READ ONLY ACCESS
The organization authorizes read-only access to audit information to [Assignment: organization-defined subset of privileged users].
Supplemental Guidance: Restricting privileged user authorizations to read-only helps to limit the potential damage to organizations that could be initiated by such users (e.g., deleting audit records to cover up malicious activity).</t>
  </si>
  <si>
    <t>AU-10
NON-REPUDIATION</t>
  </si>
  <si>
    <t>The information system protects against an individual (or process acting on behalf of an individual) falsely denying having performed [Assignment: organization-defined actions to be covered by non-repudiation].</t>
  </si>
  <si>
    <t>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 Related controls: SC-12, SC-8, SC-13, SC-16, SC-17, SC-23.</t>
  </si>
  <si>
    <t>(1) NON-REPUDIATION | ASSOCIATION OF IDENTITIES
The information system:
(a) Binds the identity of the information producer with the information to [Assignment: organization-defined strength of binding]; and
(b) Provides the means for authorized individuals to determine the identity of the producer of the information.
Supplemental Guidance: This control enhancement supports audit requirements that provide organizational personnel with the means to identify who produced specific information in the event of an information transfer. Organizations determine and approve the strength of the binding between the information producer and the information based on the security category of the information and relevant risk factors. Related controls: AC-4, AC-16.
(2) NON-REPUDIATION | VALIDATE BINDING OF INFORMATION PRODUCER IDENTITY
The information system:
(a) Validates the binding of the information producer identity to the information at [Assignment: organization-defined frequency]; and
(b) Performs [Assignment: organization-defined actions] in the event of a validation error.
Supplemental Guidance: This control enhancement prevents the modification of information between production and review. The validation of bindings can be achieved, for example, by the use of cryptographic checksums. Organizations determine if validations are in response to user requests or generated automatically. Related controls: AC-3, AC-4, AC-16.
(3) NON-REPUDIATION | CHAIN OF CUSTODY
The information system maintains reviewer/releaser identity and credentials within the established chain of custody for all information reviewed or released.
Supplemental Guidance: Chain of custody is a process that tracks the movement of evidence through its collection, safeguarding, and analysis life cycle by documenting each person who handled the evidence, the date and time it was collected or transferred, and the purpose for the transfer. If the reviewer is a human or if the review function is automated but separate from the release/transfer function, the information system associates the identity of the reviewer of the information to be released with the information and the information label. In the case of human reviews, this control enhancement provides organizational officials the means to identify who reviewed and released the information. In the case of automated reviews, this control enhancement ensures that only approved review functions are employed. Related controls: AC-4, AC-16.
(4) NON-REPUDIATION | VALIDATE BINDING OF INFORMATION REVIEWER IDENTITY
The information system:
(a) Validates the binding of the information reviewer identity to the information at the transfer or release points prior to release/transfer between [Assignment: organization-defined security domains]; and
(b) Performs [Assignment: organization-defined actions] in the event of a validation error.
Supplemental Guidance: This control enhancement prevents the modification of information between review and transfer/release. The validation of bindings can be achieved, for example, by the use of cryptographic checksums. Organizations determine validations are in response to user requests or generated automatically. Related controls: AC-4, AC-16.
(5) NON-REPUDIATION | DIGITAL SIGNATURES
[Withdrawn: Incorporated into SI-7].</t>
  </si>
  <si>
    <t>AU-11
AUDIT RECORD RETENTION</t>
  </si>
  <si>
    <t>The organization retains audit records for [Assignment: organization-defined time period consistent with records retention policy] to provide support for after-the-fact investigations of security incidents and to meet regulatory and organizational information retention requirements.</t>
  </si>
  <si>
    <t>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t>
  </si>
  <si>
    <t>(1) AUDIT RECORD RETENTION | LONG-TERM RETRIEVAL CAPABILITY
The organization employs [Assignment: organization-defined measures] to ensure that long-term audit records generated by the information system can be retrieved.
Supplemental Guidance: Measures employed by organizations to help facilitate the retrieval of audit records include, for example, converting records to newer formats, retaining equipment capable of reading the records, and retaining necessary documentation to help organizational personnel understand how to interpret the records.</t>
  </si>
  <si>
    <t>AU-12
AUDIT GENERATION</t>
  </si>
  <si>
    <t>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t>
  </si>
  <si>
    <t>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t>
  </si>
  <si>
    <t>(1) AUDIT GENERATION | SYSTEM-WIDE / TIME-CORRELATED AUDIT TRAIL
The information system compiles audit records from [Assignment: organization-defined information system components] into a system-wide (logical or physical) audit trail that is time-correlated to within [Assignment: organization-defined level of tolerance for the relationship between time stamps of individual records in the audit trail].
Supplemental Guidance: Audit trails are time-correlated if the time stamps in the individual audit records can be reliably related to the time stamps in other audit records to achieve a time ordering of the records within organizational tolerances. Related controls: AU-8, AU-12.
(2) AUDIT GENERATION | STANDARDIZED FORMATS
The information system produces a system-wide (logical or physical) audit trail composed of audit records in a standardized format.
Supplemental Guidance: Audit information that is normalized to common standards promotes interoperability and exchange of such information between dissimilar devices and information systems. This facilitates production of event information that can be more readily analyzed and correlated. Standard formats for audit records include, for example, system log records and audit records compliant with Common Event Expressions (CEE). If logging mechanisms within information systems do not conform to standardized formats, systems may convert individual audit records into standardized formats when compiling system-wide audit trails.
(3) AUDIT GENERATION | CHANGES BY AUTHORIZED INDIVIDUALS
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
Supplemental Guidance: 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Related control: AU-7.</t>
  </si>
  <si>
    <t>AU-13
MONITORING FOR INFORMATION DISCLOSURE</t>
  </si>
  <si>
    <t>The organization monitors [Assignment: organization-defined open source information and/or information sites] [Assignment: organization-defined frequency] for evidence of unauthorized disclosure of organizational information.</t>
  </si>
  <si>
    <t>Open source information includes, for example, social networking sites. Related controls: PE-3, SC-7.</t>
  </si>
  <si>
    <t>(1) MONITORING FOR INFORMATION DISCLOSURE | USE OF AUTOMATED TOOLS
The organization employs automated mechanisms to determine if organizational information has been disclosed in an unauthorized manner.
Supplemental Guidance: Automated mechanisms can include, for example, automated scripts to monitor new posts on selected websites, and commercial services providing notifications and alerts to organizations.
(2) MONITORING FOR INFORMATION DISCLOSURE | REVIEW OF MONITORED SITES
The organization reviews the open source information sites being monitored [Assignment: organization-defined frequency].</t>
  </si>
  <si>
    <t>AU-14
SESSION AUDIT</t>
  </si>
  <si>
    <t>The information system provides the capability for authorized users to select a user session to capture/record or view/hear.</t>
  </si>
  <si>
    <t>Session audits include, for example, monitoring keystrokes, tracking websites visited, and recording information and/or file transfers. Session auditing activities are developed, integrated, and used in consultation with legal counsel in accordance with applicable federal laws, Executive Orders, directives, policies, regulations, or standards. Related controls: AC-3, AU-4, AU-5, AU-9, AU-11.</t>
  </si>
  <si>
    <t>(1) SESSION AUDIT | SYSTEM START-UP
The information system initiates session audits at system start-up.
(2) SESSION AUDIT | CAPTURE/RECORD AND LOG CONTENT
The information system provides the capability for authorized users to capture/record and log content related to a user session.
(3) SESSION AUDIT | REMOTE VIEWING / LISTENING
The information system provides the capability for authorized users to remotely view/hear all content related to an established user session in real time.</t>
  </si>
  <si>
    <t>AU-15
ALTERNATE AUDIT CAPABILITY</t>
  </si>
  <si>
    <t>The organization provides an alternate audit capability in the event of a failure in primary audit capability that provides [Assignment: organization-defined alternate audit functionality].</t>
  </si>
  <si>
    <t>Since an alternate audit capability may be a short-term protection employed until the failure in the primary auditing capability is corrected, organizations may determine that the alternate audit capability need only provide a subset of the primary audit functionality that is impacted by the failure. Related control: AU-5.</t>
  </si>
  <si>
    <t>AU-16
CROSS-ORGANIZATIONAL AUDITING</t>
  </si>
  <si>
    <t>The organization employs [Assignment: organization-defined methods] for coordinating [Assignment: organization-defined audit information] among external organizations when audit information is transmitted across organizational boundaries.</t>
  </si>
  <si>
    <t>When organizations use information systems and/or services of external organizations, the auditing capability necessitates a coordinated approach across organizations. For example, maintaining the identity of individuals that requested particular services across organizational boundaries may often be very difficult, and doing so may prove to have significant performance ramifications. Therefore, it is often the case that cross-organizational auditing (e.g., the type of auditing capability provided by service-oriented architectures) simply captures the identity of individuals issuing requests at the initial information system, and subsequent systems record that the requests emanated from authorized individuals. Related control: AU-6.</t>
  </si>
  <si>
    <t>(1) CROSS-ORGANIZATIONAL AUDITING | IDENTITY PRESERVATION
The organization requires that the identity of individuals be preserved in cross-organizational audit trails.
Supplemental Guidance: This control enhancement applies when there is a need to be able to trace actions that are performed across organizational boundaries to a specific individual.
(2) CROSS-ORGANIZATIONAL AUDITING | SHARING OF AUDIT INFORMATION
The organization provides cross-organizational audit information to [Assignment: organization-defined organizations] based on [Assignment: organization-defined cross-organizational sharing agreements].
Supplemental Guidance: Because of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the home organizations of individuals have the appropriate knowledge to make such determinations, thus requiring the sharing of audit information among organizations.</t>
  </si>
  <si>
    <t>CA-7
CONTINUOUS MONITORING</t>
  </si>
  <si>
    <t>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t>
  </si>
  <si>
    <t>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t>
  </si>
  <si>
    <t>(1) CONTINUOUS MONITORING | INDEPENDENT ASSESSMENT
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(2) CONTINUOUS MONITORING | TYPES OF ASSESSMENTS
[Withdrawn: Incorporated into CA-2].
(3) CONTINUOUS MONITORING | TREND ANALYSES
The organization employs trend analyses to determine if security control implementations, the frequency of continuous monitoring activities, and/or the types of activities used in the continuous monitoring process need to be modified based on empirical data.
Supplemental Guidance: 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t>
  </si>
  <si>
    <t>CM-1
CONFIGURATION MANAGEMENT POLICY AND PROCEDURES</t>
  </si>
  <si>
    <t>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t>
  </si>
  <si>
    <t>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</si>
  <si>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CM-2
BASELINE CONFIGURATION</t>
  </si>
  <si>
    <t>The organization develops, documents, and maintains under configuration control, a current baseline configuration of the information system.</t>
  </si>
  <si>
    <t>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t>
  </si>
  <si>
    <t>(1) BASELINE CONFIGURATION | REVIEWS AND UPDATES
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(2) BASELINE CONFIGURATION | AUTOMATION SUPPORT FOR ACCURACY / CURRENCY
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(3) BASELINE CONFIGURATION | RETENTION OF PREVIOUS CONFIGURATIONS
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(4) BASELINE CONFIGURATION | UNAUTHORIZED SOFTWARE
[Withdrawn: Incorporated into CM-7].
(5) BASELINE CONFIGURATION | AUTHORIZED SOFTWARE
[Withdrawn: Incorporated into CM-7].
(6) BASELINE CONFIGURATION | DEVELOPMENT AND TEST ENVIRONMENTS
The organization maintains a baseline configuration for information system development and test environments that is managed separately from the operational baseline configuration.
Supplemental Guidance: Establishing separate baseline configurations for development, testing, and operational environments helps protect information systems from unplanned/unexpected events related to development and testing activities. Separate baseline configurations allow organizations to apply the configuration management that is most appropriate for each type of configuration. For example, management of operational configurations typically emphasizes the need for stability, while management of development/test configurations requires greater flexibility. Configurations in the test environment mirror the configurations in the operational environment to the extent practicable so that the results of the testing are representative of the proposed changes to the operational systems. This control enhancement requires separate configurations but not necessarily separate physical environments. Related controls: CM-4, SC-3, SC-7.
(7) BASELINE CONFIGURATION | CONFIGURE SYSTEMS, COMPONENTS, OR DEVICES FOR HIGH-RISK AREAS
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t>
  </si>
  <si>
    <t>CM-3
CONFIGURATION CHANGE CONTROL</t>
  </si>
  <si>
    <t>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t>
  </si>
  <si>
    <t>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CA-7, CM-2, CM-4, CM-5, CM-6, CM-9, SA-10, SI-2, SI-12.</t>
  </si>
  <si>
    <t>(1) CONFIGURATION CHANGE CONTROL | AUTOMATED DOCUMENT / NOTIFICATION / PROHIBITION OF CHANGES
The organization employs automated mechanisms to:
(a) Document proposed changes to the information system;
(b) Notify [Assignment: organized-defined approval authorities] of proposed changes to the information system and request change approval;
(c) Highlight proposed changes to the information system that have not been approved or disapproved by [Assignment: organization-defined time period];
(d) Prohibit changes to the information system until designated approvals are received;
(e) Document all changes to the information system; and
(f) Notify [Assignment: organization-defined personnel] when approved changes to the information system are completed.
(2) CONFIGURATION CHANGE CONTROL | TEST / VALIDATE / DOCUMENT CHANGES
The organization tests, validates, and documents changes to the information system before implementing the changes on the operational system.
Supplemental Guidance: 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
(3) CONFIGURATION CHANGE CONTROL | AUTOMATED CHANGE IMPLEMENTATION
The organization employs automated mechanisms to implement changes to the current information system baseline and deploys the updated baseline across the installed base.
(4) CONFIGURATION CHANGE CONTROL | SECURITY REPRESENTATIVE
The organization requires an information security representative to be a member of the [Assignment: organization-defined configuration change control element].
Supplemental Guidance: 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
(5) CONFIGURATION CHANGE CONTROL | AUTOMATED SECURITY RESPONSE
The information system implements [Assignment: organization-defined security responses] automatically if baseline configurations are changed in an unauthorized manner.
Supplemental Guidance: Security responses include, for example, halting information system processing, halting selected system functions, or issuing alerts/notifications to organizational personnel when there is an unauthorized modification of a configuration item.
(6) CONFIGURATION CHANGE CONTROL | CRYPTOGRAPHY MANAGEMENT
The organization ensures that cryptographic mechanisms used to provide [Assignment: organization-defined security safeguards] are under configuration management.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t>
  </si>
  <si>
    <t>CM-4
SECURITY IMPACT ANALYSIS</t>
  </si>
  <si>
    <t>The organization analyzes changes to the information system to determine potential security impacts prior to change implementation.</t>
  </si>
  <si>
    <t>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t>
  </si>
  <si>
    <t>(1) SECURITY IMPACT ANALYSIS | SEPARATE TEST ENVIRONMENTS
The organization analyzes changes to the information system in a separate test environment before implementation in an operational environment, looking for security impacts due to flaws, weaknesses, incompatibility, or intentional malice.
Supplemental Guidance: 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 Related controls: SA-11, SC-3, SC-7.
(2) SECURITY IMPACT ANALYSIS | VERIFICATION OF SECURITY FUNCTIONS
The organization, after the information system is changed, checks the security functions to verify that the functions are implemented correctly, operating as intended, and producing the desired outcome with regard to meeting the security requirements for the system.
Supplemental Guidance: Implementation is this context refers to installing changed code in the operational information system. Related control: SA-11.</t>
  </si>
  <si>
    <t>CM-5
ACCESS RESTRICTIONS FOR CHANGE</t>
  </si>
  <si>
    <t>The organization defines, documents, approves, and enforces physical and logical access restrictions associated with changes to the information system.</t>
  </si>
  <si>
    <t>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t>
  </si>
  <si>
    <t>(1) ACCESS RESTRICTIONS FOR CHANGE | AUTOMATED ACCESS ENFORCEMENT / AUDITING
The information system enforces access restrictions and supports auditing of the enforcement actions.
Supplemental Guidance: Related controls: AU-2, AU-12, AU-6, CM-3, CM-6.
(2) ACCESS RESTRICTIONS FOR CHANGE | REVIEW SYSTEM CHANGES
The organization reviews information system changes [Assignment: organization-defined frequency] and [Assignment: organization-defined circumstances] to determine whether unauthorized changes have occurred.
Supplemental Guidance: Indications that warrant review of information system changes and the specific circumstances justifying such reviews may be obtained from activities carried out by organizations during the configuration change process. Related controls: AU-6, AU-7, CM-3, CM-5, PE-6, PE-8.
(3) ACCESS RESTRICTIONS FOR CHANGE | SIGNED COMPONENTS
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(4) ACCESS RESTRICTIONS FOR CHANGE | DUAL AUTHORIZATION
The organization enforces dual authorization for implementing changes to [Assignment: organization-defined information system components and system-level information].
Supplemental Guidance: Organizations employ dual authorization to ensure that any changes to selected information system components and information cannot occur unless two qualified individuals implement such changes. The two individuals possess sufficient skills/expertise to determine if the proposed changes are correct implementations of approved changes. Dual authorization may also be known as two-person control. Related controls: AC-5, CM-3.
(5) ACCESS RESTRICTIONS FOR CHANGE | LIMIT PRODUCTION / OPERATIONAL PRIVILEGES
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(6) ACCESS RESTRICTIONS FOR CHANGE | LIMIT LIBRARY PRIVILEGES
The organization limits privileges to change software resident within software libraries.
Supplemental Guidance: Software libraries include privileged programs. Related control: AC-2.
(7) ACCESS RESTRICTIONS FOR CHANGE | AUTOMATIC IMPLEMENTATION OF SECURITY SAFEGUARDS
[Withdrawn: Incorporated into SI-7].</t>
  </si>
  <si>
    <t>CM-6
CONFIGURATION SETTINGS</t>
  </si>
  <si>
    <t>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t>
  </si>
  <si>
    <t>Configuration settings are the set of parameters that can be changed in hardware, software, or firmware components of the information system that affect the security posture and/or functionality of the system. Information technology products for which security-related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t>
  </si>
  <si>
    <t>(1) CONFIGURATION SETTINGS | AUTOMATED CENTRAL MANAGEMENT / APPLICATION / VERIFICATION
The organization employs automated mechanisms to centrally manage, apply, and verify configuration settings for [Assignment: organization-defined information system components].
Supplemental Guidance: Related controls: CA-7, CM-4.
(2) CONFIGURATION SETTINGS | RESPOND TO UNAUTHORIZED CHANGES
The organization employs [Assignment: organization-defined security safeguards] to respond to unauthorized changes to [Assignment: organization-defined configuration settings].
Supplemental Guidance: Responses to unauthorized changes to configuration settings can include, for example, alerting designated organizational personnel, restoring established configuration settings, or in extreme cases, halting affected information system processing. Related controls: IR-4, SI-7.
(3) CONFIGURATION SETTINGS | UNAUTHORIZED CHANGE DETECTION
[Withdrawn: Incorporated into SI-7].
(4) CONFIGURATION SETTINGS | CONFORMANCE DEMONSTRATION
[Withdrawn: Incorporated into CM-4].</t>
  </si>
  <si>
    <t>CM-7
LEAST FUNCTIONALITY</t>
  </si>
  <si>
    <t>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t>
  </si>
  <si>
    <t>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t>
  </si>
  <si>
    <t>(1) LEAST FUNCTIONALITY | PERIODIC REVIEW
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(2) LEAST FUNCTIONALITY | PREVENT PROGRAM EXECUTION
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(3) LEAST FUNCTIONALITY | REGISTRATION COMPLIANCE
The organization ensures compliance with [Assignment: organization-defined registration requirements for functions, ports, protocols, and services].
Supplemental Guidance: Organizations use the registration process to manage, track, and provide oversight for information systems and implemented functions, ports, protocols, and services.
(4) LEAST FUNCTIONALITY | UNAUTHORIZED SOFTWARE / BLACKLISTING
The organization:
(a) Identifies [Assignment: organization-defined software programs not authorized to execute on the information system];
(b) Employs an allow-all, deny-by-exception policy to prohibit the execution of unauthorized software programs on the information system; and
(c) Reviews and updates the list of unauthorized software programs [Assignment: organization-defined frequency].
Supplemental Guidance: The process used to identify software programs that are not authorized to execute on organizational information systems is commonly referred to as blacklisting. Organizations can implement CM-7 (5) instead of this control enhancement if whitelisting (the stronger of the two policies) is the preferred approach for restricting software program execution. Related controls: CM-6, CM-8, PM-5.
(5) LEAST FUNCTIONALITY | AUTHORIZED SOFTWARE / WHITELISTING
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t>
  </si>
  <si>
    <t>CM-9
CONFIGURATION MANAGEMENT PLAN</t>
  </si>
  <si>
    <t>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t>
  </si>
  <si>
    <t>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t>
  </si>
  <si>
    <t>(1) CONFIGURATION MANAGEMENT PLAN | ASSIGNMENT OF RESPONSIBILITY
The organization assigns responsibility for developing the configuration management process to organizational personnel that are not directly involved in information system development.
Supplemental Guidance: In the absence of dedicated configuration management teams assigned within organizations, system developers may be tasked to develop configuration management processes using personnel who are not directly involved in system development or integration. This separation of duties ensures that organizations establish and maintain a sufficient degree of independence between the information system development and integration processes and configuration management processes to facilitate quality control and more effective oversight.</t>
  </si>
  <si>
    <t>CP-1
CONTINGENCY PLANNING POLICY AND PROCEDURES</t>
  </si>
  <si>
    <t>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t>
  </si>
  <si>
    <t>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</si>
  <si>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CP-2
CONTINGENCY PLAN</t>
  </si>
  <si>
    <t>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t>
  </si>
  <si>
    <t>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t>
  </si>
  <si>
    <t>(1) CONTINGENCY PLAN | COORDINATE WITH RELATED PLANS
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(2) CONTINGENCY PLAN | CAPACITY PLANNING
The organization conducts capacity planning so that necessary capacity for information processing, telecommunications, and environmental support exists during contingency operations.
Supplemental Guidance: 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
(3) CONTINGENCY PLAN | RESUME ESSENTIAL MISSIONS / BUSINESS FUNCTIONS
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
(4) CONTINGENCY PLAN | RESUME ALL MISSIONS / BUSINESS FUNCTIONS
The organization plans for the resumption of all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 Related control: PE-12.
(5) CONTINGENCY PLAN | CONTINUE ESSENTIAL MISSIONS / BUSINESS FUNCTIONS
The organization plans for the continuance of essential missions and business functions with little or no loss of operational continuity and sustains that continuity until full information system restoration at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(6) CONTINGENCY PLAN | ALTERNATE PROCESSING / STORAGE SITE
The organization plans for the transfer of essential missions and business functions to alternate processing and/or storage sites with little or no loss of operational continuity and sustains that continuity through information system restoration to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(7) CONTINGENCY PLAN | COORDINATE WITH EXTERNAL SERVICE PROVIDERS
The organization coordinates its contingency plan with the contingency plans of external service providers to ensure that contingency requirements can be satisfied.
Supplemental Guidance: When the capability of an organization to successfully carry out its core missions/business functions is dependent on external service providers, developing a timely and comprehensive contingency plan may become more challenging. In this situation, organizations coordinate contingency planning activities with the external entities to ensure that the individual plans reflect the overall contingency needs of the organization. Related control: SA-9.
(8) CONTINGENCY PLAN | IDENTIFY CRITICAL ASSETS
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t>
  </si>
  <si>
    <t>CP-3
CONTINGENCY TRAINING</t>
  </si>
  <si>
    <t>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t>
  </si>
  <si>
    <t>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t>
  </si>
  <si>
    <t>(1) CONTINGENCY TRAINING | SIMULATED EVENTS
The organization incorporates simulated events into contingency training to facilitate effective response by personnel in crisis situations.
(2) CONTINGENCY TRAINING | AUTOMATED TRAINING ENVIRONMENTS
The organization employs automated mechanisms to provide a more thorough and realistic contingency training environment.</t>
  </si>
  <si>
    <t>CP-4
CONTINGENCY PLAN TESTING</t>
  </si>
  <si>
    <t>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t>
  </si>
  <si>
    <t>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t>
  </si>
  <si>
    <t>(1) CONTINGENCY PLAN TESTING | COORDINATE WITH RELATED PLANS
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(2) CONTINGENCY PLAN TESTING | ALTERNATE PROCESSING SITE
The organization tests the contingency plan at the alternate processing site:
(a) To familiarize contingency personnel with the facility and available resources; and
(b) To evaluate the capabilities of the alternate processing site to support contingency operations.
Supplemental Guidance: Related control: CP-7.
(3) CONTINGENCY PLAN TESTING | AUTOMATED TESTING
The organization employs automated mechanisms to more thoroughly and effectively test the contingency plan.
Supplemental Guidance: Automated mechanisms provide more thorough and effective testing of contingency plans, for example: (i) by providing more complete coverage of contingency issues; (ii) by selecting more realistic test scenarios and environments; and (iii) by effectively stressing the information system and supported missions.
(4) CONTINGENCY PLAN TESTING | FULL RECOVERY / RECONSTITUTION
The organization includes a full recovery and reconstitution of the information system to a known state as part of contingency plan testing.
Supplemental Guidance: Related controls: CP-10, SC-24.</t>
  </si>
  <si>
    <t>CP-6
ALTERNATE STORAGE SITE</t>
  </si>
  <si>
    <t>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t>
  </si>
  <si>
    <t>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t>
  </si>
  <si>
    <t>(1) ALTERNATE STORAGE SITE | SEPARATION FROM PRIMARY SITE
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(2) ALTERNATE STORAGE SITE | RECOVERY TIME / POINT OBJECTIVES
The organization configures the alternate storage site to facilitate recovery operations in accordance with recovery time and recovery point objectives.
(3) ALTERNATE STORAGE SITE | ACCESSIBILITY
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t>
  </si>
  <si>
    <t>CP-7
ALTERNATE PROCESSING SITE</t>
  </si>
  <si>
    <t>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those of the primary site.</t>
  </si>
  <si>
    <t>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t>
  </si>
  <si>
    <t>(1) ALTERNATE PROCESSING SITE | SEPARATION FROM PRIMARY SITE
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(2) ALTERNATE PROCESSING SITE | ACCESSIBILITY
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(3) ALTERNATE PROCESSING SITE | PRIORITY OF SERVICE
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(4) ALTERNATE PROCESSING SITE | PREPARATION FOR USE
The organization prepares the alternate processing site so that the site is ready to be used as the operational site supporting essential missions and business functions.
Supplemental Guidance: 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 Related controls: CM-2, CM-6.
(5) ALTERNATE PROCESSING SITE | EQUIVALENT INFORMATION SECURITY SAFEGUARDS
[Withdrawn: Incorporated into CP-7].
(6) ALTERNATE PROCESSING SITE | INABILITY TO RETURN TO PRIMARY SITE
The organization plans and prepares for circumstances that preclude returning to the primary processing site.</t>
  </si>
  <si>
    <t>CP-8
TELECOMMUNICATIONS SERVICES</t>
  </si>
  <si>
    <t>The organization establishes alternate telecommunications services including necessary agreements to permit the resumption of [Assignment: organization-defined information system operations] for essential missions and business functions within [Assignment: organization-defined time period] when the primary telecommunications capabilities are unavailable at either the primary or alternate processing or storage sites.</t>
  </si>
  <si>
    <t>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ground-based communications. Organizations consider factors such as availability, quality of service, and access when entering into alternate telecommunications agreements. Related controls: CP-2, CP-6, CP-7.</t>
  </si>
  <si>
    <t>(1) TELECOMMUNICATIONS SERVICES | PRIORITY OF SERVICE PROVISIONS
The organization:
(a) Develops primary and alternate telecommunications service agreements that contain priority-of-service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(2) TELECOMMUNICATIONS SERVICES | SINGLE POINTS OF FAILURE
The organization obtains alternate telecommunications services to reduce the likelihood of sharing a single point of failure with primary telecommunications services.
(3) TELECOMMUNICATIONS SERVICES | SEPARATION OF PRIMARY / ALTERNATE PROVIDERS
The organization obtains alternate telecommunications services from providers that are separated from primary service providers to reduce susceptibility to the same threats.
Supplemental Guidance: 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
(4) TELECOMMUNICATIONS SERVICES | PROVIDER CONTINGENCY PLAN
The organization:
(a) Requires primary and alternate telecommunications service providers to have contingency plans;
(b) Reviews provider contingency plans to ensure that the plans meet organizational contingency requirements; and
(c) Obtains evidence of contingency testing/training by providers [Assignment: organization-defined frequency].
Supplemental Guidance: 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
(5) TELECOMMUNICATIONS SERVICES | ALTERNATE TELECOMMUNICATION SERVICE TESTING
The organization tests alternate telecommunication services [Assignment: organization-defined frequency].</t>
  </si>
  <si>
    <t>CP-9
INFORMATION SYSTEM BACKUP</t>
  </si>
  <si>
    <t>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t>
  </si>
  <si>
    <t>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t>
  </si>
  <si>
    <t>(1) INFORMATION SYSTEM BACKUP | TESTING FOR RELIABILITY / INTEGRITY
The organization tests backup information [Assignment: organization-defined frequency] to verify media reliability and information integrity.
Supplemental Guidance: Related control: CP-4.
(2) INFORMATION SYSTEM BACKUP | TEST RESTORATION USING SAMPLING
The organization uses a sample of backup information in the restoration of selected information system functions as part of contingency plan testing.
Supplemental Guidance: Related control: CP-4.
(3) INFORMATION SYSTEM BACKUP | SEPARATE STORAGE FOR CRITICAL INFORMATION
The organization stores backup copies of [Assignment: organization-defined critical information system software and other security-related information] in a separate facility or in a fire-rated container that is not collocated with the operational system.
Supplemental Guidance: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
(4) INFORMATION SYSTEM BACKUP | PROTECTION FROM UNAUTHORIZED MODIFICATION
[Withdrawn: Incorporated into CP-9].
(5) INFORMATION SYSTEM BACKUP | TRANSFER TO ALTERNATE STORAGE SITE
The organization transfers information system backup information to the alternate storage site [Assignment: organization-defined time period and transfer rate consistent with the recovery time and recovery point objectives].
Supplemental Guidance: Information system backup information can be transferred to alternate storage sites either electronically or by physical shipment of storage media.
(6) INFORMATION SYSTEM BACKUP | REDUNDANT SECONDARY SYSTEM
The organization accomplishes information system backup by maintaining a redundant secondary system that is not collocated with the primary system and that can be activated without loss of information or disruption to operations.
Supplemental Guidance: Related controls: CP-7, CP-10.
(7) INFORMATION SYSTEM BACKUP | DUAL AUTHORIZATION
The organization enforces dual authorization for the deletion or destruction of [Assignment: organization-defined backup information].
Supplemental Guidance: Dual authorization ensures that the deletion or destruction of backup information cannot occur unless two qualified individuals carry out the task. Individuals deleting/destroying backup information possess sufficient skills/expertise to determine if the proposed deletion/destruction of backup information reflects organizational policies and procedures. Dual authorization may also be known as two-person control. Related controls: AC-3, MP-2.</t>
  </si>
  <si>
    <t>CP-10
INFORMATION SYSTEM RECOVERY AND RECONSTITUTION</t>
  </si>
  <si>
    <t>The organization provides for the recovery and reconstitution of the information system to a known state after a disruption, compromise, or failure.</t>
  </si>
  <si>
    <t>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t>
  </si>
  <si>
    <t>(1) INFORMATION SYSTEM RECOVERY AND RECONSTITUTION | CONTINGENCY PLAN TESTING
[Withdrawn: Incorporated into CP-4].
(2) INFORMATION SYSTEM RECOVERY AND RECONSTITUTION | TRANSACTION RECOVERY
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(3) INFORMATION SYSTEM RECOVERY AND RECONSTITUTION | COMPENSATING SECURITY CONTROLS
[Withdrawn: Addressed through tailoring procedures].
(4) INFORMATION SYSTEM RECOVERY AND RECONSTITUTION | RESTORE WITHIN TIME PERIOD
The organization provides the capability to restore information system components within [Assignment: organization-defined restoration time-periods] from configuration-controlled and integrity-protected information representing a known, operational state for the components.
Supplemental Guidance: Restoration of information system components includes, for example, reimaging which restores components to known, operational states. Related control: CM-2.
(5) INFORMATION SYSTEM RECOVERY AND RECONSTITUTION | FAILOVER CAPABILITY
[Withdrawn: Incorporated into SI-13].
(6) INFORMATION SYSTEM RECOVERY AND RECONSTITUTION | COMPONENT PROTECTION
The organization protects backup and restoration hardware, firmware, and software.
Supplemental Guidance: Protection of backup and restoration hardware, firmware, and software components includes both physical and technical safeguards. Backup and restoration software includes, for example, router tables, compilers, and other security-relevant system software. Related controls: AC-3, AC-6, PE-3.
References: Federal Continuity Directive 1;</t>
  </si>
  <si>
    <t>CP-13
ALTERNATIVE SECURITY MECHANISMS</t>
  </si>
  <si>
    <t>The organization employs [Assignment: organization-defined alternative or supplemental security mechanisms] for satisfying [Assignment: organization-defined security functions] when the primary means of implementing the security function is unavailable or compromised.</t>
  </si>
  <si>
    <t>This control supports information system resiliency and contingency planning/continuity of operations. To ensure mission/business continuity, organizations can implement alternative or supplemental security mechanisms. These mechanisms may be less effective than the primary mechanisms (e.g., not as easy to use, not as scalable, or not as secure). However, having the capability to readily employ these alternative/supplemental mechanisms enhances overall mission/business continuity that might otherwise be adversely impacted if organizational operations had to be curtailed until the primary means of implementing the functions was restored. Given the cost and level of effort required to provide such alternative capabilities, this control would typically be applied only to critical security capabilities provided by information systems, system components, or information system services. For example, an organization may issue to senior executives and system administrators one-time pads in case multifactor tokens, the organization’s standard means for secure remote authentication, is compromised. Related control: CP-2.</t>
  </si>
  <si>
    <t>IA-1
IDENTIFICATION AND AUTHENTICATION POLICY AND PROCEDURES</t>
  </si>
  <si>
    <t>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t>
  </si>
  <si>
    <t>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</si>
  <si>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IA-2
IDENTIFICATION AND AUTHENTICATION (ORGANIZATIONAL USERS)</t>
  </si>
  <si>
    <t>The information system uniquely identifies and authenticates organizational users (or processes acting on behalf of organizational users).</t>
  </si>
  <si>
    <t>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t>
  </si>
  <si>
    <t>(1) IDENTIFICATION AND AUTHENTICATION | NETWORK ACCESS TO PRIVILEGED ACCOUNTS
The information system implements multifactor authentication for network access to privileged accounts.
Supplemental Guidance: Related control: AC-6.
(2) IDENTIFICATION AND AUTHENTICATION | NETWORK ACCESS TO NON-PRIVILEGED ACCOUNTS
The information system implements multifactor authentication for network access to non-privileged accounts.
(3) IDENTIFICATION AND AUTHENTICATION | LOCAL ACCESS TO PRIVILEGED ACCOUNTS
The information system implements multifactor authentication for local access to privileged accounts.
Supplemental Guidance: Related control: AC-6.
(4) IDENTIFICATION AND AUTHENTICATION | LOCAL ACCESS TO NON-PRIVILEGED ACCOUNTS
The information system implements multifactor authentication for local access to non-privileged accounts.
(5) IDENTIFICATION AND AUTHENTICATION | GROUP AUTHENTICATION
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(6) IDENTIFICATION AND AUTHENTICATION | NETWORK ACCESS TO PRIVILEGED ACCOUNTS - SEPARATE DEVICE
The information system implements multifactor authentication for network access to privileged accounts such that one of the factors is provided by a device separate from the system gaining access and the device meets [Assignment: organization-defined strength of mechanism requirements].
Supplemental Guidance: Related control: AC-6.
(7) IDENTIFICATION AND AUTHENTICATION | NETWORK ACCESS TO NON-PRIVILEGED ACCOUNTS - SEPARATE DEVICE
The information system implements multifactor authentication for network access to non-privileged accounts such that one of the factors is provided by a device separate from the system gaining access and the device meets [Assignment: organization-defined strength of mechanism requirements].
(8) IDENTIFICATION AND AUTHENTICATION | NETWORK ACCESS TO PRIVILEGED ACCOUNTS - REPLAY RESISTANT
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Replay-resistant techniques include, for example, protocols that use nonces or challenges such as Transport Layer Security (TLS) and time synchronous or challenge-response one-time authenticators.
(9) IDENTIFICATION AND AUTHENTICATION | NETWORK ACCESS TO NON-PRIVILEGED ACCOUNTS - REPLAY RESISTANT
The information system implements replay-resistant authentication mechanisms for network access to non-privileged accounts.
Supplemental Guidance: 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
(10) IDENTIFICATION AND AUTHENTICATION | SINGLE SIGN-ON
The information system provides a single sign-on capability for [Assignment: organization-defined information system accounts and services].
Supplemental Guidance: Single sign-on enables users to log in once and gain access to multiple information system resources. Organizations consider the operational efficiencies provided by single sign-on capabilities with the increased risk from disclosures of single authenticators providing access to multiple system resources.
(11) IDENTIFICATION AND AUTHENTICATION | REMOTE ACCESS - SEPARATE DEVICE
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(12) IDENTIFICATION AND AUTHENTICATION | ACCEPTANCE OF PIV CREDENTIALS
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(13) IDENTIFICATION AND AUTHENTICATION | OUT-OF-BAND AUTHENTICATION
The information system implements [Assignment: organization-defined out-of-band authentication] under [Assignment: organization-defined conditions].
Supplemental Guidance: Out-of-band authentication (OOBA) refers to the use of two separate communication paths to identify and authenticate users or devices to an information system. The first path (i.e., the in-band path), is used to identify and authenticate users or devices, and generally is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either confirm the intended action to an individual on the telephone or provide an authentication code via the telephone. This type of authentication can be employed by organizations to mitigate actual or suspected man-in the-middle attacks. The conditions for activation can include, for example, suspicious activities, new threat indicators or elevated threat levels, or the impact level or classification level of information in requested transactions. Related controls: IA-10, IA-11, SC-37.</t>
  </si>
  <si>
    <t>IA-4
IDENTIFIER MANAGEMENT</t>
  </si>
  <si>
    <t>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t>
  </si>
  <si>
    <t>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t>
  </si>
  <si>
    <t>(1) IDENTIFIER MANAGEMENT | PROHIBIT ACCOUNT IDENTIFIERS AS PUBLIC IDENTIFIERS
The organization prohibits the use of information system account identifiers that are the same as public identifiers for individual electronic mail accounts.
Supplemental Guidance: Prohibiting the use of information systems account identifiers that are the same as some public identifier such as the individual identifier section of an electronic mail address, makes it more difficult for adversaries to guess user identifiers on organizational information systems. Related control: AT-2.
(2) IDENTIFIER MANAGEMENT | SUPERVISOR AUTHORIZATION
The organization requires that the registration process to receive an individual identifier includes supervisor authorization.
(3) IDENTIFIER MANAGEMENT | MULTIPLE FORMS OF CERTIFICATION
The organization requires multiple forms of certification of individual identification be presented to the registration authority.
Supplemental Guidance: Requiring multiple forms of identification, such as documentary evidence or a combination of documents and biometrics, reduces the likelihood of individuals using fraudulent identification to establish an identity, or at least increases the work factor of potential adversaries.
(4) IDENTIFIER MANAGEMENT | IDENTIFY USER STATUS
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(5) IDENTIFIER MANAGEMENT | DYNAMIC MANAGEMENT
The information system dynamically manages identifiers.
Supplemental Guidance: In contrast to conventional approaches to identification which presume static accounts for preregistered users, many distributed information systems including, for example, service-oriented architectures, rely on establishing identifiers at run time for entities that were previously unknown. In these situations, organizations anticipate and provision for the dynamic establishment of identifiers. Preestablished trust relationships and mechanisms with appropriate authorities to validate identities and related credentials are essential. Related control: AC-16.
(6) IDENTIFIER MANAGEMENT | CROSS-ORGANIZATION MANAGEMENT
The organization coordinates with [Assignment: organization-defined external organizations] for cross-organization management of identifiers.
Supplemental Guidance: Cross-organization identifier management provides the capability for organizations to appropriately identify individuals, groups, roles, or devices when conducting cross-organization activities involving the processing, storage, or transmission of information.
(7) IDENTIFIER MANAGEMENT | IN-PERSON REGISTRATION
The organization requires that the registration process to receive an individual identifier be conducted in person before a designated registration authority.
Supplemental Guidance: In-person registration reduces the likelihood of fraudulent identifiers being issued because it requires the physical presence of individuals and actual face-to-face interactions with designated registration authorities.</t>
  </si>
  <si>
    <t>IA-5
AUTHENTICATOR MANAGEMENT</t>
  </si>
  <si>
    <t>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t>
  </si>
  <si>
    <t>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t>
  </si>
  <si>
    <t>(1) AUTHENTICATOR MANAGEMENT | PASSWORD-BASED AUTHENTICATION
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cryptographically-protected passwords;
(d) Enforces password minimum and maximum lifetime restrictions of [Assignment: organization-defined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Cryptographically-protected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To mitigate certain brute force attacks against passwords, organizations may also consider salting passwords. Related control: IA-6.
(2) AUTHENTICATOR MANAGEMENT | PKI-BASED AUTHENTICATION
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(3) AUTHENTICATOR MANAGEMENT | IN-PERSON OR TRUSTED THIRD-PARTY REGISTRATION
The organization requires that the registration process to receive [Assignment: organization-defined types of and/or specific authenticators] be conducted [Selection: in person; by a trusted third party] before [Assignment: organization-defined registration authority] with authorization by [Assignment: organization-defined personnel or roles].
(4) AUTHENTICATOR MANAGEMENT | AUTOMATED SUPPORT FOR PASSWORD STRENGTH DETERMINATION
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(5) AUTHENTICATOR MANAGEMENT | CHANGE AUTHENTICATORS PRIOR TO DELIVERY
The organization requires developers/installers of information system components to provide unique authenticators or change default authenticators prior to delivery/installation.
Supplemental Guidance: This control enhancement extends the requirement for organizations to change default authenticators upon information system installation, by requiring developers and/or installers to provide unique authenticators or change default authenticators for system components prior to delivery and/or installation. However, it typically does not apply to the developers of commercial off-the-shelve information technology products. Requirements for unique authenticators can be included in acquisition documents prepared by organizations when procuring information systems or system components.
(6) AUTHENTICATOR MANAGEMENT | PROTECTION OF AUTHENTICATORS
The organization protects authenticators commensurate with the security category of the information to which use of the authenticator permits access.
Supplemental Guidance: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(7) AUTHENTICATOR MANAGEMENT | NO EMBEDDED UNENCRYPTED STATIC AUTHENTICATORS
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(8) AUTHENTICATOR MANAGEMENT | MULTIPLE INFORMATION SYSTEM ACCOUNTS
The organization implements [Assignment: organization-defined security safeguards] to manage the risk of compromise due to individuals having accounts on multiple information systems.
Supplemental Guidance: 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
(9) AUTHENTICATOR MANAGEMENT | CROSS-ORGANIZATION CREDENTIAL MANAGEMENT
The organization coordinates with [Assignment: organization-defined external organizations] for cross-organization management of credentials.
Supplemental Guidance: Cross-organization management of credentials provides the capability for organizations to appropriately authenticate individuals, groups, roles, or devices when conducting cross-organization activities involving the processing, storage, or transmission of information.
(10) AUTHENTICATOR MANAGEMENT | DYNAMIC CREDENTIAL ASSOCIATION
The information system dynamically provisions identities.
Supplemental Guidance: Authentication requires some form of binding between an identity and the authenticator used to confirm the identity. In conventional approaches, this binding is established by pre-provisioning both the identity and the authenticator to the information system. For example, the binding between a username (i.e., identity) and a password (i.e., authenticator) is accomplished by provisioning the identity and authenticator as a pair in the information system. New authentication techniques allow the binding between the identity and the authenticator to be implemented outside an information system. For example, with smartcard credentials, the identity and the authenticator are bound together on the card. Using these credentials, information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
(11) AUTHENTICATOR MANAGEMENT | HARDWARE TOKEN-BASED AUTHENTICATION
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(12) AUTHENTICATOR MANAGEMENT | BIOMETRIC-BASED AUTHENTICATION
The information system, for biometric-based authentication, employs mechanisms that satisfy [Assignment: organization-defined biometric quality requirements].
Supplemental Guidance: Unlike password-based authentication which provides exact matches of user-input passwords to stored passwords, biometric authentication does not provide such exact matches. Depending upon the type of biometric and the type of collection mechanism, there is likely to be some divergence from the presented biometric and stored biometric which serves as the basis of comparison. There will likely be both false positives and false negatives when making such comparisons. The rate at which the false accept and false reject rates are equal is known as the crossover rate. Biometric quality requirements include, for example, acceptable crossover rates, as that essentially reflects the accuracy of the biometric.
(13) AUTHENTICATOR MANAGEMENT | EXPIRATION OF CACHED AUTHENTICATORS
The information system prohibits the use of cached authenticators after [Assignment: organization-defined time period].
(14) AUTHENTICATOR MANAGEMENT | MANAGING CONTENT OF PKI TRUST STORES
The organization, for PKI-based authentication, employs a deliberate organization-wide methodology for managing the content of PKI trust stores installed across all platforms including networks, operating systems, browsers, and applications.
(15) AUTHENTICATOR MANAGEMENT | FICAM-APPROVED PRODUCTS AND SERVICES
The organization uses only FICAM-approved path discovery and validation products and services.
Supplemental Guidance: Federal Identity, Credential, and Access Management (FICAM)-approved path discovery and validation products and services are those products and services that have been approved through the FICAM conformance program, where applicable.</t>
  </si>
  <si>
    <t>IA-7
CRYPTOGRAPHIC MODULE AUTHENTICATION</t>
  </si>
  <si>
    <t>The information system implements mechanisms for authentication to a cryptographic module that meet the requirements of applicable federal laws, Executive Orders, directives, policies, regulations, standards, and guidance for such authentication.</t>
  </si>
  <si>
    <t>Authentication mechanisms may be required within a cryptographic module to authenticate an operator accessing the module and to verify that the operator is authorized to assume the requested role and perform services within that role. Related controls: SC-12, SC-13.</t>
  </si>
  <si>
    <t>IA-8
IDENTIFICATION AND AUTHENTICATION (NON-ORGANIZATIONAL USERS)</t>
  </si>
  <si>
    <t>The information system uniquely identifies and authenticates non-organizational users (or processes acting on behalf of non-organizational users).</t>
  </si>
  <si>
    <t>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t>
  </si>
  <si>
    <t>(1) IDENTIFICATION AND AUTHENTICATION | ACCEPTANCE OF PIV CREDENTIALS FROM OTHER AGENCIES
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(2) IDENTIFICATION AND AUTHENTICATION | ACCEPTANCE OF THIRD-PARTY CREDENTIALS
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(3) IDENTIFICATION AND AUTHENTICATION | USE OF FICAM-APPROVED PRODUCTS
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(4) IDENTIFICATION AND AUTHENTICATION | USE OF FICAM-ISSUED PROFILES
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(5) IDENTIFICATION AND AUTHENTICATION | ACCEPTANCE OF PIV-I CREDENTIALS
The information system accepts and electronically verifies Personal Identity Verification-I (PIV-I) credentials.
Supplemental Guidance: This control enhancement: (i) applies to logical and physical access control systems; and (ii) addresses Non-Federal Issuers (NFIs) of identity cards that desire to interoperate with United States Government Personal Identity Verification (PIV) information systems and that can be trusted by federal government-relying parties. The X.509 certificate policy for the Federal Bridge Certification Authority (FBCA) addresses PIV-I requirements. The PIV-I card is suitable for Assurance Level 4 as defined in OMB Memorandum 04-04 and NIST Special Publication 800-63, and multifactor authentication as defined in NIST Special Publication 800-116. PIV-I credentials are those credentials issued by a PIV-I provider whose PIV-I certificate policy maps to the Federal Bridge PIV-I Certificate Policy. A PIV-I provider is cross-certified (directly or through another PKI bridge) with the FBCA with policies that have been mapped and approved as meeting the requirements of the PIV-I policies defined in the FBCA certificate policy. Related control: AU-2.</t>
  </si>
  <si>
    <t>IA-9
SERVICE IDENTIFICATION AND AUTHENTICATION</t>
  </si>
  <si>
    <t>The organization identifies and authenticates [Assignment: organization-defined information system services] using [Assignment: organization-defined security safeguards].</t>
  </si>
  <si>
    <t>This control supports service-oriented architectures and other distributed architectural approaches requiring the identification and authentication of information system services. In such architectures, external services often appear dynamically. Therefore, information systems should be able to determine in a dynamic manner, if external providers and associated services are authentic. Safeguards implemented by organizational information systems to validate provider and service authenticity include, for example, information or code signing, provenance graphs, and/or electronic signatures indicating or including the sources of services.</t>
  </si>
  <si>
    <t>(1) SERVICE IDENTIFICATION AND AUTHENTICATION | INFORMATION EXCHANGE
The organization ensures that service providers receive, validate, and transmit identification and authentication information.
(2) SERVICE IDENTIFICATION AND AUTHENTICATION | TRANSMISSION OF DECISIONS
The organization ensures that identification and authentication decisions are transmitted between [Assignment: organization-defined services] consistent with organizational policies.
Supplemental Guidance: For distributed architectures (e.g., service-oriented architectures), the decisions regarding the validation of identification and authentication claims may be made by services separate from the services acting on those decisions. In such situations, it is necessary to provide the identification and authentication decisions (as opposed to the actual identifiers and authenticators) to the services that need to act on those decisions. Related control: SC-8.</t>
  </si>
  <si>
    <t>IA-10
ADAPTIVE IDENTIFICATION AND AUTHENTICATION</t>
  </si>
  <si>
    <t>The organization requires that individuals accessing the information system employ [Assignment: organization-defined supplemental authentication techniques or mechanisms] under specific [Assignment: organization-defined circumstances or situations].</t>
  </si>
  <si>
    <t>Adversaries may compromise individual authentication mechanisms and subsequently attempt to impersonate legitimate users. This situation can potentially occur with any authentication mechanisms employed by organizations. To address this threat, organizations may employ specific techniques/mechanisms and establish protocols to assess suspicious behavior (e.g., individuals accessing information that they do not typically access as part of their normal duties, roles, or responsibilities, accessing greater quantities of information than the individuals would routinely access, or attempting to access information from suspicious network addresses). In these situations when certain preestablished conditions or triggers occur, organizations can require selected individuals to provide additional authentication information. Another potential use for adaptive identification and authentication is to increase the strength of mechanism based on the number and/or types of records being accessed. Related controls: AU-6, SI-4.</t>
  </si>
  <si>
    <t>IA-11
RE-AUTHENTICATION</t>
  </si>
  <si>
    <t>The organization requires users and devices to re-authenticate when [Assignment: organization-defined circumstances or situations requiring re-authentication].</t>
  </si>
  <si>
    <t>In addition to the re-authentication requirements associated with session locks, organizations may require re-authentication of individuals and/or devices in other situations including, for example: (i) when authenticators change; (ii), when roles change; (iii) when security categories of information systems change; (iv), when the execution of privileged functions occurs; (v) after a fixed period of time; or (vi) periodically. Related control: AC-11.</t>
  </si>
  <si>
    <t>IR-1
INCIDENT RESPONSE POLICY AND PROCEDURES</t>
  </si>
  <si>
    <t>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t>
  </si>
  <si>
    <t>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</si>
  <si>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IR-2
INCIDENT RESPONSE TRAINING</t>
  </si>
  <si>
    <t>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t>
  </si>
  <si>
    <t>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t>
  </si>
  <si>
    <t>(1) INCIDENT RESPONSE TRAINING | SIMULATED EVENTS
The organization incorporates simulated events into incident response training to facilitate effective response by personnel in crisis situations.
(2) INCIDENT RESPONSE TRAINING | AUTOMATED TRAINING ENVIRONMENTS
The organization employs automated mechanisms to provide a more thorough and realistic incident response training environment.</t>
  </si>
  <si>
    <t>IR-3
INCIDENT RESPONSE TESTING</t>
  </si>
  <si>
    <t>The organization tests the incident response capability for the information system [Assignment: organization-defined frequency] using [Assignment: organization-defined tests] to determine the incident response effectiveness and documents the results.</t>
  </si>
  <si>
    <t>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t>
  </si>
  <si>
    <t>(1) INCIDENT RESPONSE TESTING | AUTOMATED TESTING
The organization employs automated mechanisms to more thoroughly and effectively test the incident response capability.
Supplemental Guidance: Organizations use automated mechanisms to more thoroughly and effectively test incident response capabilities, for example: (i) by providing more complete coverage of incident response issues; (ii) by selecting more realistic test scenarios and test environments; and (iii) by stressing the response capability. Related control: AT-2.
(2) INCIDENT RESPONSE TESTING | COORDINATION WITH RELATED PLANS
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t>
  </si>
  <si>
    <t>IR-4
INCIDENT HANDLING</t>
  </si>
  <si>
    <t>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 and implements the resulting changes accordingly.</t>
  </si>
  <si>
    <t>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t>
  </si>
  <si>
    <t>(1) INCIDENT HANDLING | AUTOMATED INCIDENT HANDLING PROCESSES
The organization employs automated mechanisms to support the incident handling process.
Supplemental Guidance: Automated mechanisms supporting incident handling processes include, for example, online incident management systems.
(2) INCIDENT HANDLING | DYNAMIC RECONFIGURATION
The organization includes dynamic reconfiguration of [Assignment: organization-defined information system components] as part of the incident response capability.
Supplemental Guidance: 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 Related controls: AC-2, AC-4, AC-16, CM-2, CM-3, CM-4.
(3) INCIDENT HANDLING | CONTINUITY OF OPERATIONS
The organization identifies [Assignment: organization-defined classes of incidents] and [Assignment: organization-defined actions to take in response to classes of incidents] to ensure continuation of organizational missions and business functions.
Supplemental Guidance: 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
(4) INCIDENT HANDLING | INFORMATION CORRELATION
The organization correlates incident information and individual incident responses to achieve an organization-wide perspective on incident awareness and response.
Supplemental Guidance: Sometimes the nature of a threat event, for example, a hostile cyber attack, is such that it can only be observed by bringing together information from different sources including various reports and reporting procedures established by organizations.
(5) INCIDENT HANDLING | AUTOMATIC DISABLING OF INFORMATION SYSTEM
The organization implements a configurable capability to automatically disable the information system if [Assignment: organization-defined security violations] are detected.
(6) INCIDENT HANDLING | INSIDER THREATS - SPECIFIC CAPABILITIES
The organization implements incident handling capability for insider threats.
Supplemental Guidance: 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
(7) INCIDENT HANDLING | INSIDER THREATS - INTRA-ORGANIZATION COORDINATION
The organization coordinates incident handling capability for insider threats across [Assignment: organization-defined components or elements of the organization].
Supplemental Guidance: Incident handling for insider threat incidents (including preparation, detection and analysis, containment, eradication, and recovery) requires close coordination among a variety of organizational components or elements to be effective. These components or elements include, for example, mission/business owners, information system owners, human resources offices, procurement offices, personnel/physical security offices, operations personnel, and risk executive (function). In addition, organizations may require external support from federal, state, and local law enforcement agencies.
(8) INCIDENT HANDLING | CORRELATION WITH EXTERNAL ORGANIZATIONS
The organization coordinates with [Assignment: organization-defined external organizations] to correlate and share [Assignment: organization-defined incident information] to achieve a cross-organization perspective on incident awareness and more effective incident responses.
Supplemental Guidance: 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
(9) INCIDENT HANDLING | DYNAMIC RESPONSE CAPABILITY
The organization employs [Assignment: organization-defined dynamic response capabilities] to effectively respond to security incidents.
Supplemental Guidance: This control enhancement addresses the deployment of replacement or new capabilities in a timely manner in response to security incidents (e.g., adversary actions during hostile cyber attacks). This includes capabilities implemented at the mission/business process level (e.g., activating alternative mission/business processes) and at the information system level. Related control: CP-10.
(10) INCIDENT HANDLING | SUPPLY CHAIN COORDINATION
The organization coordinates incident handling activities involving supply chain events with other organizations involved in the supply chain.
Supplemental Guidance: Organizations involved in supply chain activities include, for example,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t>
  </si>
  <si>
    <t>IR-5
INCIDENTMONITORING</t>
  </si>
  <si>
    <t>The organization tracks and documents information system security incidents.</t>
  </si>
  <si>
    <t>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t>
  </si>
  <si>
    <t>(1) INCIDENT MONITORING | AUTOMATED TRACKING / DATA COLLECTION / ANALYSIS
The organization employs automated mechanisms to assist in the tracking of security incidents and in the collection and analysis of incident information.
Supplemental Guidance: Automated mechanisms for tracking security incidents and collecting/analyzing incident information include, for example, the Einstein network monitoring device and monitoring online Computer Incident Response Centers (CIRCs) or other electronic databases of incidents. Related controls: AU-7, IR-4.</t>
  </si>
  <si>
    <t>IR-6
INCIDENT REPORTING</t>
  </si>
  <si>
    <t>The organization:
a. Requires personnel to report suspected security incidents to the organizational incident response capability within [Assignment: organization-defined time period]; and
b. Reports security incident information to [Assignment: organization-defined authorities].</t>
  </si>
  <si>
    <t>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t>
  </si>
  <si>
    <t>(1) INCIDENT REPORTING | AUTOMATED REPORTING
The organization employs automated mechanisms to assist in the reporting of security incidents.
Supplemental Guidance: Related control: IR-7.
(2) INCIDENT REPORTING | VULNERABILITIES RELATED TO INCIDENTS
The organization reports information system vulnerabilities associated with reported security incidents to [Assignment: organization-defined personnel or roles].
(3) INCIDENT REPORTING | COORDINATION WITH SUPPLY CHAIN
The organization provides security incident information to other organizations involved in the supply chain for information systems or information system components related to the incident.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 Organizations determine the appropriate information to share considering the value gained from support by external organizations with the potential for harm due to sensitive information being released to outside organizations of perhaps questionable trustworthiness.</t>
  </si>
  <si>
    <t>IR-7
INCIDENT RESPONSE ASSISTANCE</t>
  </si>
  <si>
    <t>The organization provides an incident response support resource, integral to the organizational incident response capability that offers advice and assistance to users of the information system for the handling and reporting of security incidents.</t>
  </si>
  <si>
    <t>Incident response support resources provided by organizations include, for example, help desks, assistance groups, and access to forensics services, when required. Related controls: AT-2, IR-4, IR-6, IR-8, SA-9.</t>
  </si>
  <si>
    <t>(1) INCIDENT RESPONSE ASSISTANCE | AUTOMATION SUPPORT FOR AVAILABILITY OF INFORMATION / SUPPORT
The organization employs automated mechanisms to increase the availability of incident response-related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(2) INCIDENT RESPONSE ASSISTANCE | COORDINATION WITH EXTERNAL PROVIDERS
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t>
  </si>
  <si>
    <t>IR-8
INCIDENT RESPONSE PLAN</t>
  </si>
  <si>
    <t>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t>
  </si>
  <si>
    <t>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t>
  </si>
  <si>
    <t>IR-9
INFORMATION SPILLAGE RESPONSE</t>
  </si>
  <si>
    <t>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t>
  </si>
  <si>
    <t>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</si>
  <si>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(1) INFORMATION SPILLAGE RESPONSE | RESPONSIBLE PERSONNEL
The organization assigns [Assignment: organization-defined personnel or roles] with responsibility for responding to information spills.
(2) INFORMATION SPILLAGE RESPONSE | TRAINING
The organization provides information spillage response training [Assignment: organization-defined frequency].
(3) INFORMATION SPILLAGE RESPONSE | POST-SPILL OPERATIONS
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(4) INFORMATION SPILLAGE RESPONSE | EXPOSURE TO UNAUTHORIZED PERSONNEL
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t>
  </si>
  <si>
    <t>IR-10
INTEGRATED INFORMATION SECURITY ANALYSIS TEAM</t>
  </si>
  <si>
    <t>The organization establishes an integrated team of forensic/malicious code analysts, tool developers, and real-time operations personnel.</t>
  </si>
  <si>
    <t>Having an integrated team for incident response facilitates information sharing. Such capability allows organizational personnel, including developers, implementers, and operators, to leverage the team knowledge of the threat in order to implement defensive measures that will enable organizations to deter intrusions more effectively. Moreover, it promotes the rapid detection of intrusions, development of appropriate mitigations, and the deployment of effective defensive measures. For example, when an intrusion is detected, the integrated security analysis team can rapidly develop an appropriate response for operators to implement, correlate the new incident with information on past intrusions, and augment ongoing intelligence development. This enables the team to identify adversary TTPs that are linked to the operations tempo or to specific missions/business functions, and to define responsive actions in a way that does not disrupt the mission/business operations. Ideally, information security analysis teams are distributed within organizations to make the capability more resilient.</t>
  </si>
  <si>
    <t>MA-1
SYSTEM MAINTENANCE POLICY AND PROCEDURES</t>
  </si>
  <si>
    <t>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t>
  </si>
  <si>
    <t>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</si>
  <si>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MA-2
CONTROLLED MAINTENANCE</t>
  </si>
  <si>
    <t>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t>
  </si>
  <si>
    <t>This control addresses the information security aspects of the information system maintenance program and applies to all types of maintenance to any system component (including applications) conducted by any local or nonlocal entity (e.g., in-contract, warranty, in-house,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t>
  </si>
  <si>
    <t>(1) CONTROLLED MAINTENANCE | RECORD CONTENT
[Withdrawn: Incorporated into MA-2].
(2) CONTROLLED MAINTENANCE | AUTOMATED MAINTENANCE ACTIVITIES
The organization:
(a) Employs automated mechanisms to schedule, conduct, and document maintenance and repairs; and
(b) Produces up-to date, accurate, and complete records of all maintenance and repair actions requested, scheduled, in process, and completed.
Supplemental Guidance: Related controls: CA-7, MA-3.</t>
  </si>
  <si>
    <t>MA-3
MAINTENANCE TOOLS</t>
  </si>
  <si>
    <t>The organization approves, controls, and monitors information system maintenance tools.</t>
  </si>
  <si>
    <t>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t>
  </si>
  <si>
    <t>(1) MAINTENANCE TOOLS | INSPECT TOOLS
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(2) MAINTENANCE TOOLS | INSPECT MEDIA
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
(3) MAINTENANCE TOOLS | PREVENT UNAUTHORIZED REMOVAL
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(4) MAINTENANCE TOOLS | RESTRICTED TOOL USE
The information system restricts the use of maintenance tools to authorized personnel only.
Supplemental Guidance: This control enhancement applies to information systems that are used to carry out maintenance functions. Related controls: AC-2, AC-3, AC-5, AC-6.</t>
  </si>
  <si>
    <t>MA-4
NONLOCAL MAINTENANCE</t>
  </si>
  <si>
    <t>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t>
  </si>
  <si>
    <t>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t>
  </si>
  <si>
    <t xml:space="preserve">(1) NONLOCAL MAINTENANCE | AUDITING AND REVIEW
The organization:
(a) Audits nonlocal maintenance and diagnostic sessions [Assignment: organization-defined audit events]; and
(b) Reviews the records of the maintenance and diagnostic sessions.
Supplemental Guidance: Related controls: AU-2, AU-6, AU-12.
(2) NONLOCAL MAINTENANCE | DOCUMENT NONLOCAL MAINTENANCE
The organization documents in the security plan for the information system, the policies and procedures for the establishment and use of nonlocal maintenance and diagnostic connections.
(3) NONLOCAL MAINTENANCE | COMPARABLE SECURITY / SANITIZATION
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
Supplemental Guidance: 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
(4) NONLOCAL MAINTENANCE | AUTHENTICATION / SEPARATION OF MAINTENANCE SESSIONS
The organization protects nonlocal maintenance sessions by:
(a) Employing [Assignment: organization-defined authenticators that are replay resistant]; and
(b) Separating the maintenance sessions from other network sessions with the information system by either:
(1) Physically separated communications paths; or
(2) Logically separated communications paths based upon encryption.
Supplemental Guidance: Related control: SC-13.
(5) NONLOCAL MAINTENANCE | APPROVALS AND NOTIFICATIONS
The organization:
(a) Requires the approval of each nonlocal maintenance session by [Assignment: organization-defined personnel or roles]; and
(b) Notifies [Assignment: organization-defined personnel or roles] of the date and time of planned nonlocal maintenance.
Supplemental Guidance: Notification may be performed by maintenance personnel. Approval of nonlocal maintenance sessions is accomplished by organizational personnel with sufficient information security and information system knowledge to determine the appropriateness of the proposed maintenance.
(6) NONLOCAL MAINTENANCE | CRYPTOGRAPHIC PROTECTION
The information system implements cryptographic mechanisms to protect the integrity and confidentiality of nonlocal maintenance and diagnostic communications.
Supplemental Guidance: Related controls: SC-8, SC-13.
(7) NONLOCAL MAINTENANCE | REMOTE DISCONNECT VERIFICATION
The information system implements remote disconnect verification at the termination of nonlocal maintenance and diagnostic sessions.
Supplemental Guidance: Remote disconnect verification ensures that remote connections from nonlocal maintenance sessions have been terminated and are no longer available for use. Related control: SC-13.
</t>
  </si>
  <si>
    <t>MA-5
MAINTENANCE PERSONNEL</t>
  </si>
  <si>
    <t>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t>
  </si>
  <si>
    <t>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t>
  </si>
  <si>
    <t>(1) MAINTENANCE PERSONNEL | INDIVIDUALS WITHOUT APPROPRIATE ACCESS
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(2) MAINTENANCE PERSONNEL | SECURITY CLEARANCES FOR CLASSIFIED SYSTEMS
The organization ensures that personnel performing maintenance and diagnostic activities on an information system processing, storing, or transmitting classified information possess security clearances and formal access approvals for at least the highest classification level and for all compartments of information on the system.
Supplemental Guidance: Related control: PS-3.
(3) MAINTENANCE PERSONNEL | CITIZENSHIP REQUIREMENTS FOR CLASSIFIED SYSTEMS
The organization ensures that personnel performing maintenance and diagnostic activities on an information system processing, storing, or transmitting classified information are U.S. citizens.
Supplemental Guidance: Related control: PS-3.
(4) MAINTENANCE PERSONNEL | FOREIGN NATIONALS
The organization ensures that:
(a) Cleared foreign nationals (i.e., foreign nationals with appropriate security clearances), are used to conduct maintenance and diagnostic activities on classified information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information systems are fully documented within Memoranda of Agreements.
Supplemental Guidance: Related control: PS-3.
(5) MAINTENANCE PERSONNEL | NONSYSTEM-RELATED MAINTENANCE
The organization ensures that non-escorted personnel performing maintenance activities not directly associated with the information system but in the physical proximity of the system, have required access authorizations.
Supplemental Guidance: Personnel performing maintenance activities in other capacities not directly related to the information system include, for example, physical plant personnel and janitorial personnel.</t>
  </si>
  <si>
    <t>MA-6
TIMELY MAINTENANCE</t>
  </si>
  <si>
    <t>The organization obtains maintenance support and/or spare parts for [Assignment: organization-defined information system components] within [Assignment: organization-defined time period] of failure.</t>
  </si>
  <si>
    <t>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t>
  </si>
  <si>
    <t>(1) TIMELY MAINTENANCE | PREVENTIVE MAINTENANCE
The organization performs preventive maintenance on [Assignment: organization-defined information system components] at [Assignment: organization-defined time intervals].
Supplemental Guidance: Preventive maintenance includes proactive care and servicing of organizational information systems components for the purpose of maintaining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avoid/mitigate the consequences of equipment failures. Preventive maintenance is designed to preserve and restore equipment reliability by replacing worn components before they actually fail. Methods of determining what preventive (or other) failure management policies to apply include, for example, original equipment manufacturer (OEM) recommendations, statistical failure records, requirements of codes, legislation, or regulations within a jurisdiction, expert opinion, maintenance that has already been conducted on similar equipment, or measured values and performance indications.
(2) TIMELY MAINTENANCE | PREDICTIVE MAINTENANCE
The organization performs predictive maintenance on [Assignment: organization-defined information system components] at [Assignment: organization-defined time intervals].
Supplemental Guidance: Predictive maintenance, or condition-based maintenance, attempts to evaluate the condition of equipment by performing periodic or continuous (online) equipment condition monitoring. The goal of predictive maintenance is to perform maintenance at a scheduled point in time when the maintenance activity is most cost-effective and before the equipment loses performance within a threshold. The predictive component of predictive maintenance stems from the goal of predicting the future trend of the equipment's condition. This approach uses principles of statistical process control to determine at what point in the future maintenance activities will be appropriate. Most predictive maintenance inspections are performed while equipment is in service, thereby minimizing disruption of normal system operations. Predictive maintenance can result in substantial cost savings and higher system reliability. Predictive maintenance tends to include measurement of the item. To evaluate equipment condition, predictive maintenance utilizes nondestructive testing technologies such as infrared, acoustic (partial discharge and airborne ultrasonic), corona detection, vibration analysis, sound level measurements, oil analysis, and other specific online tests.
(3) TIMELY MAINTENANCE | AUTOMATED SUPPORT FOR PREDICTIVE MAINTENANCE
The organization employs automated mechanisms to transfer predictive maintenance data to a computerized maintenance management system.
Supplemental Guidance: A computerized maintenance management system maintains a computer database of information about the maintenance operations of organizations and automates processing equipment condition data in order to trigger maintenance planning, execution, and reporting.</t>
  </si>
  <si>
    <t>MP-1
MEDIA PROTECTION POLICY AND PROCEDURES</t>
  </si>
  <si>
    <t>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t>
  </si>
  <si>
    <t>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</si>
  <si>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MP-2
MEDIA ACCESS</t>
  </si>
  <si>
    <t>The organization restricts access to [Assignment: organization-defined types of digital and/or non-digital media] to [Assignment: organization-defined personnel or roles].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</si>
  <si>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t>
  </si>
  <si>
    <t>(1) MEDIA ACCESS | AUTOMATED RESTRICTED ACCESS
[Withdrawn: Incorporated into MP-4 (2)].
(2) MEDIA ACCESS | CRYPTOGRAPHIC PROTECTION
[Withdrawn: Incorporated into SC-28 (1)].</t>
  </si>
  <si>
    <t>MP-4
MEDIA STORAGE</t>
  </si>
  <si>
    <t>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</si>
  <si>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t>
  </si>
  <si>
    <t>(1) MEDIA STORAGE | CRYPTOGRAPHIC PROTECTION
[Withdrawn: Incorporated into SC-28 (1)].
(2) MEDIA STORAGE | AUTOMATED RESTRICTED ACCESS
The organization employs automated mechanisms to restrict access to media storage areas and to audit access attempts and access granted.
Supplemental Guidance: Automated mechanisms can include, for example, keypads on the external entries to media storage areas. Related controls: AU-2, AU-9, AU-6, AU-12.</t>
  </si>
  <si>
    <t>MP-7
MEDIA USE</t>
  </si>
  <si>
    <t>The organization [Selection: restricts; prohibits] the use of [Assignment: organization-defined types of information system media] on [Assignment: organization-defined information systems or system components] using [Assignment: organization-defined security safeguards].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</si>
  <si>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t>
  </si>
  <si>
    <t>(1) MEDIA USE | PROHIBIT USE WITHOUT OWNER
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(2) MEDIA USE | PROHIBIT USE OF SANITIZATION-RESISTANT MEDIA
The organization prohibits the use of sanitization-resistant media in organizational information systems.
Supplemental Guidance: Sanitization-resistance applies to the capability to purge information from media. Certain types of media do not support sanitize commands, or if supported, the interfaces are not supported in a standardized way across these devices. Sanitization-resistant media include, for example, compact flash, embedded flash on boards and devices, solid state drives, and USB removable media. Related control: MP-6.</t>
  </si>
  <si>
    <t>MP-8
MEDIA DOWNGRADING</t>
  </si>
  <si>
    <t>The organization:
a. Establishes [Assignment: organization-defined information system media downgrading process] that includes employing downgrading mechanisms with [Assignment: organization-defined strength and integrity];
b. Ensures that the information system media downgrading process is commensurate with the security category and/or classification level of the information to be removed and the access authorizations of the potential recipients of the downgraded information;
c. Identifies [Assignment: organization-defined information system media requiring downgrading]; and
d. Downgrades the identified information system media using the established process.</t>
  </si>
  <si>
    <t>This control applies to all information system media, digital and non-digital, subject to release outside of the organization, whether or not the media is considered removable. The downgrading process, when applied to system media, removes information from the media, typically by security category or classification level, such that the information cannot be retrieved or reconstructed. Downgrading of media includes redacting information to enable wider release and distribution. Downgrading of media also ensures that empty space on the media (e.g., slack space within files) is devoid of information.</t>
  </si>
  <si>
    <t>(1) MEDIA DOWNGRADING | DOCUMENTATION OF PROCESS
The organization documents information system media downgrading actions.
Supplemental Guidance: Organizations can document the media downgrading process by providing information such as the downgrading technique employed, the identification number of the downgraded media, and the identity of the individual that authorized and/or performed the downgrading action.
(2) MEDIA DOWNGRADING | EQUIPMENT TESTING
The organization employs [Assignment: organization-defined tests] of downgrading equipment and procedures to verify correct performance [Assignment: organization-defined frequency].
(3) MEDIA DOWNGRADING | CONTROLLED UNCLASSIFIED INFORMATION
The organization downgrades information system media containing [Assignment: organization-defined Controlled Unclassified Information (CUI)] prior to public release in accordance with applicable federal and organizational standards and policies.
(4) MEDIA DOWNGRADING | CLASSIFIED INFORMATION
The organization downgrades information system media containing classified information prior to release to individuals without required access authorizations in accordance with NSA standards and policies.
Supplemental Guidance: Downgrading of classified information uses approved sanitization tools, techniques, and procedures to transfer information confirmed to be unclassified from classified information systems to unclassified media.</t>
  </si>
  <si>
    <t>PE-1
PHYSICAL AND ENVIRONMENTAL PROTECTION POLICY AND PROCEDURES</t>
  </si>
  <si>
    <t>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t>
  </si>
  <si>
    <t>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</si>
  <si>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PE-2 
PHYSICAL ACCESS AUTHORIZATIONS</t>
  </si>
  <si>
    <t>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t>
  </si>
  <si>
    <t>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t>
  </si>
  <si>
    <t>(1) PHYSICAL ACCESS AUTHORIZATIONS | ACCESS BY POSITION / ROLE
The organization authorizes physical access to the facility where the information system resides based on position or role.
Supplemental Guidance: Related controls: AC-2, AC-3, AC-6.
(2) PHYSICAL ACCESS AUTHORIZATIONS | TWO FORMS OF IDENTIFICATION
The organization requires two forms of identification from [Assignment: organization-defined list of acceptable forms of identification] for visitor access to the facility where the information system resides.
Supplemental Guidance: Acceptable forms of government photo identification include, for example, passports, Personal Identity Verification (PIV) cards, and drivers’ licenses. In the case of gaining access to facilities using automated mechanisms, organizations may use PIV cards, key cards, PINs, and biometrics. Related controls: IA-2, IA-4, IA-5.
(3) PHYSICAL ACCESS AUTHORIZATIONS | RESTRICT UNESCORTED ACCESS
The organization restricts unescorted access to the facility where the information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credentials]].
Supplemental Guidance: Due to the highly sensitive nature of classified information stored within certain facilities, it is important that individuals lacking sufficient security clearances, access approvals, or need to know, be escorted by individuals with appropriate credentials to ensure that such information is not exposed or otherwise compromised. Related controls: PS-2, PS-6.</t>
  </si>
  <si>
    <t>PE-3
PHYSICAL ACCESS CONTROL</t>
  </si>
  <si>
    <t>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t>
  </si>
  <si>
    <t>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t>
  </si>
  <si>
    <t>(1) PHYSICAL ACCESS CONTROL | INFORMATION SYSTEM ACCESS
The organization enforces physical access authorizations to the information system in addition to the physical access controls for the facility at [Assignment: organization-defined physical spaces containing one or more components of the information system].
Supplemental Guidance: This control enhancement provides additional physical security for those areas within facilities where there is a concentration of information system components (e.g., server rooms, media storage areas, data and communications centers). Related control: PS-2.
(2) PHYSICAL ACCESS CONTROL | FACILITY / INFORMATION SYSTEM BOUNDARIES
The organization performs security checks [Assignment: organization-defined frequency] at the physical boundary of the facility or information system for unauthorized exfiltration of information or removal of information system components.
Supplemental Guidance: Organizations determine the extent, frequency, and/or randomness of security checks to adequately mitigate risk associated with exfiltration. Related controls: AC-4, SC-7.
(3) PHYSICAL ACCESS CONTROL | CONTINUOUS GUARDS / ALARMS / MONITORING
The organization employs guards and/or alarms to monitor every physical access point to the facility where the information system resides 24 hours per day, 7 days per week.
Supplemental Guidance: Related controls: CP-6, CP-7.
(4) PHYSICAL ACCESS CONTROL | LOCKABLE CASINGS
The organization uses lockable physical casings to protect [Assignment: organization-defined information system components] from unauthorized physical access.
(5) PHYSICAL ACCESS CONTROL | TAMPER PROTECTION
The organization employs [Assignment: organization-defined security safeguards] to [Selection (one or more): detect; prevent] physical tampering or alteration of [Assignment: organization-defined hardware components] within the information system.
Supplemental Guidance: Organizations may implement tamper detection/prevention at selected hardware components or tamper detection at some components and tamper prevention at other components. Tamper detection/prevention activities can employ many types of anti-tamper technologies including, for example, tamper-detection seals and anti-tamper coatings. Anti-tamper programs help to detect hardware alterations through counterfeiting and other supply chain-related risks. Related control: SA-12.
(6) PHYSICAL ACCESS CONTROL | FACILITY PENETRATION TESTING
The organization employs a penetration testing process that includes [Assignment: organization-defined frequency], unannounced attempts to bypass or circumvent security controls associated with physical access points to the facility.
Supplemental Guidance: Related controls: CA-2, CA-7.</t>
  </si>
  <si>
    <t>PE-4
ACCESS CONTROL FOR TRANSMISSION MEDIUM</t>
  </si>
  <si>
    <t>The organization controls physical access to [Assignment: organization-defined information system distribution and transmission lines] within organizational facilities using [Assignment: organization-defined security safeguards].</t>
  </si>
  <si>
    <t>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t>
  </si>
  <si>
    <t>PE-5
ACCESS CONTROL FOR OUTPUT DEVICES</t>
  </si>
  <si>
    <t>The organization controls physical access to information system output devices to prevent unauthorized individuals from obtaining the output.</t>
  </si>
  <si>
    <t>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t>
  </si>
  <si>
    <t>(1) ACCESS CONTROL FOR OUTPUT DEVICES | ACCESS TO OUTPUT BY AUTHORIZED INDIVIDUALS
The organization:
(a) Controls physical access to output from [Assignment: organization-defined output devices]; and
(b) Ensures that only authorized individuals receive output from the device.
Supplemental Guidance: Controlling physical access to selected output devices includes, for example, placing printers, copiers, and facsimile machines in controlled areas with keypad access controls or limiting access to individuals with certain types of badges.
(2) ACCESS CONTROL FOR OUTPUT DEVICES | ACCESS TO OUTPUT BY INDIVIDUAL IDENTITY
The information system:
(a) Controls physical access to output from [Assignment: organization-defined output devices]; and
(b) Links individual identity to receipt of the output from the device.
Supplemental Guidance: Controlling physical access to selected output devices includes, for example, installing security functionality on printers, copiers, and facsimile machines that allows organizations to implement authentication (e.g., using a PIN or hardware token) on output devices prior to the release of output to individuals.
(3) ACCESS CONTROL FOR OUTPUT DEVICES | MARKING OUTPUT DEVICES
The organization marks [Assignment: organization-defined information system output devices] indicating the appropriate security marking of the information permitted to be output from the device.
Supplemental Guidance: Outputs devices include, for example, printers, monitors, facsimile machines, scanners, copiers, and audio devices. This control enhancement is generally applicable to information system output devices other than mobiles devices.</t>
  </si>
  <si>
    <t>PE-6
MONITORING PHYSICAL ACCESS</t>
  </si>
  <si>
    <t>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t>
  </si>
  <si>
    <t>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t>
  </si>
  <si>
    <t>(1) MONITORING PHYSICAL ACCESS | INTRUSION ALARMS / SURVEILLANCE EQUIPMENT
The organization monitors physical intrusion alarms and surveillance equipment.
(2) MONITORING PHYSICAL ACCESS | AUTOMATED INTRUSION RECOGNITION / RESPONSES
The organization employs automated mechanisms to recognize [Assignment: organization-defined classes/types of intrusions] and initiate [Assignment: organization-defined response actions].
Supplemental Guidance: Related control: SI-4.
(3) MONITORING PHYSICAL ACCESS | VIDEO SURVEILLANCE
The organization employs video surveillance of [Assignment: organization-defined operational areas] and retains video recordings for [Assignment: organization-defined time period].
Supplemental Guidance: This control enhancement focuses on recording surveillance video for purposes of subsequent review, if circumstances so warrant (e.g., a break-in detected by other means). It does not require monitoring surveillance video although organizations may choose to do so. Note that there may be legal considerations when performing and retaining video surveillance, especially if such surveillance is in a public location.
(4) MONITORING PHYSICAL ACCESS | MONITORING PHYSICAL ACCESS TO INFORMATION SYSTEMS
The organization monitors physical access to the information system in addition to the physical access monitoring of the facility as [Assignment: organization-defined physical spaces containing one or more components of the information system].
Supplemental Guidance: This control enhancement provides additional monitoring for those areas within facilities where there is a concentration of information system components (e.g., server rooms, media storage areas, communications centers). Related controls: PS-2, PS-3.</t>
  </si>
  <si>
    <t>PE-9
POWER EQUIPMENT AND CABLING</t>
  </si>
  <si>
    <t>The organization protects power equipment and power cabling for the information system from damage and destruction.</t>
  </si>
  <si>
    <t>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t>
  </si>
  <si>
    <t>(1) POWER EQUIPMENT AND CABLING | REDUNDANT CABLING
The organization employs redundant power cabling paths that are physically separated by [Assignment: organization-defined distance].
Supplemental Guidance: Physically separate, redundant power cables help to ensure that power continues to flow in the event one of the cables is cut or otherwise damaged.
(2) POWER EQUIPMENT AND CABLING | AUTOMATIC VOLTAGE CONTROLS
The organization employs automatic voltage controls for [Assignment: organization-defined critical information system components].</t>
  </si>
  <si>
    <t>PE-18
LOCATION OF INFORMATION SYSTEM COMPONENTS</t>
  </si>
  <si>
    <t>The organization positions information system components within the facility to minimize potential damage from [Assignment: organization-defined physical and environmental hazards] and to minimize the opportunity for unauthorized access.</t>
  </si>
  <si>
    <t>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 Related controls: CP-2, PE-19, RA-3.</t>
  </si>
  <si>
    <t>(1) LOCATION OF INFORMATION SYSTEM COMPONENTS | FACILITY SITE
The organization plans the location or site of the facility where the information system resides with regard to physical and environmental hazards and for existing facilities, considers the physical and environmental hazards in its risk mitigation strategy.
Supplemental Guidance: Related control: PM-8.</t>
  </si>
  <si>
    <t>PL-1
SECURITY PLANNING POLICY AND PROCEDURES</t>
  </si>
  <si>
    <t>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t>
  </si>
  <si>
    <t>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</si>
  <si>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PL-2
SYSTEM SECURITY PLAN</t>
  </si>
  <si>
    <t>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t>
  </si>
  <si>
    <t>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t>
  </si>
  <si>
    <t>(1) SYSTEM SECURITY PLAN | CONCEPT OF OPERATIONS
[Withdrawn: Incorporated into PL-7].
(2) SYSTEM SECURITY PLAN | FUNCTIONAL ARCHITECTURE
[Withdrawn: Incorporated into PL-8].
(3) SYSTEM SECURITY PLAN | PLAN / COORDINATE WITH OTHER ORGANIZATIONAL ENTITIES
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t>
  </si>
  <si>
    <t>PL-4
RULES OF BEHAVIOR</t>
  </si>
  <si>
    <t>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t>
  </si>
  <si>
    <t>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t>
  </si>
  <si>
    <t>(1) RULES OF BEHAVIOR | SOCIAL MEDIA AND NETWORKING RESTRICTIONS
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non-public organizational information (e.g., system account information, personally identifiable information) from social media/networking sites.</t>
  </si>
  <si>
    <t>PL-7
SECURITY CONCEPT OF OPERATIONS</t>
  </si>
  <si>
    <t>The organization:
a. Develops a security Concept of Operations (CONOPS) for the information system containing at a minimum, how the organization intends to operate the system from the perspective of information security; and
b. Reviews and updates the CONOPS [Assignment: organization-defined frequency].</t>
  </si>
  <si>
    <t>The security CONOPS may be included in the security plan for the information system or in other system development life cycle-related documents, as appropriate. Changes to the CONOPS are reflected in ongoing updates to the security plan, the information security architecture, and other appropriate organizational documents (e.g., security specifications for procurements/acquisitions, system development life cycle documents, and systems/security engineering documents). Related control: PL-2.</t>
  </si>
  <si>
    <t>PL-8
INFORMATION SECURITY ARCHITECTURE</t>
  </si>
  <si>
    <t>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t>
  </si>
  <si>
    <t>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t>
  </si>
  <si>
    <t>(1) INFORMATION SECURITY ARCHITECTURE | DEFENSE-IN-DEPTH
The organization designs its security architecture using a defense-in-depth approach that:
(a) Allocates [Assignment: organization-defined security safeguards] to [Assignment: organization-defined locations and architectural layers]; and
(b) Ensures that the allocated security safeguards operate in a coordinated and mutually reinforcing manner.
Supplemental Guidance: Organizations strategically allocate security safeguards (procedural, technical, or both) in the security architecture so that adversaries have to overcome multiple safeguards to achieve their objective. Requiring adversaries to defeat multiple mechanisms makes it more difficult to successfully attack critical information resources (i.e., increases adversary work factor) and also increases the likelihood of detection. The coordination of allocated safeguards is essential to ensure that an attack that involves one safeguard does not create adverse unintended consequences (e.g., lockout, cascading alarms) by interfering with another safeguard. Placement of security safeguards is a key activity. Greater asset criticality or information value merits additional layering. Thus, an organization may choose to place anti-virus software at organizational boundary layers, email/web servers, notebook computers, and workstations to maximize the number of related safeguards adversaries must penetrate before compromising the information and information systems. Related controls: SC-29, SC-36.
(2) INFORMATION SECURITY ARCHITECTURE | SUPPLIER DIVERSITY
The organization requires that [Assignment: organization-defined security safeguards] allocated to [Assignment: organization-defined locations and architectural layers] are obtained from different suppliers.
Supplemental Guidance: Different 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according to their priorities and development schedules. By having different products at different locations (e.g., server, boundary, desktop) there is an increased likelihood that at least one will detect the malicious code. Related control: SA-12.</t>
  </si>
  <si>
    <t>PM-1
INFORMATION SECURITY PROGRAM PLAN</t>
  </si>
  <si>
    <t>The organization:
a. Develops and disseminates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coordination among organizational entities responsible for the different aspects of information security (i.e., technical, physical, personnel, cyber-physical); and
4. Is approved by a senior official with responsibility and accountability for the risk being incurred to organizational operations (including mission, functions, image, and reputation), organizational assets, individuals, other organizations, and the Nation;
b. Reviews the organization-wide information security program plan [Assignment: organization-defined frequency];
c. Updates the plan to address organizational changes and problems identified during plan implementation or security control assessments; and
d. Protects the information security program plan from unauthorized disclosure and modification.</t>
  </si>
  <si>
    <t>Information security program plans can be represented in single documents or compilations of documents at the discretion of organizations. The plans document the program management controls and organization-defined common controls. Information security program plans provide sufficient information about the program management controls/common controls (including specification of parameters for any assignment and selection statements either explicitly or by reference) to enable implementations that are unambiguously compliant with the intent of the plans and a determination of the risk to be incurred if the plans are implemented as intended.
The security plans for individual information systems and the organization-wide information security program plan together, provide complete coverage for all security controls employed within the organization. Common controls are documented in an appendix to the organization’s information security program plan unless the controls are included in a separate security plan for an information system (e.g., security controls employed as part of an intrusion detection system providing organization-wide boundary protection inherited by one or more organizational information systems). The organization-wide information security program plan will indicate which separate security plans contain descriptions of common controls.
Organizations have the flexibility to describe common controls in a single document or in multiple documents. In the case of multiple documents, the documents describing common controls are included as attachments to the information security program plan. If the information security program plan contains multiple documents, the organization specifies in each document the organizational official or officials responsible for the development, implementation, assessment, authorization, and monitoring of the respective common controls. For example, the organization may require that the Facilities Management Office develop, implement, assess, authorize, and continuously monitor common physical and environmental protection controls from the PE family when such controls are not associated with a particular information system but instead, support multiple information systems. Related control: PM-8.</t>
  </si>
  <si>
    <t>PM-9
RISK MANAGEMENT STRATEGY</t>
  </si>
  <si>
    <t>The organization:
a. Develops a comprehensive strategy to manage risk to organizational operations and assets, individuals, other organizations, and the Nation associated with the operation and use of information systems;
b. Implements the risk management strategy consistently across the organization; and
c. Reviews and updates the risk management strategy [Assignment: organization-defined frequency] or as required, to address organizational changes.</t>
  </si>
  <si>
    <t>An organization-wide risk management strategy includes, for example, an unambiguous expression of the risk tolerance for the organization, acceptable risk assessment methodologies, risk mitigation strategies, a process for consistently evaluating risk across the organization with respect to the organization’s risk tolerance, and approaches for monitoring risk over time. The use of a risk executive function can facilitate consistent, organization-wide application of the risk management strategy. The organization-wide risk management strategy can be informed by risk-related inputs from other sources both internal and external to the organization to ensure the strategy is both broad-based and comprehensive. Related control: RA-3.</t>
  </si>
  <si>
    <t>PM-14
TESTING, TRAINING, AND MONITORING</t>
  </si>
  <si>
    <t>The organization:
a. Implements a process for ensuring that organizational plans for conducting security testing, training, and monitoring activities associated with organizational information systems:
1. Are developed and maintained; and
2. Continue to be executed in a timely manner;
b. Reviews testing, training, and monitoring plans for consistency with the organizational risk management strategy and organization-wide priorities for risk response actions.</t>
  </si>
  <si>
    <t>This control ensures that organizations provide oversight for the security testing, training, and monitoring activities conducted organization-wide and that those activities are coordinated. With the importance of continuous monitoring programs, the implementation of information security across the three tiers of the risk management hierarchy, and the widespread use of common controls, organizations coordinate and consolidate the testing and monitoring activities that are routinely conducted as part of ongoing organizational assessments supporting a variety of security controls. Security training activities, while typically focused on individual information systems and specific roles, also necessitate coordination across all organizational elements. Testing, training, and monitoring plans and activities are informed by current threat and vulnerability assessments. Related controls: AT-3, CA-7, CP-4, IR-3, SI-4.</t>
  </si>
  <si>
    <t>PM-15
CONTACTS WITH SECURITY GROUPS AND ASSOCIATIONS</t>
  </si>
  <si>
    <t>The organization establishes and institutionalizes contact with selected groups and associations within the security community:
a. To facilitate ongoing security education and training for organizational personnel;
b. To maintain currency with recommended security practices, techniques, and technologies; and
c. To share current security-related information including threats, vulnerabilities, and incidents.</t>
  </si>
  <si>
    <t>Ongoing contact with security groups and associations is of paramount importance in an environment of rapidly changing technologies and threats. Security groups and associations include, for example, special interest groups, forums, professional associations, news groups, and/or peer groups of security professionals in similar organizations. Organizations select groups and associations based on organizational missions/business functions. Organizations share threat, vulnerability, and incident information consistent with applicable federal laws, Executive Orders, directives, policies, regulations, standards, and guidance. Related control: SI-5.</t>
  </si>
  <si>
    <t>PM-16
THREAT AWARENESS PROGRAM</t>
  </si>
  <si>
    <t>The organization implements a threat awareness program that includes a cross-organization information-sharing capability.</t>
  </si>
  <si>
    <t>Because of the constantly changing and increasing sophistication of adversaries, especially the advanced persistent threat (APT), it is becoming more likely that adversaries may successfully breach or compromise organizational information systems. One of the best techniques to address this concern is for organizations to share threat information. This can include, for example, sharing threat events (i.e., tactics, techniques, and procedures) that organizations have experienced, mitigations that organizations have found are effective against certain types of threats, threat intelligence (i.e., indications and warnings about threats that are likely to occur). Threat information sharing may be bilateral (e.g., government-commercial cooperatives, government-government cooperatives), or multilateral (e.g., organizations taking part in threat-sharing consortia). Threat information may be highly sensitive requiring special agreements and protection, or less sensitive and freely shared. Related controls: PM-12, PM-16.</t>
  </si>
  <si>
    <t>PS-1
PERSONNEL SECURITY POLICY AND PROCEDURES</t>
  </si>
  <si>
    <t>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t>
  </si>
  <si>
    <t>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</si>
  <si>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RA-5
VULNERABILITY SCANNING</t>
  </si>
  <si>
    <t>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t>
  </si>
  <si>
    <t>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t>
  </si>
  <si>
    <t>(1) VULNERABILITY SCANNING | UPDATE TOOL CAPABILITY
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(2) VULNERABILITY SCANNING | UPDATE BY FREQUENCY / PRIOR TO NEW SCAN / WHEN IDENTIFIED
The organization updates the information system vulnerabilities scanned [Selection (one or more): [Assignment: organization-defined frequency]; prior to a new scan; when new vulnerabilities are identified and reported].
Supplemental Guidance: Related controls: SI-3, SI-5.
(3) VULNERABILITY SCANNING | BREADTH / DEPTH OF COVERAGE
The organization employs vulnerability scanning procedures that can identify the breadth and depth of coverage (i.e., information system components scanned and vulnerabilities checked).
(4) VULNERABILITY SCANNING | DISCOVERABLE INFORMATION
The organization determines what information about the information system is discoverable by adversaries and subsequently takes [Assignment: organization-defined corrective actions].
Supplemental Guidance: 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 Related control: AU-13.
(5) VULNERABILITY SCANNING | PRIVILEGED ACCESS
The information system implements privileged access authorization to [Assignment: organization-identified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(6) VULNERABILITY SCANNING | AUTOMATED TREND ANALYSES
The organization employs automated mechanisms to compare the results of vulnerability scans over time to determine trends in information system vulnerabilities.
Supplemental Guidance: Related controls: IR-4, IR-5, SI-4.
(7) VULNERABILITY SCANNING | AUTOMATED DETECTION AND NOTIFICATION OF UNAUTHORIZED COMPONENTS
[Withdrawn: Incorporated into CM-8].
(8) VULNERABILITY SCANNING | REVIEW HISTORIC AUDIT LOGS
The organization reviews historic audit logs to determine if a vulnerability identified in the information system has been previously exploited.
Supplemental Guidance: Related control: AU-6.
(9) VULNERABILITY SCANNING | PENETRATION TESTING AND ANALYSES
[Withdrawn: Incorporated into CA-8].
(10) VULNERABILITY SCANNING | CORRELATE SCANNING INFORMATION
The organization correlates the output from vulnerability scanning tools to determine the presence of multi-vulnerability/multi-hop attack vectors.</t>
  </si>
  <si>
    <t>SA-1
SYSTEM AND SERVICES ACQUISITION POLICY AND PROCEDURES</t>
  </si>
  <si>
    <t>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t>
  </si>
  <si>
    <t>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</si>
  <si>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SA-3
SYSTEM DEVELOPMENT LIFE CYCLE</t>
  </si>
  <si>
    <t>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t>
  </si>
  <si>
    <t>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t>
  </si>
  <si>
    <t>SA-4
ACQUISITION PROCESS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</si>
  <si>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t>
  </si>
  <si>
    <t>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t>
  </si>
  <si>
    <t>(1) ACQUISITION PROCESS | FUNCTIONAL PROPERTIES OF SECURITY CONTROLS
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(2) ACQUISITION PROCESS | DESIGN / IMPLEMENTATION INFORMATION FOR SECURITY CONTROLS
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(3) ACQUISITION PROCESS | DEVELOPMENT METHODS / TECHNIQUES / PRACTICES
The organization requires the developer of the information system, system component, or information system service to demonstrate the use of a system development life cycle that includes [Assignment: organization-defined state-of-the-practice system/security engineering methods, software development methods, testing/evaluation/validation techniques, and quality control processes].
Supplemental Guidance: Following a well-defined system development life cycle that includes state-of-the-practice software development methods, systems/security engineering methods, quality control processes, and testing, evaluation, and validation techniques helps to reduce the number and severity of latent errors within information systems, system components, and information system services. Reducing the number/severity of such errors reduces the number of vulnerabilities in those systems, components, and services. Related control: SA-12.
(4) ACQUISITION PROCESS | ASSIGNMENT OF COMPONENTS TO SYSTEMS
[Withdrawn: Incorporated into CM-8 (9)].
(5) ACQUISITION PROCESS | SYSTEM / COMPONENT / SERVICE CONFIGURATIONS
The organization requires the developer of the information system, system component, or information system service to:
(a) Deliver the system, component, or service with [Assignment: organization-defined security configurations] implemented; and
(b) Use the configurations as the default for any subsequent system, component, or service reinstallation or upgrade.
Supplemental Guidance: Security configurations include, for example, the U.S. Government Configuration Baseline (USGCB) and any limitations on functions, ports, protocols, and services. Security characteristics include, for example, requiring that all default passwords have been changed. Related control: CM-8.
(6) ACQUISITION PROCESS | USE OF INFORMATION ASSURANCE PRODUCTS
The organization:
(a) 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 and
(b) Ensures that these products have been evaluated and/or validated by NSA or in accordance with NSA-approved procedures.
Supplemental Guidance: COTS IA or IA-enabled information technology products used to protect classified information by cryptographic means may be required to use NSA-approved key management. Related controls: SC-8, SC-12, SC-13.
(7) ACQUISITION PROCESS | NIAP-APPROVED PROTECTION PROFILES
The organization:
(a) 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 and
(b) Requires, if no NIAP-approved Protection Profile exists for a specific technology type but a commercially provided information technology product relies on cryptographic functionality to enforce its security policy, that the cryptographic module is FIPS-validated.
Supplemental Guidance: Related controls: SC-12, SC-13.
(8) ACQUISITION PROCESS | CONTINUOUS MONITORING PLAN
The organization requires the developer of the information system, system component, or information system service to produce a plan for the continuous monitoring of security control effectiveness that contains [Assignment: organization-defined level of detail].
Supplemental Guidance: 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
(9) ACQUISITION PROCESS | FUNCTIONS / PORTS / PROTOCOLS / SERVICES IN USE
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(10) ACQUISITION PROCESS | USE OF APPROVED PIV PRODUCTS
The organization employs only information technology products on the FIPS 201-approved products list for Personal Identity Verification (PIV) capability implemented within organizational information systems.
Supplemental Guidance: Related controls: IA-2, IA-8.</t>
  </si>
  <si>
    <t>SA-5
INFORMATION SYSTEM DOCUMENTATION</t>
  </si>
  <si>
    <t>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takes [Assignment: organization-defined actions] in response;
d. Protects documentation as required, in accordance with the risk management strategy; and
e. Distributes documentation to [Assignment: organization-defined personnel or roles].</t>
  </si>
  <si>
    <t>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t>
  </si>
  <si>
    <t>(1) INFORMATION SYSTEM DOCUMENTATION | FUNCTIONAL PROPERTIES OF SECURITY CONTROLS
[Withdrawn: Incorporated into SA-4 (1)].
(2) INFORMATION SYSTEM DOCUMENTATION | SECURITY-RELEVANT EXTERNAL SYSTEM INTERFACES
[Withdrawn: Incorporated into SA-4 (2)].
(3) INFORMATION SYSTEM DOCUMENTATION | HIGH-LEVEL DESIGN
[Withdrawn: Incorporated into SA-4 (2)].
(4) INFORMATION SYSTEM DOCUMENTATION | LOW-LEVEL DESIGN
[Withdrawn: Incorporated into SA-4 (2)].
(5) INFORMATION SYSTEM DOCUMENTATION | SOURCE CODE
[Withdrawn: Incorporated into SA-4 (2)].</t>
  </si>
  <si>
    <t>SA-8
SECURITY ENGINEERING PRINCIPLES</t>
  </si>
  <si>
    <t>The organization applies information system security engineering principles in the specification, design, development, implementation, and modification of the information system.</t>
  </si>
  <si>
    <t>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t>
  </si>
  <si>
    <t>SA-9
EXTERNAL INFORMATION SYSTEM SERVICES</t>
  </si>
  <si>
    <t>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t>
  </si>
  <si>
    <t>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t>
  </si>
  <si>
    <t>(1) EXTERNAL INFORMATION SYSTEMS | RISK ASSESSMENTS / ORGANIZATIONAL APPROVALS
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(2) EXTERNAL INFORMATION SYSTEMS | IDENTIFICATION OF FUNCTIONS / PORTS / PROTOCOLS / SERVICES
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(3) EXTERNAL INFORMATION SYSTEMS | ESTABLISH / MAINTAIN TRUST RELATIONSHIP WITH PROVIDERS
The organization establishes, documents, and maintains trust relationships with external service providers based on [Assignment: organization-defined security requirements, properties, factors, or conditions defining acceptable trust relationships].
Supplemental Guidance: The degree of confidence that the risk from using external services is at an acceptable level depends on the trust that organizations place in the external providers, individually or in combination. Trust relationships can help organization to gain increased levels of confidence that participating service providers are providing adequate protection for the services rendered. Such relationships can be complicated due to the number of potential entities participating in the consumer-provider interactions, subordinate relationships and levels of trust, and the types of interactions between the parties. In some cases, the degree of trust is based on the amount of direct control organizations are able to exert on external service providers with regard to employment of security controls necessary for the protection of the service/information and the evidence brought forth as to the effectiveness of those controls. The level of control is typically established by the terms and conditions of the contracts or service-level agreements and can range from extensive control (e.g., negotiating contracts or agreements that specify security requirements for the providers) to very limited control (e.g., using contracts or service-level agreements to obtain commodity services such as commercial telecommunications services). In other cases, levels of trust are based on factors that convince organizations that required security controls have been employed and that determinations of control effectiveness exist. For example, separately authorized external information system services provided to organizations through well-established business relationships may provide degrees of trust in such services within the tolerable risk range of the organizations using the services. External service providers may also outsource selected services to other external entities, making the trust relationship more difficult and complicated to manage. Depending on the nature of the services, organizations may find it very difficult to place significant trust in external providers. This is not due to any inherent untrustworthiness on the part of providers, but to the intrinsic level of risk in the services.
(4) EXTERNAL INFORMATION SYSTEMS | CONSISTENT INTERESTS OF CONSUMERS AND PROVIDERS
The organization employs [Assignment: organization-defined security safeguards] to ensure that the interests of [Assignment: organization-defined external service providers] are consistent with and reflect organizational interests.
Supplemental Guidance: 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
(5) EXTERNAL INFORMATION SYSTEMS | PROCESSING, STORAGE, AND SERVICE LOCATION
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t>
  </si>
  <si>
    <t>SA-10
DEVELOPER CONFIGURATION MANAGEMENT</t>
  </si>
  <si>
    <t>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t>
  </si>
  <si>
    <t>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t>
  </si>
  <si>
    <t>(1) DEVELOPER CONFIGURATION MANAGEMENT | SOFTWARE / FIRMWARE INTEGRITY VERIFICATION
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(2) DEVELOPER CONFIGURATION MANAGEMENT | ALTERNATIVE CONFIGURATION MANAGEMENT PROCESSES
The organization provides an alternate configuration management process using organizational personnel in the absence of a dedicated developer configuration management team.
Supplemental Guidance: Alternate configuration management processes may be required, for example, when organizations use commercial off-the-shelf (COTS) information technology products. Alternate configuration management processes include organizational personnel that: (i) are responsible for reviewing/approving proposed changes to information systems, system components, and information system services; and (ii) conduct security impact analyses prior to the implementation of any changes to systems, components, or services (e.g., a configuration control board that considers security impacts of changes during development and includes representatives of both the organization and the developer, when applicable).
(3) DEVELOPER CONFIGURATION MANAGEMENT | HARDWARE INTEGRITY VERIFICATION
The organization requires the developer of the information system, system component, or information system service to enable integrity verification of hardware components.
Supplemental Guidance: This control enhancement allows organizations to detect unauthorized changes to hardware components through the use of tools, techniques, and/or mechanisms provided by developers. Organizations verify the integrity of hardware components, for example, with hard-to-copy labels and verifiable serial numbers provided by developers, and by requiring the implementation of anti-tamper technologies. Delivered hardware components also include updates to such components. Related control: SI-7.
(4) DEVELOPER CONFIGURATION MANAGEMENT | TRUSTED GENERATION
The organization requires the developer of the information system, system component, or information system service to employ tools for comparing newly generated versions of security-relevant hardware descriptions and software/firmware source and object code with previous
Supplemental Guidance: This control enhancement addresses changes to hardware, software, and firmware components between versions during development. In contrast, SA-10 (1) and SA-10 (3) allow organizations to detect unauthorized changes to hardware, software, and firmware components through the use of tools, techniques, and/or mechanisms provided by developers.
(5) DEVELOPER CONFIGURATION MANAGEMENT | MAPPING INTEGRITY FOR VERSION CONTROL
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
Supplemental Guidance: This control enhancement addresses changes to hardware, software, and firmware components during initial development and during system life cycle updates. Maintaining the integrity between the master copies of security-relevant hardware, software, and firmware (including designs and source code) and the equivalent data in master copies on-site in operational environments is essential to ensure the availability of organizational information systems supporting critical missions and/or business functions.
(6) DEVELOPER CONFIGURATION MANAGEMENT | TRUSTED DISTRIBUTION
The organization requires the developer of the information system, system component, or information system service to execute procedures for ensuring that security-relevant hardware, software, and firmware updates distributed to the organization are exactly as specified by the master copies.
Supplemental Guidance: The trusted distribution of security-relevant hardware, software, and firmware updates helps to ensure that such updates are faithful representations of the master copies maintained by the developer and have not been tampered with during distribution.</t>
  </si>
  <si>
    <t>SA-11
DEVELOPER SECURITY TESTING AND EVALUATION</t>
  </si>
  <si>
    <t>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t>
  </si>
  <si>
    <t>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t>
  </si>
  <si>
    <t>(1) DEVELOPER SECURITY TESTING AND EVALUATION | STATIC CODE ANALYSIS
The organization requires the developer of the information system, system component, or information system service to employ static code analysis tools to identify common flaws and document the results of the analysis.
Supplemental Guidance: 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
(2) DEVELOPER SECURITY TESTING AND EVALUATION | THREAT AND VULNERABILITY ANALYSES
The organization requires the developer of the information system, system component, or information system service to perform threat and vulnerability analyses and subsequent testing/evaluation of the as-built system, component, or service.
Supplemental Guidance: 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controls: PM-15, RA-5.
(3) DEVELOPER SECURITY TESTING AND EVALUATION | INDEPENDENT VERIFICATION OF ASSESSMENT PLANS / EVIDENCE
The organization:
(a) Requires an independent agent satisfying [Assignment: organization-defined independence criteria] to verify the correct implementation of the developer security assessment plan and the evidence produced during security testing/evaluation; and
(b) Ensures that the independent agent is either provided with sufficient information to complete the verification process or granted the authority to obtain such information.
Supplemental Guidance: Independent agents have the necessary qualifications (i.e., expertise, skills, training, and experience) to verify the correct implementation of developer security assessment plans. Related controls: AT-3, CA-7, RA-5, SA-12.
(4) DEVELOPER SECURITY TESTING AND EVALUATION | MANUAL CODE REVIEWS
The organization requires the developer of the information system, system component, or information system service to perform a manual code review of [Assignment: organization-defined specific code] using [Assignment: organization-defined processes, procedures, and/or techniques].
Supplemental Guidance: Manual code reviews are usually reserved for the critical software and firmware components of information systems. Such code reviews are uniquely effective at identifying weaknesses that require knowledge of the application’s requirements or context which are generally unavailable to more automated analytic tools and techniques such as static or dynamic analysis. Components benefiting from manual review include for example, verifying access control matrices against application controls and reviewing more detailed aspects of cryptographic implementations and controls.
(5) DEVELOPER SECURITY TESTING AND EVALUATION | PENETRATION TESTING
The organization requires the developer of the information system, system component, or information system service to perform penetration testing at [Assignment: organization-defined breadth/depth] and with [Assignment: organization-defined constraints].
Supplemental Guidance: Penetration testing is an assessment methodology in which assessors, using all available information technology product and/or information system documentation (e.g., product/system design specifications, source code, and administrator/operator manuals) and working under specific constraints, attempt to circumvent implemented security features of information technology products and information systems. Penetration testing can include, for example, white, gray, or black box testing with analyses performed by skilled security professionals simulating adversary actions. The objective of penetration testing is to uncover potential vulnerabilities in information technology products and information systems resulting from implementation errors, configuration faults, or other operational deployment weaknesses or deficiencies. Penetration tests can be performed in conjunction with automated and manual code reviews to provide greater levels of analysis than would ordinarily be possible.
(6) DEVELOPER SECURITY TESTING AND EVALUATION | ATTACK SURFACE REVIEWS
The organization requires the developer of the information system, system component, or information system service to perform attack surface reviews.
Supplemental Guidance: Attack surfaces of information systems are exposed areas that make those systems more vulnerable to cyber attacks. This includes any accessible areas where weaknesses or deficiencies in information systems (including the hardware, software, and firmware components) provide opportunities for adversaries to exploit vulnerabilities. Attack surface reviews ensure that developers: (i) analyze both design and implementation changes to information systems; and (ii) mitigate attack vectors generated as a result of the changes. Correction of identified flaws includes, for example, deprecation of unsafe functions.
(7) DEVELOPER SECURITY TESTING AND EVALUATION | VERIFY SCOPE OF TESTING / EVALUATION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
Supplemental Guidance: Verifying that security testing/evaluation provides complete coverage of required security controls can be accomplished by a variety of analytic techniques ranging from informal to formal. Each of these techniques provides an increasing level of assurance corresponding to the degree of formality of the analysis. Rigorously demonstrating security control coverage at the highest levels of assurance can be provided by the use of formal modeling and analysis techniques including correlation between control implementation and corresponding test cases.
(8) DEVELOPER SECURITY TESTING AND EVALUATION | DYNAMIC CODE ANALYSIS
The organization requires the developer of the information system, system component, or information system service to employ dynamic code analysis tools to identify common flaws and document the results of the analysis.
Supplemental Guidance: 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To understand the scope of dynamic code analysis and hence the assurance provided, organizations may also consider conducting code coverage analysis (checking the degree to which the code has been tested using metrics such as percent of subroutines tested or percent of program statements called during execution of the test suite) and/or concordance analysis (checking for words that are out of place in software code such as non-English language words or derogatory terms).</t>
  </si>
  <si>
    <t>SA-12
SUPPLY CHAIN PROTECTION</t>
  </si>
  <si>
    <t>The organization protects against supply chain threats to the information system, system component, or information system service by employing [Assignment: organization-defined security safeguards] as part of a comprehensive, defense-in-breadth information security strategy.</t>
  </si>
  <si>
    <t>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 Related controls: AT-3, CM-8, IR-4, PE-16, PL-8, SA-3, SA-4, SA-8, SA-10, SA-14, SA-15, SA-18, SA-19, SC-29, SC-30, SC-38, SI-7.</t>
  </si>
  <si>
    <t>(1) SUPPLY CHAIN PROTECTION | ACQUISITION STRATEGIES / TOOLS / METHODS
The organization employs [Assignment: organization-defined tailored acquisition strategies, contract tools, and procurement methods] for the purchase of the information system, system component, or information system service from suppliers.
Supplemental Guidance: The use of acquisition and procurement processes by organizations early in the system development life cycle provides an important vehicle to protect the supply chain. Organizations use available all-source intelligence analysis to inform the tailoring of acquisition strategies, tools, and methods. There are a number of different tools and techniques available (e.g., obscuring the end use of an information system or system component, using blind or filtered buys). Organizations also consider creating incentives for suppliers who: (i) implement required security safeguards; (ii) promote transparency into their organizational processes and security practices; (iii) provide additional vetting of the processes and security practices of subordinate suppliers, critical information system components, and services; (iv) restrict purchases from specific suppliers or countries; and (v) provide contract language regarding the prohibition of tainted or counterfeit components. In addition, organizations consider minimizing the time between purchase decisions and required delivery to limit opportunities for adversaries to corrupt information system components or products. Finally, organizations can use trusted/controlled distribution, delivery, and warehousing options to reduce supply chain risk (e.g., requiring tamper-evident packaging of information system components during shipping and warehousing). Related control: SA-19.
(2) SUPPLY CHAIN PROTECTION | SUPPLIER REVIEWS
The organization conducts a supplier review prior to entering into a contractual agreement to acquire the information system, system component, or information system service.
Supplemental Guidance: Supplier reviews include, for example: (i) analysis of supplier processes used to design, develop, test, implement, verify, deliver, and support information systems, system components, and information system services; and (ii) assessment of supplier training and experience in developing systems, components, or services with the required security capability. These reviews provide organizations with increased levels of visibility into supplier activities during the system development life cycle to promote more effective supply chain risk management. Supplier reviews can also help to determine whether primary suppliers have security safeguards in place and a practice for vetting subordinate suppliers, for example, second- and third-tier suppliers, and any subcontractors.
(3) SUPPLY CHAIN PROTECTION | TRUSTED SHIPPING AND WAREHOUSING
[Withdrawn: Incorporated into SA-12 (1)].
(4) SUPPLY CHAIN PROTECTION | DIVERSITY OF SUPPLIERS
[Withdrawn: Incorporated into SA-12 (13)].
(5) SUPPLY CHAIN PROTECTION | LIMITATION OF HARM
The organization employs [Assignment: organization-defined security safeguards] to limit harm from potential adversaries identifying and targeting the organizational supply chain.
Supplemental Guidance: Supply chain risk is part of the advanced persistent threat (APT). Security safeguards and countermeasures to reduce the probability of adversaries successfully identifying and targeting the supply chain include, for example: (i) avoiding the purchase of custom configurations to reduce the risk of acquiring information systems, components, or products that have been corrupted via supply chain actions targeted at specific organizations; (ii) employing a diverse set of suppliers to limit the potential harm from any given supplier in the supply chain; (iii) employing approved vendor lists with standing reputations in industry, and (iv) using procurement carve outs (i.e., exclusions to commitments or obligations).
(6) SUPPLY CHAIN PROTECTION | MINIMIZING PROCUREMENT TIME
[Withdrawn: Incorporated into SA-12 (1)].
(7) SUPPLY CHAIN PROTECTION | ASSESSMENTS PRIOR TO SELECTION / ACCEPTANCE / UPDATE
The organization conducts an assessment of the information system, system component, or information system service prior to selection, acceptance, or update.
Supplemental Guidance: Assessments include, for example, testing, evaluations, reviews, and analyses. Independent, third-party entities or organizational personnel conduct assessments of systems, components, products, tools, and services. Organizations conduct assessments to uncover unintentional vulnerabilities and intentional vulnerabilities including, for example, malicious code, malicious processes, defective software, and counterfeits. Assessments can include, for example, static analyses, dynamic analyses, simulations, white, gray, and black box testing, fuzz testing, penetration testing, and ensuring that components or services are genuine (e.g., using tags, cryptographic hash verifications, or digital signatures). Evidence generated during security assessments is documented for follow-on actions carried out by organizations. Related controls: CA-2, SA-11.
(8) SUPPLY CHAIN PROTECTION | USE OF ALL-SOURCE INTELLIGENCE
The organization uses all-source intelligence analysis of suppliers and potential suppliers of the information system, system component, or information system service.
Supplemental Guidance: All-source intelligence analysis is employed by organizations to inform engineering, acquisition, and risk management decisions. All-source intelligence consists of intelligence products and/or organizations and activities that incorporate all sources of information, most frequently including human intelligence, imagery intelligence, measurement and signature intelligence, signals intelligence, and open source data in the production of finished intelligence. Where available, such information is used to analyze the risk of both intentional and unintentional vulnerabilities from development, manufacturing, and delivery processes, people, and the environment. This review is performed on suppliers at multiple tiers in the supply chain sufficient to manage risks. Related control: SA-15.
(9) SUPPLY CHAIN PROTECTION | OPERATIONS SECURITY
The organization employs [Assignment: organization-defined Operations Security (OPSEC) safeguards] in accordance with classification guides to protect supply chain-related information for the information system, system component, or information system service.
Supplemental Guidance: Supply chain information includes, for example: user identities; uses for information systems, information system components, and information system services; supplier identities; supplier processes; security requirements; design specifications; testing and evaluation results; and system/component configurations. This control enhancement expands the scope of OPSEC to include suppliers and potential suppliers. OPSEC is a process of identifying critical information and subsequently analyzing friendly actions attendant to operations and other activities to: (i) identify those actions that can be observed by potential adversaries; (ii) determine indicators that adversaries might obtain that could be interpreted or pieced together to derive critical information in sufficient time to cause harm to organizations; (iii) implement safeguards or countermeasures to eliminate or reduce to an acceptable level, exploitable vulnerabilities; and (iv) consider how aggregated information may compromise the confidentiality of users or uses of the supply chain. OPSEC may require organizations to withhold critical mission/business information from suppliers and may include the use of intermediaries to hide the end use, or users, of information systems, system components, or information system services.
(10) SUPPLY CHAIN PROTECTION | VALIDATE AS GENUINE AND NOT ALTERED
The organization employs [Assignment: organization-defined security safeguards] to validate that the information system or system component received is genuine and has not been altered.
Supplemental Guidance: For some information system components, especially hardware, there are technical means to help determine if the components are genuine or have been altered. Security safeguards used to validate the authenticity of information systems and information system components include, for example, optical/nanotechnology tagging and side-channel analysis. For hardware, detailed bill of material information can highlight the elements with embedded logic complete with component and production location.
(11) SUPPLY CHAIN PROTECTION | PENETRATION TESTING / ANALYSIS OF ELEMENTS, PROCESSES, AND ACTORS
The organization employs [Selection (one or more): organizational analysis, independent third-party analysis, organizational penetration testing, independent third-party penetration testing] of [Assignment: organization-defined supply chain elements, processes, and actors] associated with the information system, system component, or information system service.
Supplemental Guidance: This control enhancement addresses analysis and/or testing of the supply chain, not just delivered items. Supply chain elements are information technology products or product components that contain programmable logic and that are critically important to information system functions. Supply chain processes include, for example: (i) hardware, software, and firmware development processes; (ii) shipping/handling procedures; (iii) personnel and physical security programs; (iv) configuration management tools/measures to maintain provenance; or (v) any other programs, processes, or procedures associated with the production/distribution of supply chain elements. Supply chain actors are individuals with specific roles and responsibilities in the supply chain. The evidence generated during analyses and testing of supply chain elements, processes, and actors is documented and used to inform organizational risk management activities and decisions. Related control: RA-5.
(12) SUPPLY CHAIN PROTECTION | INTER-ORGANIZATIONAL AGREEMENTS
The organization establishes inter-organizational agreements and procedures with entities involved in the supply chain for the information system, system component, or information system service.
Supplemental Guidance: The establishment of inter-organizational agreements and procedures provides for notification of supply chain compromises. Early notification of supply chain compromises that can potentially adversely affect or have adversely affected organizational information systems, including critical system components, is essential for organizations to provide appropriate responses to such incidents.
(13) SUPPLY CHAIN PROTECTION | CRITICAL INFORMATION SYSTEM COMPONENTS
The organization employs [Assignment: organization-defined security safeguards] to ensure an adequate supply of [Assignment: organization-defined critical information system components].
Supplemental Guidance: Adversaries can attempt to impede organizational operations by disrupting the supply of critical information system components or corrupting supplier operations. Safeguards to ensure adequate supplies of critical information system components include, for example: (i) the use of multiple suppliers throughout the supply chain for the identified critical components; and (ii) stockpiling of spare components to ensure operation during mission-critical times.
(14) SUPPLY CHAIN PROTECTION | IDENTITY AND TRACEABILITY
The organization establishes and retains unique identification of [Assignment: organization-defined supply chain elements, processes, and actors] for the information system, system component, or information system service.
Supplemental Guidance: Knowing who and what is in the supply chains of organizations is critical to gaining visibility into what is happening within such supply chains, as well as monitoring and identifying high-risk events and activities. Without reasonable visibility and traceability into supply chains (i.e., elements, processes, and actors), it is very difficult for organizations to understand and therefore manage risk, and to reduce the likelihood of adverse events. Uniquely identifying acquirer and integrator roles, organizations, personnel, mission and element processes, testing and evaluation procedures, delivery mechanisms, support mechanisms, communications/delivery paths, and disposal/final disposition activities as well as the components and tools used, establishes a foundational identity structure for assessment of supply chain activities. For example, labeling (using serial numbers) and tagging (using radio-frequency identification [RFID] tags) individual supply chain elements including software packages, modules, and hardware devices, and processes associated with those elements can be used for this purpose. Identification methods are sufficient to support the provenance in the event of a supply chain issue or adverse supply chain event.
(15) SUPPLY CHAIN PROTECTION | PROCESSES TO ADDRESS WEAKNESSES OR DEFICIENCIES
The organization establishes a process to address weaknesses or deficiencies in supply chain elements identified during independent or organizational assessments of such elements.
Supplemental Guidance: Evidence generated during independent or organizational assessments of supply chain elements (e.g., penetration testing, audits, verification/validation activities) is documented and used in follow-on processes implemented by organizations to respond to the risks related to the identified weaknesses and deficiencies. Supply chain elements include, for example, supplier development processes and supplier distribution systems.</t>
  </si>
  <si>
    <t>SA-13
TRUSTWORTHINESS</t>
  </si>
  <si>
    <t>The organization:
a. Describes the trustworthiness required in the [Assignment: organization-defined information system, information system component, or information system service] supporting its critical missions/business functions; and
b. Implements [Assignment: organization-defined assurance overlay] to achieve such trustworthiness.</t>
  </si>
  <si>
    <t>This control helps organizations to make explicit trustworthiness decisions when designing, developing, and implementing information systems that are needed to conduct critical organizational missions/business functions.
Trustworthiness is a characteristic/property of an information system that expresses the degree to which the system can be expected to preserve the confidentiality, integrity, and availability of the information it processes, stores, or transmits. Trustworthy information systems are systems that are capable of being trusted to operate within defined levels of risk despite the environmental disruptions, human errors, and purposeful attacks that are expected to occur in the specified environments of operation. Trustworthy systems are important to mission/business success.
Two factors affecting the trustworthiness of information systems include: (i) security functionality (i.e., the security features, functions, and/or mechanisms employed within the system and its environment of operation); and (ii) security assurance (i.e., the grounds for confidence that the
security functionality is effective in its application
). D
evelopers, implementers, operators, and maintainers of organizational information systems can increase the level of assurance (and trustworthiness), for example, by employing well-defined security policy models, structured and rigorous hardware, software, and firmware development techniques, sound system/security engineering principles, and secure configuration settings (defined by a set of assurance-related security controls in Appendix E).
Assurance is also based on the assessment of evidence produced during the system development life cycle. Critical missions/business functions are supported by high-impact systems and the associated assurance requirements for such systems. The additional assurance controls in Table E-4 in Appendix E (designated as optional) can be used to develop and implement high-assurance solutions for specific information systems and system components using the concept of overlays described in Appendix I. Organizations select assurance overlays that have been developed, validated, and approved for community adoption (e.g., cross-organization, governmentwide), limiting the development of such overlays on an organization-by-organization basis. Organizations can conduct criticality analyses as described in SA-14, to determine the information systems, system components, or information system services that require high-assurance solutions. Trustworthiness requirements and assurance overlays can be described in the security plans for organizational information systems. Related controls: RA-2, SA-4, SA-8, SA-14, SC-3.</t>
  </si>
  <si>
    <t>SA-14
CRITICALITY ANALYSIS</t>
  </si>
  <si>
    <t>The organization identifies critical information system components and functions by performing a criticality analysis for [Assignment: organization-defined information systems, information system components, or information system services] at [Assignment: organization-defined decision points in the system development life cycle].</t>
  </si>
  <si>
    <t>Criticality analysis is a key tenet of supply chain risk management and informs the prioritization of supply chain protection activities such as attack surface reduction, use of all-source intelligence, and tailored acquisition strategies. Information system engineers can conduct an end-to-end functional decomposition of an information system to identify mission-critical functions and components. The functional decomposition includes the identification of core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beyond the information system boundary. Information system components that allow for unmediated access to critical components or functions are considered critical due to the inherent vulnerabilities such components create. Criticality is assessed in terms of the impact of the function or component failure on the ability of the component to complete the organizational missions supported by the information system. A criticality analysis is performed whenever an architecture or design is being developed or modified, including upgrades. Related controls: CP-2, PL-2, PL-8, PM-1, SA-8, SA-12, SA-13, SA-15, SA-20.</t>
  </si>
  <si>
    <t>(1) CRITICALITY ANALYSIS | CRITICAL COMPONENTS WITH NO VIABLE ALTERNATIVE SOURCING
[Withdrawn: Incorporated into SA-20].</t>
  </si>
  <si>
    <t>SA-15
DEVELOPMENT PROCESS, STANDARDS, AND TOOLS</t>
  </si>
  <si>
    <t>The organization:
a. Requires the developer of the information system, system component, or information system service to follow a documented development process that:
1. Explicitly addresses security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Reviews the development process, standards, tools, and tool options/configurations [Assignment: organization-defined frequency] to determine if the process, standards, tools, and tool options/configurations selected and employed can satisfy [Assignment: organization-defined security requirements].</t>
  </si>
  <si>
    <t>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t>
  </si>
  <si>
    <t>(1) DEVELOPMENT PROCESS, STANDARDS, AND TOOLS | QUALITY METRICS
The organization requires the developer of the information system, system component, or information system service to:
(a) Define quality metrics at the beginning of the development process; and
(b) Provide evidence of meeting the quality metrics [Selection (one or more): [Assignment: organization-defined frequency]; [Assignment: organization-defined program review milestones]; upon delivery].
Supplemental Guidance: Organizations use quality metrics to establish minimum acceptable levels of information system quality. Metrics may include quality gates which are collections of completion criteria or sufficiency standards representing the satisfactory execution of particular phases of the system development project. A quality gate, for example, may require the elimination of all compiler warnings or an explicit determination that the warnings have no impact on the effectiveness of required security capabilities. During the execution phases of development projects, quality gates provide clear, unambiguous indications of progress. Other metrics apply to the entire development project. These metrics can include defining the severity thresholds of vulnerabilities, for example, requiring no known vulnerabilities in the delivered information system with a Common Vulnerability Scoring System (CVSS) severity of Medium or High.
(2) DEVELOPMENT PROCESS, STANDARDS, AND TOOLS | SECURITY TRACKING TOOLS
The organization requires the developer of the information system, system component, or information system service to select and employ a security tracking tool for use during the development process.
Supplemental Guidance: Information system development teams select and deploy security tracking tools, including, for example, vulnerability/work item tracking systems that facilitate assignment, sorting, filtering, and tracking of completed work items or tasks associated with system development processes.
(3) DEVELOPMENT PROCESS, STANDARDS, AND TOOLS | CRITICALITY ANALYSIS
The organization requires the developer of the information system, system component, or information system service to perform a criticality analysis at [Assignment: organization-defined breadth/depth] and at [Assignment: organization-defined decision points in the system development life cycle].
Supplemental Guidance: This control enhancement provides developer input to the criticality analysis performed by organizations in SA-14. Developer input is essential to such analysis because organizations may not have access to detailed design documentation for information system components that are developed as commercial off-the-shelf (COTS) information technology products (e.g., functional specifications, high-level designs, low-level designs, and source code/hardware schematics). Related controls: SA-4, SA-14.
(4) DEVELOPMENT PROCESS, STANDARDS, AND TOOLS | THREAT MODELING / VULNERABILITY ANALYSIS
The organization requires that developers perform threat modeling and a vulnerability analysis for the information system at [Assignment: organization-defined breadth/depth] that:
(a) Uses [Assignment: organization-defined information concerning impact, environment of operations, known or assumed threats, and acceptable risk levels];
(b) Employs [Assignment: organization-defined tools and methods]; and
(c) Produces evidence that meets [Assignment: organization-defined acceptance criteria].
Supplemental Guidance: Related control: SA-4.
(5) DEVELOPMENT PROCESS, STANDARDS, AND TOOLS | ATTACK SURFACE REDUCTION
The organization requires the developer of the information system, system component, or information system service to reduce attack surfaces to [Assignment: organization-defined thresholds].
Supplemental Guidance: Attack surface reduction is closely aligned with developer threat and vulnerability analyses and information system architecture and design. Attack surface reduction is a means of reducing risk to organizations by giving attackers less opportunity to exploit weaknesses or deficiencies (i.e., potential vulnerabilities) within information systems, information system components, and information system services. Attack surface reduction includes, for example, applying the principle of least privilege, employing layered defenses, applying the principle of least functionality (i.e., restricting ports, protocols, functions, and services), deprecating unsafe functions, and eliminating application programming interfaces (APIs) that are vulnerable to cyber attacks. Related control: CM-7.
(6) DEVELOPMENT PROCESS, STANDARDS, AND TOOLS | CONTINUOUS IMPROVEMENT
The organization requires the developer of the information system, system component, or information system service to implement an explicit process to continuously improve the development process.
Supplemental Guidance: Developers of information systems, information system components, and information system services consider the effectiveness/efficiency of current development processes for meeting quality objectives and addressing security capabilities in current threat environments.
(7) DEVELOPMENT PROCESS, STANDARDS, AND TOOLS | AUTOMATED VULNERABILITY ANALYSIS
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
Supplemental Guidance: Related control: RA-5.
(8) DEVELOPMENT PROCESS, STANDARDS, AND TOOLS | REUSE OF THREAT / VULNERABILITY INFORMATION
The organization requires the developer of the information system, system component, or information system service to use threat modeling and vulnerability analyses from similar systems, components, or services to inform the current development process.
Supplemental Guidance: Analysis of vulnerabilities found in similar software applications can inform potential design or implementation issues for information systems under development. Similar information systems or system components may exist within developer organizations. Authoritative vulnerability information is available from a variety of public and private sector sources including, for example, the National Vulnerability Database.
(9) DEVELOPMENT PROCESS, STANDARDS, AND TOOLS | USE OF LIVE DATA
The organization approves, documents, and controls the use of live data in development and test environments for the information system, system component, or information system service.
Supplemental Guidance: The use of live data in preproduction environments can result in significant risk to organizations. Organizations can minimize such risk by using test or dummy data during the development and testing of information systems, information system components, and information system services.
(10) DEVELOPMENT PROCESS, STANDARDS, AND TOOLS | INCIDENT RESPONSE PLAN
The organization requires the developer of the information system, system component, or information system service to provide an incident response plan.
Supplemental Guidance: The incident response plan for developers of information systems, system components, and information system services is incorporated into organizational incident response plans to provide the type of incident response information not readily available to organizations. Such information may be extremely helpful, for example, when organizations respond to vulnerabilities in commercial off-the-shelf (COTS) information technology products. Related control: IR-8.
(11) DEVELOPMENT PROCESS, STANDARDS, AND TOOLS | ARCHIVE INFORMATION SYSTEM / COMPONENT
The organization requires the developer of the information system or system component to archive the system or component to be released or delivered together with the corresponding evidence supporting the final security review.
Supplemental Guidance: Archiving relevant documentation from the development process can provide a readily available baseline of information that can be helpful during information system/component upgrades or modifications.</t>
  </si>
  <si>
    <t>SA-16
DEVELOPER-PROVIDED TRAINING</t>
  </si>
  <si>
    <t>The organization requires the developer of the information system, system component, or information system service to provide [Assignment: organization-defined training] on the correct use and operation of the implemented security functions, controls, and/or mechanisms.</t>
  </si>
  <si>
    <t>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self-training to organizational personnel. Organizations determine the type of training necessary and may require different types of training for different security functions, controls, or mechanisms. Related controls: AT-2, AT-3, SA-5.</t>
  </si>
  <si>
    <t>SA-17
DEVELOPER SECURITY ARCHITECTURE AND DESIGN</t>
  </si>
  <si>
    <t>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t>
  </si>
  <si>
    <t>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 Related controls: PL-8, PM-7, SA-3, SA-8.</t>
  </si>
  <si>
    <t>(1) DEVELOPER SECURITY ARCHITECTURE AND DESIGN | FORMAL POLICY MODEL
The organization requires the developer of the information system, system component, or information system service to:
(a) Produce, as an integral part of the development process, a formal policy model describing the [Assignment: organization-defined elements of organizational security policy] to be enforced; and
(b) Prove that the formal policy model is internally consistent and sufficient to enforce the defined elements of the organizational security policy when implemented.
Supplemental Guidance: Formal models describe specific behaviors or security policies using formal languages, thus enabling the correctness of those behaviors/policies to be formally proven. Not all components of information systems can be modeled, and generally, formal specifications are scoped to specific behaviors or policies of interest (e.g., nondiscretionary access control policies). Organizations choose the particular formal modeling language and approach based on the nature of the behaviors/policies to be described and the available tools. Formal modeling tools include, for example, Gypsy and Zed.
(2) DEVELOPER SECURITY ARCHITECTURE AND DESIGN | SECURITY-RELEVANT COMPONENTS
The organization requires the developer of the information system, system component, or information system service to:
(a) Define security-relevant hardware, software, and firmware; and
(b) Provide a rationale that the definition for security-relevant hardware, software, and firmware is complete.
Supplemental Guidance: Security-relevant hardware, software, and firmware represent the portion of the information system, component, or service that must be trusted to perform correctly in order to maintain required security properties. Related control: SA-5.
(3) DEVELOPER SECURITY ARCHITECTURE AND DESIGN | FORMAL CORRESPONDENCE
The organization requires the developer of the information system, system component, or information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have no impact on the behaviors or policies being modeled. Formal methods can be used to show that the high-level security properties are satisfied by the formal information system description, and that the formal system description is correctly implemented by a description of some lower level, for example a hardware description. Consistency between the formal top-level specification and the formal policy models is generally not amenable to being fully proven. Therefore, a combination of formal/informal methods may be needed to show such consistency. Consistency between the formal top-level specification and the implementation may require the use of an informal demonstration due to limitations in the applicability of formal methods to prove that the specification accurately reflects the implementation. Hardware, software, and firmware mechanisms strictly internal to security-relevant hardware, software, and firmware 5.
(4) DEVELOPER SECURITY ARCHITECTURE AND DESIGN | INFORMAL CORRESPONDENCE
The organization requires the developer of the information system, system component, or information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has no impact on the behaviors or policies being modeled. Consistency between the descriptive top-level specification (i.e., high-level/low-level design) and the formal policy model is generally not amenable to being fully proven. Therefore, a combination of formal/informal methods may be needed to show such consistency. Hardware, software, and firmware mechanisms strictly internal to security-relevant hardware, software, and firmware include, for example, mapping registers and direct memory input/output. Related control: SA-5.
(5) DEVELOPER SECURITY ARCHITECTURE AND DESIGN | CONCEPTUALLY SIMPLE DESIGN
The organization requires the developer of the information system, system component, or information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
Supplemental Guidance: Related control: SC-3.
(6) DEVELOPER SECURITY ARCHITECTURE AND DESIGN | STRUCTURE FOR TESTING
The organization requires the developer of the information system, system component, or information system service to structure security-relevant hardware, software, and firmware to facilitate testing.
Supplemental Guidance: Related control: SA-11.
(7) DEVELOPER SECURITY ARCHITECTURE AND DESIGN | STRUCTURE FOR LEAST PRIVILEGE
The organization requires the developer of the information system, system component, or information system service to structure security-relevant hardware, software, and firmware to facilitate controlling access with least privilege.
Supplemental Guidance: Related controls: AC-5, AC-6.</t>
  </si>
  <si>
    <t>SA-18
TAMPER RESISTANCE AND DETECTION</t>
  </si>
  <si>
    <t>The organization implements a tamper protection program for the information system, system component, or information system service.</t>
  </si>
  <si>
    <t>Anti-tamper technologies and techniques provide a level of protection for critical information systems, system components, and information technology products against a number of related threats including modification, reverse engineering, and substitution. Strong identification combined with tamper resistance and/or tamper detection is essential to protecting information systems, components, and products during distribution and when in use. Related controls: PE-3, SA-12, SI-7.</t>
  </si>
  <si>
    <t>(1) TAMPER RESISTANCE AND DETECTION | MULTIPLE PHASES OF SDLC
The organization employs anti-tamper technologies and techniques during multiple phases in the system development life cycle including design, development, integration, operations, and maintenance.
Supplemental Guidance: Organizations use a combination of hardware and software techniques for tamper resistance and detection. Organizations employ obfuscation and self-checking, for example, to make reverse engineering and modifications more difficult, time-consuming, and expensive for adversaries. Customization of information systems and system components can make substitutions easier to detect and therefore limit damage. Related control: SA-3.
(2) TAMPER RESISTANCE AND DETECTION | INSPECTION OF INFORMATION SYSTEMS, COMPONENTS, OR DEVICES
The organization inspects [Assignment: organization-defined information systems, system components, or devices] [Selection (one or more): at random; at [Assignment: organization-defined frequency], upon [Assignment: organization-defined indications of need for inspection]] to detect tampering.
Supplemental Guidance: This control enhancement addresses both physical and logical tampering and is typically applied to mobile devices, notebook computers, or other system components taken out of organization-controlled areas. Indications of need for inspection include, for example, when individuals return from travel to high-risk locations. Related control: SI-4.</t>
  </si>
  <si>
    <t>SA-21
DEVELOPER SCREENING</t>
  </si>
  <si>
    <t>The organization requires that the developer of [Assignment: organization-defined information system, system component, or information system service]:
a. Have appropriate access authorizations as determined by assigned [Assignment: organization-defined official government duties]; and
b. Satisfy [Assignment: organization-defined additional personnel screening criteria].</t>
  </si>
  <si>
    <t>Because the information system, system component, or information system service may be employed in critical activities essential to the national and/or economic security interests of the United States, organizations have a strong interest in ensuring that the developer is trustworthy. The degree of trust required of the developer may need to be consistent with that of the individuals accessing the information system/component/service once deployed. Examples of authorization and personnel screening criteria include clearance, satisfactory background checks, citizenship, and nationality. Trustworthiness of developers may also include a review and analysis of company ownership and any relationships the company has with entities potentially affecting the quality/reliability of the systems, components, or services being developed. Related controls: PS-3, PS-7.</t>
  </si>
  <si>
    <t>(1) DEVELOPER SCREENING | VALIDATION OF SCREENING
The organization requires the developer of the information system, system component, or information system service take [Assignment: organization-defined actions] to ensure that the required access authorizations and screening criteria are satisfied.
Supplemental Guidance: Satisfying required access authorizations and personnel screening criteria includes, for example, providing a listing of all the individuals authorized to perform development activities on the selected information system, system component, or information system service so that organizations can validate that the developer has satisfied the necessary authorization and screening requirements.</t>
  </si>
  <si>
    <t>SC-1
SYSTEM AND COMMUNICATIONS PROTECTION POLICY AND PROCEDURES</t>
  </si>
  <si>
    <t>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t>
  </si>
  <si>
    <t>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</si>
  <si>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SC-7
BOUNDARY PROTECTION</t>
  </si>
  <si>
    <t>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t>
  </si>
  <si>
    <t>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t>
  </si>
  <si>
    <t>(1) BOUNDARY PROTECTION | PHYSICALLY SEPARATED SUBNETWORKS
[Withdrawn: Incorporated into SC-7].
(2) BOUNDARY PROTECTION | PUBLIC ACCESS
[Withdrawn: Incorporated into SC-7].
(3) BOUNDARY PROTECTION | ACCESS POINTS
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(4) BOUNDARY PROTECTION | EXTERNAL TELECOMMUNICATIONS SERVICES
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Supplemental Guidance: Related control: SC-8.
(5) BOUNDARY PROTECTION | DENY BY DEFAULT / ALLOW BY EXCEPTION
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(6) BOUNDARY PROTECTION | RESPONSE TO RECOGNIZED FAILURES
[Withdrawn: Incorporated into SC-7 (18)].
(7) BOUNDARY PROTECTION | PREVENT SPLIT TUNNELING FOR REMOTE DEVICES
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(8) BOUNDARY PROTECTION | ROUTE TRAFFIC TO AUTHENTICATED PROXY SERVERS
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(9) BOUNDARY PROTECTION | RESTRICT THREATENING OUTGOING COMMUNICATIONS TRAFFIC
The information system:
(a) Detects and denies outgoing communications traffic posing a threat to external information systems; and
(b) Audits the identity of internal users associated with denied communications.
Supplemental Guidance: Detecting outgoing communications traffic from internal actions that may pose threats to external information systems is sometimes termed extrusion detection. Extrusion detection at information system boundaries as part of managed interfaces includes the analysis of incoming and outgoing communications traffic searching for indications of internal threats to the security of external systems. Such threats include, for example, traffic indicative of denial of service attacks and traffic containing malicious code. Related controls: AU-2, AU-6, SC-38, SC-44, SI-3, SI-4.
(10) BOUNDARY PROTECTION | PREVENT UNAUTHORIZED EXFILTRATION
The organization prevents the unauthorized exfiltration of information across managed interfaces.
Supplemental Guidance: 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 Related control: SI-3.
(11) BOUNDARY PROTECTION | RESTRICT INCOMING COMMUNICATIONS TRAFFIC
The information system only allows incoming communications from [Assignment: organization-defined authorized sources] to be routed to [Assignment: organization-defined authorized destinations].
Supplemental Guidance: This control enhancement provides determinations that source and destination address pairs represent authorized/allowed communications. Such determinations can be based on several factors including, for example, the presence of source/destination address pairs in lists of authorized/allowed communications, the absence of address pairs in lists of unauthorized/disallowed pairs, or meeting more general rules for authorized/allowed source/destination pairs. Related control: AC-3.
(12) BOUNDARY PROTECTION | HOST-BASED PROTECTION
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(13) BOUNDARY PROTECTION | ISOLATION OF SECURITY TOOLS / MECHANISMS / SUPPORT COMPONENTS
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
(14) BOUNDARY PROTECTION | PROTECTS AGAINST UNAUTHORIZED PHYSICAL CONNECTIONS
The organization protects against unauthorized physical connections at [Assignment: organization-defined managed interfaces].
Supplemental Guidance: Information systems operating at different security categories or classification levels may share common physical and environmental controls, since the systems may share space within organizational facilities. In practice, it is possible that these separate information systems may share common equipment rooms, wiring closets, and cable distribution paths. Protection against unauthorized physical connections can be achieved, for example, by employing clearly identified and physically separated cable trays, connection frames, and patch panels for each side of managed interfaces with physical access controls enforcing limited authorized access to these items. Related controls: PE-4, PE-19.
(15) BOUNDARY PROTECTION | ROUTE PRIVILEGED NETWORK ACCESSES
The information system routes all networked, privileged accesses through a dedicated, managed interface for purposes of access control and auditing.
Supplemental Guidance: Related controls: AC-2, AC-3, AU-2, SI-4.
(16) BOUNDARY PROTECTION | PREVENT DISCOVERY OF COMPONENTS / DEVICES
The information system prevents discovery of specific system components composing a managed interface.
Supplemental Guidance: This control enhancement protects network addresses of information system components that are part of managed interfaces from discovery through common tools and techniques used to identify devices on networks. Network addresses are not available for discovery (e.g., network address not published or entered in domain name systems), requiring prior knowledge for access. Another obfuscation technique is to periodically change network addresses.
(17) BOUNDARY PROTECTION | AUTOMATED ENFORCEMENT OF PROTOCOL FORMATS
The information system enforces adherence to protocol formats.
Supplemental Guidance: Information system components that enforce protocol formats include, for example, deep packet inspection firewalls and XML gateways. Such system components verify adherence to protocol formats/specifications (e.g., IEEE) at the application layer and identify significant vulnerabilities that cannot be detected by devices operating at the network or transport layers. Related control: SC-4.
(18) BOUNDARY PROTECTION | FAIL SECURE
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(19) BOUNDARY PROTECTION | BLOCKS COMMUNICATION FROM NON-ORGANIZATIONALLY CONFIGURED HOSTS
The information system blocks both inbound and outbound communications traffic between [Assignment: organization-defined communication clients] that are independently configured by end users and external service providers.
Supplemental Guidance: Communication clients independently configured by end users and external service providers include, for example, instant messaging clients. Traffic blocking does not apply to communication clients that are configured by organizations to perform authorized functions.
(20) BOUNDARY PROTECTION | DYNAMIC ISOLATION / SEGREGATION
The information system provides the capability to dynamically isolate/segregate [Assignment: organization-defined information system components] from other components of the system.
Supplemental Guidance: 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
(21) BOUNDARY PROTECTION | ISOLATION OF INFORMATION SYSTEM COMPONENTS
The organization employs boundary protection mechanisms to separate [Assignment: organization-defined information system components] supporting [Assignment: organization-defined missions and/or business functions].
Supplemental Guidance: 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 Related controls: CA-9, SC-3.
(22) BOUNDARY PROTECTION | SEPARATE SUBNETS FOR CONNECTING TO DIFFERENT SECURITY DOMAINS
The information system implements separate network addresses (i.e., different subnets) to connect to systems in different security domains.
Supplemental Guidance: Decomposition of information systems into subnets helps to provide the appropriate level of protection for network connections to different security domains containing information with different security categories or classification levels.
(23) BOUNDARY PROTECTION | DISABLE SENDER FEEDBACK ON PROTOCOL VALIDATION FAILURE
The information system disables feedback to senders on protocol format validation failure.
Supplemental Guidance: Disabling feedback to senders when there is a failure in protocol validation format prevents adversaries from obtaining information which would otherwise be unavailable.</t>
  </si>
  <si>
    <t>SC-8
TRANSMISSION CONFIDENTIALITY AND INTEGRITY</t>
  </si>
  <si>
    <t>The information system protects the [Selection (one or more): confidentiality; integrity] of transmitted information.</t>
  </si>
  <si>
    <t>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protected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t>
  </si>
  <si>
    <t>(1) TRANSMISSION CONFIDENTIALITY AND INTEGRITY | CRYPTOGRAPHIC OR ALTERNATE PHYSICAL PROTECTION
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(2) TRANSMISSION CONFIDENTIALITY AND INTEGRITY | PRE / POST TRANSMISSION HANDLING
The information system maintains the [Selection (one or more): confidentiality; integrity] of information during preparation for transmission and during reception.
Supplemental Guidance: Information can be either unintentionally or maliciously disclosed or modified during preparation for transmission or during reception including, for example, during aggregation, at protocol transformation points, and during packing/unpacking. These unauthorized disclosures or modifications compromise the confidentiality or integrity of the information. Related control: AU-10.
(3) TRANSMISSION CONFIDENTIALITY AND INTEGRITY | CRYPTOGRAPHIC PROTECTION FOR MESSAGE EXTERNALS
The information system implements cryptographic mechanisms to protect message externals unless otherwise protected by [Assignment: organization-defined alternative physical safeguards].
Supplemental Guidance: This control enhancement addresses protection against unauthorized disclosure of information. Message externals include, for example, message headers/routing information. This control enhancement prevents the exploitation of message externals and applies to both internal and external networks or links that may be visible to individuals who are not authorized users. Header/routing information is sometimes transmitted unencrypted because the information is not properly identified by organizations as having significant value costs. Alternative physical safeguards include, for example, protected distribution systems. Related controls: SC-12, SC-13.
(4) TRANSMISSION CONFIDENTIALITY AND INTEGRITY | CONCEAL / RANDOMIZE COMMUNICATIONS
The information system implements cryptographic mechanisms to conceal or randomize communication patterns unless otherwise protected by [Assignment: organization-defined alternative physical safeguards].
Supplemental Guidance: This control enhancement addresses protection against unauthorized disclosure of information. Communication patterns include, for example, frequency, periods, amount, and predictability. Changes to communications patterns can reveal information having intelligence value especially when combined with other available information related to missions/business functions supported by organizational information systems. This control enhancement prevents the derivation of intelligence based on communications patterns and applies to both internal and external networks or links that may be visible to individuals who are not authorized users. Encrypting the links and transmitting in continuous, fixed/random patterns prevents the derivation of intelligence from the system communications patterns. Alternative physical safeguards include, for example, protected distribution systems. Related controls: SC-12, SC-13.</t>
  </si>
  <si>
    <t>SC-12
CRYPTOGRAPHIC KEY ESTABLISHMENT AND MANAGEMENT</t>
  </si>
  <si>
    <t>The organization establishes and manages cryptographic keys for required cryptography employed within the information system in accordance with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</si>
  <si>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t>
  </si>
  <si>
    <t>(1) CRYPTOGRAPHIC KEY ESTABLISHMENT AND MANAGEMENT | AVAILABILITY
The organization maintains availability of information in the event of the loss of cryptographic keys by users.
Supplemental Guidance: Escrowing of encryption keys is a common practice for ensuring availability in the event of loss of keys (e.g., due to forgotten passphrase).
(2) CRYPTOGRAPHIC KEY ESTABLISHMENT AND MANAGEMENT | SYMMETRIC KEYS
The organization produces, controls, and distributes symmetric cryptographic keys using [Selection: NIST FIPS-compliant; NSA-approved] key management technology and processes.
(3) CRYPTOGRAPHIC KEY ESTABLISHMENT AND MANAGEMENT | ASYMMETRIC KEYS
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(4) CRYPTOGRAPHIC KEY ESTABLISHMENT AND MANAGEMENT | PKI CERTIFICATES
[Withdrawn: Incorporated into SC-12].
(5) CRYPTOGRAPHIC KEY ESTABLISHMENT AND MANAGEMENT | PKI CERTIFICATES / HARDWARE TOKENS
[Withdrawn: Incorporated into SC-12].</t>
  </si>
  <si>
    <t>SC-13
CRYPTOGRAPHIC PROTECTION</t>
  </si>
  <si>
    <t>The information system implements [Assignment: organization-defined cryptographic uses and type of cryptography required for each use] in accordance with applicable federal laws, Executive Orders, directives, policies, regulations, and standards.</t>
  </si>
  <si>
    <t>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t>
  </si>
  <si>
    <t>(1) CRYPTOGRAPHIC PROTECTION | FIPS-VALIDATED CRYPTOGRAPHY
[Withdrawn: Incorporated into SC-13].
(2) CRYPTOGRAPHIC PROTECTION | NSA-APPROVED CRYPTOGRAPHY
[Withdrawn: Incorporated into SC-13].
(3) CRYPTOGRAPHIC PROTECTION | INDIVIDUALS WITHOUT FORMAL ACCESS APPROVALS
[Withdrawn: Incorporated into SC-13].
(4) CRYPTOGRAPHIC PROTECTION | DIGITAL SIGNATURES
[Withdrawn: Incorporated into SC-13].</t>
  </si>
  <si>
    <t>SC-17
PUBLIC KEY INFRASTRUCTURE CERTIFICATES</t>
  </si>
  <si>
    <t>The organization issues public key certificates under an [Assignment: organization-defined certificate policy] or obtains public key certificates from an approved service provider.</t>
  </si>
  <si>
    <t>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t>
  </si>
  <si>
    <t>SC-25
THIN NODES</t>
  </si>
  <si>
    <t>The organization employs [Assignment: organization-defined information system components] with minimal functionality and information storage.</t>
  </si>
  <si>
    <t>The deployment of information system components with reduced/minimal functionality (e.g., diskless nodes and thin client technologies) reduces the need to secure every user endpoint, and may reduce the exposure of information, information systems, and services to cyber attacks. Related control: SC-30.</t>
  </si>
  <si>
    <t>SC-26
HONEYPOTS</t>
  </si>
  <si>
    <t>The information system includes components specifically designed to be the target of malicious attacks for the purpose of detecting, deflecting, and analyzing such attacks.</t>
  </si>
  <si>
    <t>A honeypot is set up as a decoy to attract adversaries and to deflect their attacks away from the operational systems supporting organizational missions/business function.
Depending upon the specific usage of the honeypot, consultation with the Office of the General Counsel before deployment may be needed. Related controls: SC-30, SC-44, SI-3, SI-4.</t>
  </si>
  <si>
    <t>None.
(1) HONEYPOTS | DETECTION OF MALICIOUS CODE
[Withdrawn: Incorporated into SC-35].</t>
  </si>
  <si>
    <t>SC-28
PROTECTION OF INFORMATION AT REST</t>
  </si>
  <si>
    <t>The information system protects the [Selection (one or more): confidentiality; integrity] of [Assignment: organization-defined information at rest].</t>
  </si>
  <si>
    <t>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t>
  </si>
  <si>
    <t>(1) PROTECTION OF INFORMATION AT REST | CRYPTOGRAPHIC PROTECTION
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(2) PROTECTION OF INFORMATION AT REST | OFF-LINE STORAGE
The organization removes from online storage and stores off-line in a secure location [Assignment: organization-defined information].
Supplemental Guidance: Removing organizational information from online information system storage to off-line storage eliminates the possibility of individuals gaining unauthorized access to the information through a network. Therefore, organizations may choose to move information to off-line storage in lieu of protecting such information in online storage.</t>
  </si>
  <si>
    <t>SC-29
HETEROGENEITY</t>
  </si>
  <si>
    <t>The organization employs a diverse set of information technologies for [Assignment: organization-defined information system components] in the implementation of the information system.</t>
  </si>
  <si>
    <t>Increasing the diversity of information technologies within organizational information systems reduces the impact of potential exploitations of specific technologies and also defends against common mode failures, including those failures induced by supply chain attacks. Diversity in information technologies also reduces the likelihood that the means adversaries use to compromise one information system component will be equally effective against other system components, thus further increasing the adversary work factor to successfully complete planned cyber attacks. An increase in diversity may add complexity and management overhead which could ultimately lead to mistakes and unauthorized configurations. Related controls: SA-12, SA-14, SC-27.</t>
  </si>
  <si>
    <t>(1) HETEROGENEITY | VIRTUALIZATION TECHNIQUES
The organization employs virtualization techniques to support the deployment of a diversity of operating systems and applications that are changed [Assignment: organization-defined frequency].
Supplemental Guidance: While frequent changes to operating systems and applications pose configuration management challenges, the changes can result in an increased work factor for adversaries in order to carry out successful cyber attacks. Changing virtual operating systems or applications, as opposed to changing actual operating systems/applications, provide virtual changes that impede attacker success while reducing configuration management efforts. In addition, virtualization techniques can assist organizations in isolating untrustworthy software and/or software of dubious provenance into confined execution environments.</t>
  </si>
  <si>
    <t>SC-30
CONCEALMENT AND MISDIRECTION</t>
  </si>
  <si>
    <t>The organization employs [Assignment: organization-defined concealment and misdirection techniques] for [Assignment: organization-defined information systems] at [Assignment: organization-defined time periods] to confuse and mislead adversaries.</t>
  </si>
  <si>
    <t>Concealment and misdirection techniques can significantly reduce the targeting capability of adversaries (i.e., window of opportunity and available attack surface) to initiate and complete cyber attacks. For example, virtualization techniques provide organizations with the ability to disguise information systems, potentially reducing the likelihood of successful attacks without the cost of having multiple platforms. Increased use of concealment/misdirection techniques including, for example, randomness, uncertainty, and virtualization, may sufficiently confuse and mislead adversaries and subsequently increase the risk of discovery and/or exposing tradecraft. Concealment/misdirection techniques may also provide organizations additional time to successfully perform core missions and business functions. Because of the time and effort required to support concealment/misdirection techniques, it is anticipated that such techniques would be used by organizations on a very limited basis. Related controls: SC-26, SC-29, SI-14.</t>
  </si>
  <si>
    <t>(1) CONCEALMENT AND MISDIRECTION | VIRTUALIZATION TECHNIQUES
[Withdrawn: Incorporated into SC-29 (1)].
(2) CONCEALMENT AND MISDIRECTION | RANDOMNESS
The organization employs [Assignment: organization-defined techniques] to introduce randomness into organizational operations and assets.
Supplemental Guidance: Randomness introduces increased levels of uncertainty for adversaries regarding the actions organizations take in defending against cyber attacks. Such actions may impede the ability of adversaries to correctly target information resources of organizations supporting critical missions/business functions. Uncertainty may also cause adversaries to hesitate before initiating or continuing attacks. Misdirection techniques involving randomness include, for example, performing certain routine actions at different times of day, employing different information technologies (e.g., browsers, search engines), using different suppliers, and rotating roles and responsibilities of organizational personnel.
(3) CONCEALMENT AND MISDIRECTION | CHANGE PROCESSING / STORAGE LOCATIONS
The organization changes the location of [Assignment: organization-defined processing and/or storage] [Selection: [Assignment: organization-defined time frequency]; at random time intervals]].
Supplemental Guidance: Adversaries target critical organizational missions/business functions and the information resources supporting those missions and functions while at the same time, trying to minimize exposure of their existence and tradecraft. The static, homogeneous, and deterministic nature of organizational information systems targeted by adversaries, make such systems more susceptible to cyber attacks with less adversary cost and effort to be successful. Changing organizational processing and storage locations (sometimes referred to as moving target defense) addresses the advanced persistent threat (APT) using techniques such as virtualization, distributed processing, and replication. This enables organizations to relocate the information resources (i.e., processing and/or storage) supporting critical missions and business functions. Changing locations of processing activities and/or storage sites introduces uncertainty into the targeting activities by adversaries. This uncertainty increases the work factor of adversaries making compromises or breaches to organizational information systems much more difficult and time-consuming, and increases the chances that adversaries may inadvertently disclose aspects of tradecraft while attempting to locate critical organizational resources.
(4) CONCEALMENT AND MISDIRECTION | MISLEADING INFORMATION
The organization employs realistic, but misleading information in [Assignment: organization-defined information system components] with regard to its security state or posture.
Supplemental Guidance: This control enhancement misleads potential adversaries regarding the nature and extent of security safeguards deployed by organizations. As a result, adversaries may employ incorrect (and as a result ineffective) attack techniques. One way of misleading adversaries is for organizations to place misleading information regarding the specific security controls deployed in external information systems that are known to be accessed or targeted by adversaries. Another technique is the use of deception nets (e.g., honeynets, virtualized environments) that mimic actual aspects of organizational information systems but use, for example, out-of-date software configurations.
(5) CONCEALMENT AND MISDIRECTION | CONCEALMENT OF SYSTEM COMPONENTS
The organization employs [Assignment: organization-defined techniques] to hide or conceal [Assignment: organization-defined information system components].
Supplemental Guidance: By hiding, disguising, or otherwise concealing critical information system components, organizations may be able to decrease the probability that adversaries target and successfully compromise those assets. Potential means for organizations to hide and/or conceal information system components include, for example, configuration of routers or the use of honeynets or virtualization techniques.</t>
  </si>
  <si>
    <t>SC-31
COVERT CHANNEL ANALYSIS</t>
  </si>
  <si>
    <t>The organization:
a. Performs a covert channel analysis to identify those aspects of communications within the information system that are potential avenues for covert [Selection (one or more): storage; timing] channels; and
b. Estimates the maximum bandwidth of those channels.</t>
  </si>
  <si>
    <t>Developers are in the best position to identify potential areas within systems that might lead to covert channels. Covert channel analysis is a meaningful activity when there is the potential for unauthorized information flows across security domains, for example, in the case of information systems containing export-controlled information and having connections to external networks (i.e., networks not controlled by organizations). Covert channel analysis is also meaningful for multilevel secure (MLS) information systems, multiple security level (MSL) systems, and cross-domain systems. Related controls: AC-3, AC-4, PL-2.</t>
  </si>
  <si>
    <t>(1) COVERT CHANNEL ANALYSIS | TEST COVERT CHANNELS FOR EXPLOITABILITY
The organization tests a subset of the identified covert channels to determine which channels are exploitable.
(2) COVERT CHANNEL ANALYSIS | MAXIMUM BANDWIDTH
The organization reduces the maximum bandwidth for identified covert [Selection (one or more); storage; timing] channels to [Assignment: organization-defined values].
Supplemental Guidance: Information system developers are in the best position to reduce the maximum bandwidth for identified covert storage and timing channels.
(3) COVERT CHANNEL ANALYSIS | MEASURE BANDWIDTH IN OPERATIONAL ENVIRONMENTS
The organization measures the bandwidth of [Assignment: organization-defined subset of identified covert channels] in the operational environment of the information system.
Supplemental Guidance: This control enhancement addresses covert channel bandwidth in operational environments versus developmental environments. Measuring covert channel bandwidth in operational environments helps organizations to determine how much information can be covertly leaked before such leakage adversely affects organizational missions/business functions. Covert channel bandwidth may be significantly different when measured in those settings that are independent of the particular environments of operation (e.g., laboratories or development environments).</t>
  </si>
  <si>
    <t>SC-34
NON-MODIFIABLE EXECUTABLE PROGRAMS</t>
  </si>
  <si>
    <t>The information system at [Assignment: organization-defined information system components]:
a. Loads and executes the operating environment from hardware-enforced, read-only media; and
b. Loads and executes [Assignment: organization-defined applications] from hardware-enforced, read-only media.</t>
  </si>
  <si>
    <t>The term operating environment is defined as the specific code that hosts applications, for example, operating systems, executives, or monitors including virtual machine monitors (i.e., hypervisors). It can also include certain applications running directly on hardware platforms. Hardware-enforced, read-only media include, for example, Compact Disk-Recordable (CD-R)/Digital Video Disk-Recordable (DVD-R) disk drives and one-time programmable read-only memory. The use of non-modifiable storage ensures the integrity of software from the point of creation of the read-only image. The use of reprogrammable read-only memory can be accepted as read-only media provided: (i) integrity can be adequately protected from the point of initial writing to the insertion of the memory into the information system; and (ii) there are reliable hardware protections against reprogramming the memory while installed in organizational information systems. Related controls: AC-3, SI-7.</t>
  </si>
  <si>
    <t>(1) NON-MODIFIABLE EXECUTABLE PROGRAMS | NO WRITABLE STORAGE
The organization employs [Assignment: organization-defined information system components] with no writeable storage that is persistent across component restart or power on/off.
Supplemental Guidance: This control enhancement: (i) eliminates the possibility of malicious code insertion via persistent, writeable storage within the designated information system components; and (ii) applies to both fixed and removable storage, with the latter being addressed directly or as specific restrictions imposed through access controls for mobile devices. Related controls: AC-19, MP-7.
(2) NON-MODIFIABLE EXECUTABLE PROGRAMS | INTEGRITY PROTECTION / READ-ONLY MEDIA
The organization protects the integrity of information prior to storage on read-only media and controls the media after such information has been recorded onto the media.
Supplemental Guidance: Security safeguards prevent the substitution of media into information systems or the reprogramming of programmable read-only media prior to installation into the systems. Security safeguards include, for example, a combination of prevention, detection, and response. Related controls: AC-5, CM-3, CM-5, CM-9, MP-2, MP-4, MP-5, SA-12, SC-28, SI-3.
(3) NON-MODIFIABLE EXECUTABLE PROGRAMS | HARDWARE-BASED PROTECTION
The organization:
(a) Employs hardware-based, write-protect for [Assignment: organization-defined information system firmware components]; and
(b) Implements specific procedures for [Assignment: organization-defined authorized individuals] to manually disable hardware write-protect for firmware modifications and re-enable the write-protect prior to returning to operational mode.</t>
  </si>
  <si>
    <t>SC-35
HONEYCLIENTS</t>
  </si>
  <si>
    <t>The information system includes components that proactively seek to identify malicious websites and/or web-based malicious code.</t>
  </si>
  <si>
    <t>Honeyclients differ from honeypots in that the components actively probe the Internet in search of malicious code (e.g., worms) contained on external websites. As with honeypots, honeyclients require some supporting isolation measures (e.g., virtualization) to ensure that any malicious code discovered during the search and subsequently executed does not infect organizational information systems. Related controls: SC-26, SC-44, SI-3, SI-4.</t>
  </si>
  <si>
    <t>SC-37
OUT-OF-BAND CHANNELS</t>
  </si>
  <si>
    <t>The organization employs [Assignment: organization-defined out-of-band channels] for the physical delivery or electronic transmission of [Assignment: organization-defined information, information system components, or devices] to [Assignment: organization-defined individuals or information systems].</t>
  </si>
  <si>
    <t>Out-of-band channels include, for example, local (nonnetwork) accesses to information systems, network paths physically separate from network paths used for operational traffic, or nonelectronic paths such as the US Postal Service. This is in contrast with using the same channels (i.e., in-band channels) that carry routine operational traffic. Out-of-band channels do not have the same vulnerability/exposure as in-band channels, and hence the confidentiality, integrity, or availability compromises of in-band channels will not compromise the out-of-band channels. Organizations may employ out-of-band channels in the delivery or transmission of many organizational items including, for example, identifiers/authenticators, configuration management changes for hardware, firmware, or software, cryptographic key management information, security updates, system/data backups, maintenance information, and malicious code protection updates. Related controls: AC-2, CM-3, CM-5, CM-7, IA-4, IA-5, MA-4, SC-12, SI-3, SI-4, SI-7.</t>
  </si>
  <si>
    <t>(1) OUT-OF-BAND CHANNELS | ENSURE DELIVERY / TRANSMISSION
The organization employs [Assignment: organization-defined security safeguards] to ensure that only [Assignment: organization-defined individuals or information systems] receive the [Assignment: organization-defined information, information system components, or devices].
Supplemental Guidance: Techniques and/or methods employed by organizations to ensure that only designated information systems or individuals receive particular information, system components, or devices include, for example, sending authenticators via courier service but requiring recipients to show some form of government-issued photographic identification as a condition of receipt.</t>
  </si>
  <si>
    <t>SC-40
WIRELESS LINK PROTECTION</t>
  </si>
  <si>
    <t>The information system protects external and internal [Assignment: organization-defined wireless links] from [Assignment: organization-defined types of signal parameter attacks or references to sources for such attacks].</t>
  </si>
  <si>
    <t>This control applies to internal and external wireless communication links that may be visible to individuals who are not authorized information system users. Adversaries can exploit the signal parameters of wireless links if such links are not adequately protected. There are many ways to exploit the signal parameters of wireless links to gain intelligence, deny service, or to spoof users of organizational information systems. This control reduces the impact of attacks that are unique to wireless systems. If organizations rely on commercial service providers for transmission services as commodity items rather than as fully dedicated services, it may not be possible to implement this control. Related controls: AC-18, SC-5.</t>
  </si>
  <si>
    <t>(1) WIRELESS LINK PROTECTION | ELECTROMAGNETIC INTERFERENCE
The information system implements cryptographic mechanisms that achieve [Assignment: organization-defined level of protection] against the effects of intentional electromagnetic interference.
Supplemental Guidance: This control enhancement protects against intentional jamming that might deny or impair communications by ensuring that wireless spread spectrum waveforms used to provide anti-jam protection are not predictable by unauthorized individuals. The control enhancement may also coincidentally help to mitigate the effects of unintentional jamming due to interference from legitimate transmitters sharing the same spectrum. Mission requirements, projected threats, concept of operations, and applicable legislation, directives, regulations, policies, standards, and guidelines determine levels of wireless link availability and performance/cryptography needed. Related controls: SC-12, SC-13.
(2) WIRELESS LINK PROTECTION | REDUCE DETECTION POTENTIAL
The information system implements cryptographic mechanisms to reduce the detection potential of wireless links to [Assignment: organization-defined level of reduction].
Supplemental Guidance: This control enhancement is needed for covert communications and protecting wireless transmitters from being geo-located by their transmissions. The control enhancement ensures that spread spectrum waveforms used to achieve low probability of detection are not predictable by unauthorized individuals. Mission requirements, projected threats, concept of operations, and applicable legislation, directives, regulations, policies, standards, and guidelines determine the levels to which wireless links should be undetectable. Related controls: SC-12, SC-13.
(3) WIRELESS LINK PROTECTION | IMITATIVE OR MANIPULATIVE COMMUNICATIONS DECEPTION
The information system implements cryptographic mechanisms to identify and reject wireless transmissions that are deliberate attempts to achieve imitative or manipulative communications deception based on signal parameters.
Supplemental Guidance: This control enhancement ensures that the signal parameters of wireless transmissions are not predictable by unauthorized individuals. Such unpredictability reduces the probability of imitative or manipulative communications deception based upon signal parameters alone. Related controls: SC-12, SC-13.
(4) WIRELESS LINK PROTECTION | SIGNAL PARAMETER IDENTIFICATION
The information system implements cryptographic mechanisms to prevent the identification of [Assignment: organization-defined wireless transmitters] by using the transmitter signal parameters.
Supplemental Guidance: Radio fingerprinting techniques identify the unique signal parameters of transmitters to fingerprint such transmitters for purposes of tracking and mission/user identification. This control enhancement protects against the unique identification of wireless transmitters for purposes of intelligence exploitation by ensuring that anti-fingerprinting alterations to signal parameters are not predictable by unauthorized individuals. This control enhancement helps assure mission success when anonymity is required. Related controls: SC-12, SC-13.</t>
  </si>
  <si>
    <t>SC-41
PORT AND I/O DEVICE ACCESS</t>
  </si>
  <si>
    <t>The organization physically disables or removes [Assignment: organization-defined connection ports or input/output devices] on [Assignment: organization-defined information systems or information system components].</t>
  </si>
  <si>
    <t>Connection ports include, for example, Universal Serial Bus (USB) and Firewire (IEEE 1394). Input/output (I/O) devices include, for example, Compact Disk (CD) and Digital Video Disk (DVD) drives. Physically disabling or removing such connection ports and I/O devices helps prevent exfiltration of information from information systems and the introduction of malicious code into systems from those ports/devices.</t>
  </si>
  <si>
    <t>SC-42 
SENSOR CAPABILITY AND DATA</t>
  </si>
  <si>
    <t>The information system:
a. Prohibits the remote activation of environmental sensing capabilities with the following exceptions: [Assignment: organization-defined exceptions where remote activation of sensors is allowed]; and
b. Provides an explicit indication of sensor use to [Assignment: organization-defined class of users].</t>
  </si>
  <si>
    <t>This control often applies to types of information systems or system components characterized as mobile devices, for example, smart phones, tablets, and E-readers. These systems often include sensors that can collect and record data regarding the environment where the system is in use. Sensors that are embedded within mobile devices include, for example, cameras, microphones,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specific movements of an individual.</t>
  </si>
  <si>
    <t>(1) SENSOR CAPABILITY AND DATA | REPORTING TO AUTHORIZED INDIVIDUALS OR ROLES
The organization ensures that the information system is configured so that data or information collected by the [Assignment: organization-defined sensors] is only reported to authorized individuals or roles.
Supplemental Guidance: In situations where sensors are activated by authorized individuals (e.g., end users), it is still possible that the data/information collected by the sensors will be sent to unauthorized entities.
(2) SENSOR CAPABILITY AND DATA | AUTHORIZED USE
The organization employs the following measures: [Assignment: organization-defined measures], so that data or information collected by [Assignment: organization-defined sensors] is only used for authorized purposes.
Supplemental Guidance: Information collected by sensors for a specific authorized purpose potentially could be misused for some unauthorized purpose. For example, GPS sensors that are used to support traffic navigation could be misused to track movements of individuals. Measures to mitigate such activities include, for example, additional training to ensure that authorized parties do not abuse their authority, or (in the case where sensor data/information is maintained by external parties) contractual restrictions on the use of the data/information.
(3) SENSOR CAPABILITY AND DATA | PROHIBIT USE OF DEVICES
The organization prohibits the use of devices possessing [Assignment: organization-defined environmental sensing capabilities] in [Assignment: organization-defined facilities, areas, or systems].
Supplemental Guidance: For example, organizations may prohibit individuals from bringing cell phones or digital cameras into certain facilities or specific controlled areas within facilities where classified information is stored or sensitive conversations are taking place.</t>
  </si>
  <si>
    <t>SC-43
USAGE RESTRICTIONS</t>
  </si>
  <si>
    <t>The organization:
a. Establishes usage restrictions and implementation guidance for [Assignment: organization-defined information system components] based on the potential to cause damage to the information system if used maliciously; and
b. Authorizes, monitors, and controls the use of such components within the information system.</t>
  </si>
  <si>
    <t>Information system components include hardware, software, or firmware components (e.g., Voice Over Internet Protocol, mobile code, digital copiers, printers, scanners, optical devices, wireless technologies, mobile devices). Related controls: CM-6, SC-7.</t>
  </si>
  <si>
    <t>SC-44
DETONATION CHAMBERS</t>
  </si>
  <si>
    <t>The organization employs a detonation chamber capability within [Assignment: organization-defined information system, system component, or location].</t>
  </si>
  <si>
    <t>Detonation chambers, also known as dynamic execution environments, allow organizations to open email attachments, execute untrusted or suspicious applications, and execute Universal Resource Locator (URL) requests in the safety of an isolated environment or virtualized sandbox. These protected and isolated execution environments provide a means of determining whether the associated attachments/applications contain malicious code. While related to the concept of deception nets, the control is not intended to maintain a long-term environment in which adversaries can operate and their actions can be observed. Rather, it is intended to quickly identify malicious code and reduce the likelihood that the code is propagated to user environments of operation (or prevent such propagation completely). Related controls: SC-7, SC-25, SC-26, SC-30.</t>
  </si>
  <si>
    <t>SI-1
SYSTEM AND INFORMATION INTEGRITY POLICY AND PROCEDURES</t>
  </si>
  <si>
    <t>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t>
  </si>
  <si>
    <t>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</si>
  <si>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SI-2
FLAW REMEDIATION</t>
  </si>
  <si>
    <t>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t>
  </si>
  <si>
    <t>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t>
  </si>
  <si>
    <t>(1) FLAW REMEDIATION | CENTRAL MANAGEMENT
The organization centrally manages the flaw remediation process.
Supplemental Guidance: Central management is the organization-wide management and implementation of flaw remediation processes. Central management includes planning, implementing, assessing, authorizing, and monitoring the organization-defined, centrally managed flaw remediation security controls.
(2) FLAW REMEDIATION | AUTOMATED FLAW REMEDIATION STATUS
The organization employs automated mechanisms [Assignment: organization-defined frequency] to determine the state of information system components with regard to flaw remediation.
Supplemental Guidance: Related controls: CM-6, SI-4.
(3) FLAW REMEDIATION | TIME TO REMEDIATE FLAWS / BENCHMARKS FOR CORRECTIVE ACTIONS
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(4) FLAW REMEDIATION | AUTOMATED PATCH MANAGEMENT TOOLS
[Withdrawn: Incorporated into SI-2].
(5) FLAW REMEDIATION | AUTOMATIC SOFTWARE / FIRMWARE UPDATES
The organization installs [Assignment: organization-defined security-relevant software and firmware updates] automatically to [Assignment: organization-defined information system components].
Supplemental Guidance: Due to information system integrity and availability concerns, organizations give careful consideration to the methodology used to carry out automatic updates. Organizations must balance the need to ensure that the updates are installed as soon as possible with the need to maintain configuration management and with any mission or operational impacts that automatic updates might impose.
(6) FLAW REMEDIATION | REMOVAL OF PREVIOUS VERSIONS OF SOFTWARE / FIRMWARE
The organization removes [Assignment: organization-defined software and firmware components] after updated versions have been installed.
Supplemental Guidance: Previous versions of software and/or firmware components that are not removed from the information system after updates have been installed may be exploited by adversaries. Some information technology products may remove older versions of software and/or firmware automatically from the information system.</t>
  </si>
  <si>
    <t>SI-3
MALICIOUS CODE PROTECTION</t>
  </si>
  <si>
    <t>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</si>
  <si>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t>
  </si>
  <si>
    <t>(1) MALICIOUS CODE PROTECTION | CENTRAL MANAGEMENT
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(2) MALICIOUS CODE PROTECTION | AUTOMATIC UPDATES
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(3) MALICIOUS CODE PROTECTION | NON-PRIVILEGED USERS
[Withdrawn: Incorporated into AC-6 (10)].
(4) MALICIOUS CODE PROTECTION | UPDATES ONLY BY PRIVILEGED USERS
The information system updates malicious code protection mechanisms only when directed by a privileged user.
Supplemental Guidance: This control enhancement may be appropriate for situations where for reasons of security or operational continuity, updates are only applied when selected/approved by designated organizational personnel. Related controls: AC-6, CM-5.
(5) MALICIOUS CODE PROTECTION | PORTABLE STORAGE DEVICES
[Withdrawn: Incorporated into MP-7].
(6) MALICIOUS CODE PROTECTION | TESTING / VERIFICATION
The organization:
(a) Tests malicious code protection mechanisms [Assignment: organization-defined frequency] by introducing a known benign, non-spreading test case into the information system; and
(b) Verifies that both detection of the test case and associated incident reporting occur.
Supplemental Guidance: Related controls: CA-2, CA-7, RA-5.
(7) MALICIOUS CODE PROTECTION | NONSIGNATURE-BASED DETECTION
The information system implements nonsignature-based malicious code detection mechanisms.
Supplemental Guidance: 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
(8) MALICIOUS CODE PROTECTION | DETECT UNAUTHORIZED COMMANDS
The information system detects [Assignment: organization-defined unauthorized operating system commands] through the kernel application programming interface at [Assignment: organization-defined information system hardware components] and [Selection (one or more): issues a warning; audits the command execution; prevents the execution of the command].
Supplemental Guidance: This control enhancement can also be applied to critical interfaces other than kernel-based interfaces, including for example, interfaces with virtual machines and privileged applications. Unauthorized operating system commands include, for example, commands for kernel functions from information system processes that are not trusted to initiate such commands, or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define hardware components by specific component, component type, location in the network, or combination therein.
Organizations may select different actions for different types/classes/specific instances of potentially malicious commands. Related control: AU-6.
(9) MALICIOUS CODE PROTECTION | AUTHENTICATE REMOTE COMMANDS
The information system implements [Assignment: organization-defined security safeguards] to authenticate [Assignment: organization-defined remote commands].
Supplemental Guidance: This control enhancement protects against unauthorized commands and replay of authorized commands. This capability is important for those remote information systems whose loss, malfunction, misdirection, or exploitation would have immediate and/or serious consequences (e.g., injury or death, property damage, loss of high-valued assets or sensitive information, or failure of important missions/business functions). Authentication safeguards for remote commands help to ensure that information systems accept and execute in the order intended, only authorized commands, and that unauthorized commands are rejected. Cryptographic mechanisms can be employed, for example, to authenticate remote commands. Related controls: SC-12, SC-13, SC-23.
(10) MALICIOUS CODE PROTECTION | MALICIOUS CODE ANALYSIS
The organization:
(a) Employs [Assignment: organization-defined tools and techniques] to analyze the characteristics and behavior of malicious code; and
(b) Incorporates the results from malicious code analysis into organizational incident response and flaw remediation processes.
Supplemental Guidance: The application of selected malicious code analysis tools and techniques provides organizations with a more in-depth understanding of adversary tradecraft (i.e., tactics, techniques, and procedures) and the functionality and purpose of specific instances of malicious code. Understanding the characteristics of malicious code facilitates more effective organizational responses to current and future threats. Organizations can conduct malicious code analyses by using reverse engineering techniques or by monitoring the behavior of executing code.</t>
  </si>
  <si>
    <t>SI-4
INFORMATION SYSTEM MONITORING</t>
  </si>
  <si>
    <t>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1. Strategically within the information system to collect organization-determined essential information; and
2.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t>
  </si>
  <si>
    <t>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t>
  </si>
  <si>
    <t>(1) INFORMATION SYSTEM MONITORING | SYSTEM-WIDE INTRUSION DETECTION SYSTEM
The organization connects and configures individual intrusion detection tools into an information system-wide intrusion detection system.
(2) INFORMATION SYSTEM MONITORING | AUTOMATED TOOLS FOR REAL-TIME ANALYSIS
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(3) INFORMATION SYSTEM MONITORING | AUTOMATED TOOL INTEGRATION
The organization employs automated tools to integrate intrusion detection tools into access control and flow control mechanisms for rapid response to attacks by enabling reconfiguration of these mechanisms in support of attack isolation and elimination.
(4) INFORMATION SYSTEM MONITORING | INBOUND AND OUTBOUND COMMUNICATIONS TRAFFIC
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signaling to external information systems. Evidence of malicious code is used to identify potentially compromised information systems or information system components.
(5) INFORMATION SYSTEM MONITORING | SYSTEM-GENERATED ALERTS
The information system alerts [Assignment: organization-defined personnel or roles] when the following indications of compromise or potential compromise occur: [Assignment: organization-defined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(6) INFORMATION SYSTEM MONITORING | RESTRICT NON-PRIVILEGED USERS
[Withdrawn: Incorporated into AC-6 (10)].
(7) INFORMATION SYSTEM MONITORING | AUTOMATED RESPONSE TO SUSPICIOUS EVENTS
The information system notifies [Assignment: organization-defined incident response personnel (identified by name and/or by role)] of detected suspicious events and takes [Assignment: organization-defined least-disruptive actions to terminate suspicious events].
Supplemental Guidance: Least-disruptive actions may include, for example, initiating requests for human responses.
(8) INFORMATION SYSTEM MONITORING | PROTECTION OF MONITORING INFORMATION
[Withdrawn: Incorporated into SI-4].
(9) INFORMATION SYSTEM MONITORING | TESTING OF MONITORING TOOLS
The organization tests intrusion-monitoring tools [Assignment: organization-defined frequency].
Supplemental Guidance: Testing intrusion-monitoring tools is necessary to ensure that the tools are operating correctly and continue to meet the monitoring objectives of organizations. The frequency of testing depends on the types of tools used by organizations and methods of deployment. Related control: CP-9.
(10) INFORMATION SYSTEM MONITORING | VISIBILITY OF ENCRYPTED COMMUNICATIONS
The organization makes provisions so that [Assignment: organization-defined encrypted communications traffic] is visible to [Assignment: organization-defined information system monitoring tools].
Supplemental Guidance: Organizations balance the potentially conflicting needs for encrypting communications traffic and for having insight into such traffic from a monitoring perspective. For some organizations, the need to ensure the confidentiality of communications traffic is paramount; for others, mission-assurance is of greater concern. Organizations determine whether the visibility requirement applies to internal encrypted traffic, encrypted traffic intended for external destinations, or a subset of the traffic types.
(11) INFORMATION SYSTEM MONITORING | ANALYZE COMMUNICATIONS TRAFFIC ANOMALIES
The organization analyzes outbound communications traffic at the external boundary of the information system and selected [Assignment: organization-defined interior points within the system (e.g., subnetworks, subsystems)] to discover anomalies.
Supplemental Guidance: Anomalies within organizational information systems include, for example, large file transfers, long-time persistent connections, unusual protocols and ports in use, and attempted communications with suspected malicious external addresses.
(12) INFORMATION SYSTEM MONITORING | AUTOMATED ALERTS
The organization employs automated mechanisms to alert security personnel of the following inappropriate or unusual activities with security implications: [Assignment: organization-defined activities that trigger alerts].
Supplemental Guidance: This control enhancement focuses on the security alerts generated by organizations and transmitted using automated means. In contrast to the alerts generated by information systems in SI-4 (5), which tend to focus on information sources internal to the systems (e.g., audit records), the sources of information for this enhancement can include other entities as well (e.g., suspicious activity reports, reports on potential insider threats). Related controls: AC-18, IA-3.
(13) INFORMATION SYSTEM MONITORING | ANALYZE TRAFFIC / EVENT PATTERNS
The organization:
(a) Analyzes communications traffic/event patterns for the information system;
(b) Develops profiles representing common traffic patterns and/or events; and
(c) Uses the traffic/event profiles in tuning system-monitoring devices to reduce the number of false positives and the number of false negatives.
(14) INFORMATION SYSTEM MONITORING | WIRELESS INTRUSION DETECTION
The organization employs a wireless intrusion detection system to identify rogue wireless devices and to detect attack attempts and potential compromises/breaches to the information system.
Supplemental Guidance: Wireless signals may radiate beyond the confines of organization-controlled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(15) INFORMATION SYSTEM MONITORING | WIRELESS TO WIRELINE COMMUNICATIONS
The organization employs an intrusion detection system to monitor wireless communications traffic as the traffic passes from wireless to wireline networks.
Supplemental Guidance: Related control: AC-18.
(16) INFORMATION SYSTEM MONITORING | CORRELATE MONITORING INFORMATION
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(17) INFORMATION SYSTEM MONITORING | INTEGRATED SITUATIONAL AWARENESS
The organization correlates information from monitoring physical, cyber, and supply chain activities to achieve integrated, organization-wide situational awareness.
Supplemental Guidance: This control enhancement correlates monitoring information from a more diverse set of information sources to achieve integrated situational awareness. Integrated situational awareness from a combination of physical, cyber, and supply chain monitoring activities enhances the capability of organizations to more quickly detect sophisticated cyber attacks and investigate the methods and techniques employed to carry out such attacks. In contrast to SI-4 (16) which correlates the various cyber monitoring information, this control enhancement correlates monitoring beyond just the cyber domain. Such monitoring may help reveal attacks on organizations that are operating across multiple attack vectors. Related control: SA-12.
(18) INFORMATION SYSTEM MONITORING | ANALYZE TRAFFIC / COVERT EXFILTRATION
The organization analyzes outbound communications traffic at the external boundary of the information system (i.e., system perimeter) and at [Assignment: organization-defined interior points within the system (e.g., subsystems, subnetworks)] to detect covert exfiltration of information.
Supplemental Guidance: Covert means that can be used for the unauthorized exfiltration of organizational information include, for example, steganography.
(19) INFORMATION SYSTEM MONITORING | INDIVIDUALS POSING GREATER RISK
The organization implements [Assignment: organization-defined additional monitoring] of individuals who have been identified by [Assignment: organization-defined sources] as posing an increased level of risk.
Supplemental Guidance: 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
(20) INFORMATION SYSTEM MONITORING | PRIVILEGED USERS
The organization implements [Assignment: organization-defined additional monitoring] of privileged users.
(21) INFORMATION SYSTEM MONITORING | PROBATIONARY PERIODS
The organization implements [Assignment: organization-defined additional monitoring] of individuals during [Assignment: organization-defined probationary period].
(22) INFORMATION SYSTEM MONITORING | UNAUTHORIZED NETWORK SERVICES
The information system detects network services that have not been authorized or approved by [Assignment: organization-defined authorization or approval processes] and [Selection (one or more): audits; alerts [Assignment: organization-defined personnel or roles]].
Supplemental Guidance: Unauthorized or unapproved network services include, for example, services in service-oriented architectures that lack organizational verification or validation and therefore may be unreliable or serve as malicious rogues for valid services. Related controls: AC-6, CM-7, SA-5, SA-9.
(23) INFORMATION SYSTEM MONITORING | HOST-BASED DEVICES
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(24) INFORMATION SYSTEM MONITORING | INDICATORS OF COMPROMISE
The information system discovers, collects, distributes, and uses indicators of compromise.
Supplemental Guidance: 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t>
  </si>
  <si>
    <t>SI-5
SECURITY ALERTS, ADVISORIES, AND DIRECTIVES</t>
  </si>
  <si>
    <t>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t>
  </si>
  <si>
    <t>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t>
  </si>
  <si>
    <t>(1) SECURITY ALERTS, ADVISORIES, AND DIRECTIVES | AUTOMATED ALERTS AND ADVISORIES
The organization employs automated mechanisms to make security alert and advisory information available throughout the organization.
Supplemental Guidance: 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t>
  </si>
  <si>
    <t>SI-6
SECURITY FUNCTION VERIFICATION</t>
  </si>
  <si>
    <t>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t>
  </si>
  <si>
    <t>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t>
  </si>
  <si>
    <t>(1) SECURITY FUNCTION VERIFICATION | NOTIFICATION OF FAILED SECURITY TESTS
[Withdrawn: Incorporated into SI-6].
(2) SECURITY FUNCTION VERIFICATION | AUTOMATION SUPPORT FOR DISTRIBUTED TESTING
The information system implements automated mechanisms to support the management of distributed security testing.
Supplemental Guidance: Related control: SI-2.
(3) SECURITY FUNCTION VERIFICATION | REPORT VERIFICATION RESULTS
The organization reports the results of security function verification to [Assignment: organization-defined personnel or roles].
Supplemental Guidance: Organizational personnel with potential interest in security function verification results include, for example, senior information security officers, information system security managers, and information systems security officers. Related controls: SA-12, SI-4, SI-5.</t>
  </si>
  <si>
    <t>SI-7
SOFTWARE, FIRMWARE, AND INFORMATION INTEGRITY</t>
  </si>
  <si>
    <t>The organization employs integrity verification tools to detect unauthorized changes to [Assignment: organization-defined software, firmware, and information].</t>
  </si>
  <si>
    <t>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integrity-checking mechanisms (e.g., parity checks, cyclical redundancy checks, cryptographic hashes) and associated tools can automatically monitor the integrity of information systems and hosted applications. Related controls: SA-12, SC-8, SC-13, SI-3.</t>
  </si>
  <si>
    <t>(1) SOFTWARE, FIRMWARE, AND INFORMATION INTEGRITY | INTEGRITY CHECKS
The information system performs an integrity check of [Assignment: organization-defined software, firmware, and information] [Selection (one or more): at startup; at [Assignment: organization-defined transitional states or security-relevant events]; [Assignment: organization-defined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(2) SOFTWARE, FIRMWARE, AND INFORMATION INTEGRITY | AUTOMATED NOTIFICATIONS OF INTEGRITY VIOLATIONS
The organization employs automated tools that provide notification to [Assignment: organization-defined personnel or roles] upon discovering discrepancies during integrity verification.
Supplemental Guidance: 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
(3) SOFTWARE, FIRMWARE, AND INFORMATION INTEGRITY | CENTRALLY-MANAGED INTEGRITY TOOLS
The organization employs centrally managed integrity verification tools.
Supplemental Guidance: Related controls: AU-3, SI-2, SI-8.
(4) SOFTWARE, FIRMWARE, AND INFORMATION INTEGRITY | TAMPER-EVIDENT PACKAGING
[Withdrawn: Incorporated into SA-12].
(5) SOFTWARE, FIRMWARE, AND INFORMATION INTEGRITY | AUTOMATED RESPONSE TO INTEGRITY VIOLATIONS
The information system automatically [Selection (one or more): shuts the information system down; restarts the information system; implements [Assignment: organization-defined security safeguards]] when integrity violations are discovered.
Supplemental Guidance: 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
(6) SOFTWARE, FIRMWARE, AND INFORMATION INTEGRITY | CRYPTOGRAPHIC PROTECTION
The information system implements cryptographic mechanisms to detect unauthorized changes to software, firmware, and information.
Supplemental Guidance: Cryptographic mechanisms used for the protection of integrity include, for example, digital signatures and the computation and application of signed hashes using asymmetric cryptography, protecting the confidentiality of the key used to generate the hash, and using the public key to verify the hash information. Related control: SC-13.
(7) SOFTWARE, FIRMWARE, AND INFORMATION INTEGRITY | INTEGRATION OF DETECTION AND RESPONSE
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(8) SOFTWARE, FIRMWARE, AND INFORMATION INTEGRITY | AUDITING CAPABILITY FOR SIGNIFICANT EVENTS
The information system, upon detection of a potential integrity violation, provides the capability to audit the event and initiates the following actions: [Selection (one or more): generates an audit record; alerts current user; alerts [Assignment: organization-defined personnel or roles]; [Assignment: organization-defined other actions]].
Supplemental Guidance: Organizations select response actions based on types of software, specific software, or information for which there are potential integrity violations. Related controls: AU-2, AU-6, AU-12.
(9) SOFTWARE, FIRMWARE, AND INFORMATION INTEGRITY | VERIFY BOOT PROCESS
The information system verifies the integrity of the boot process of [Assignment: organization-defined devices].
Supplemental Guidance: Ensuring the integrity of boot processes is critical to starting devices in known/trustworthy states. Integrity verification mechanisms provide organizational personnel with assurance that only trusted code is executed during boot processes.
(10) SOFTWARE, FIRMWARE, AND INFORMATION INTEGRITY | PROTECTION OF BOOT FIRMWARE
The information system implements [Assignment: organization-defined security safeguards] to protect the integrity of boot firmware in [Assignment: organization-defined devices].
Supplemental Guidance: Unauthorized modifications to boot firmware may be indicative of a sophisticated, targeted cyber attack. These types of cyber attacks can result in a permanent denial of service (e.g., if the firmware is corrupted) or a persistent malicious code presence (e.g., if code is embedded within the firmware). Devices can protect the integrity of the boot firmware in organizational information systems by: (i) verifying the integrity and authenticity of all updates to the boot firmware prior to applying changes to the boot devices; and (ii) preventing unauthorized processes from modifying the boot firmware.
(11) SOFTWARE, FIRMWARE, AND INFORMATION INTEGRITY | CONFINED ENVIRONMENTS WITH LIMITED PRIVILEGES
The organization requires that [Assignment: organization-defined user-installed software] execute in a confined physical or virtual machine environment with limited privileges.
Supplemental Guidance: Organizations identify software that may be of greater concern with regard to origin or potential for containing malicious code. For this type of software, user installations occur in confined environments of operation to limit or contain damage from malicious code that may be executed.
(12) SOFTWARE, FIRMWARE, AND INFORMATION INTEGRITY | INTEGRITY VERIFICATION
The organization requires that the integrity of [Assignment: organization-defined user-installed software] be verified prior to execution.
Supplemental Guidance: Organizations verify the integrity of user-installed software prior to execution to reduce the likelihood of executing malicious code or code that contains errors from unauthorized modifications. Organizations consider the practicality of approaches to verifying software integrity including, for example, availability of checksums of adequate trustworthiness from software developers or vendors.
(13) SOFTWARE, FIRMWARE, AND INFORMATION INTEGRITY | CODE EXECUTION IN PROTECTED ENVIRONMENTS
The organization allows execution of binary or machine-executable code obtained from sources with limited or no warranty and without the provision of source code only in confined physical or virtual machine environments and with the explicit approval of [Assignment: organization-defined personnel or roles].
Supplemental Guidance: This control enhancement applies to all sources of binary or machine-executable code including, for example, commercial software/firmware and open source software.
(14) SOFTWARE, FIRMWARE, AND INFORMATION INTEGRITY | BINARY OR MACHINE EXECUTABLE CODE
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
Supplemental Guidance: This control enhancement applies to all sources of binary or machine-executable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 Related control: SA-5.
(15) SOFTWARE, FIRMWARE, AND INFORMATION INTEGRITY | CODE AUTHENTICATION
The information system implements cryptographic mechanisms to authenticate [Assignment: organization-defined software or firmware components] prior to installation.
Supplemental Guidance: Cryptographic authentication includes, for example, verifying that software or firmware components have been digitally signed using certificates recognized and approved by organizations. Code signing is an effective method to protect against malicious code.
(16) SOFTWARE, FIRMWARE, AND INFORMATION INTEGRITY | TIME LIMIT ON PROCESS EXECUTION W/O SUPERVISION
The organization does not allow processes to execute without supervision for more than [Assignment: organization-defined time period].
Supplemental Guidance: This control enhancement addresses processes for which normal execution periods can be determined and situations in which organizations exceed such periods. Supervision includes, for example, operating system timers, automated responses, or manual oversight and response when information system process anomalies occur.</t>
  </si>
  <si>
    <t>SI-8
SPAM PROTECTION</t>
  </si>
  <si>
    <t>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t>
  </si>
  <si>
    <t>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t>
  </si>
  <si>
    <t>(1) SPAM PROTECTION | CENTRAL MANAGEMENT
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(2) SPAM PROTECTION | AUTOMATIC UPDATES
The information system automatically updates spam protection mechanisms.
(3) SPAM PROTECTION | CONTINUOUS LEARNING CAPABILITY
The information system implements spam protection mechanisms with a learning capability to more effectively identify legitimate communications traffic.
Supplemental Guidance: Learning mechanisms include, for example, Bayesian filters that respond to user inputs identifying specific traffic as spam or legitimate by updating algorithm parameters and thereby more accurately separating types of traffic.</t>
  </si>
  <si>
    <t>SI-10
INFORMATION INPUT VALIDATION</t>
  </si>
  <si>
    <t>The information system checks the validity of [Assignment: organization-defined information inputs].</t>
  </si>
  <si>
    <t>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t>
  </si>
  <si>
    <t>(1) INFORMATION INPUT VALIDATION | MANUAL OVERRIDE CAPABILITY
The information system:
(a) Provides a manual override capability for input validation of [Assignment: organization-defined inputs];
(b) Restricts the use of the manual override capability to only [Assignment: organization-defined authorized individuals]; and
(c) Audits the use of the manual override capability.
Supplemental Guidance: Related controls: CM-3, CM-5.
(2) INFORMATION INPUT VALIDATION | REVIEW / RESOLUTION OF ERRORS
The organization ensures that input validation errors are reviewed and resolved within [Assignment: organization-defined time period].
Supplemental Guidance: Resolution of input validation errors includes, for example, correcting systemic causes of errors and resubmitting transactions with corrected input.
(3) INFORMATION INPUT VALIDATION | PREDICTABLE BEHAVIOR
The information system behaves in a predictable and documented manner that reflects organizational and system objectives when invalid inputs are received.
Supplemental Guidance: A common vulnerability in organizational information systems is unpredictable behavior when invalid inputs are received. This control enhancement ensures that there is predictable behavior in the face of invalid inputs by specifying information system responses that facilitate transitioning the system to known states without adverse, unintended side effects.
(4) INFORMATION INPUT VALIDATION | REVIEW / TIMING INTERACTIONS
The organization accounts for timing interactions among information system components in determining appropriate responses for invalid inputs.
Supplemental Guidance: In addressing invalid information system inputs received across protocol interfaces, timing interactions become relevant, where one protocol needs to consider the impact of the error response on other protocols within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collisions or noise on the link. If TCP makes a congestion response, it takes precisely the wrong action in response to a collision event. Adversaries may be able to use apparently acceptable individual behaviors of the protocols in concert to achieve adverse effects through suitable construction of invalid input.
(5) INFORMATION INPUT VALIDATION | RESTRICT INPUTS TO TRUSTED SOURCES AND APPROVED FORMATS
The organization restricts the use of information inputs to [Assignment: organization-defined trusted sources] and/or [Assignment: organization-defined formats].
Supplemental Guidance: This control enhancement applies the concept of whitelisting to information inputs. Specifying known trusted sources for information inputs and acceptable formats for such inputs can reduce the probability of malicious activity.</t>
  </si>
  <si>
    <t>SI-11
ERROR HANDLING</t>
  </si>
  <si>
    <t>The information system:
a. Generates error messages that provide information necessary for corrective actions without revealing information that could be exploited by adversaries; and
b. Reveals error messages only to [Assignment: organization-defined personnel or roles].</t>
  </si>
  <si>
    <t>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t>
  </si>
  <si>
    <t>SI-12
INFORMATION HANDLING AND RETENTION</t>
  </si>
  <si>
    <t>The organization handles and retains information within the information system and information output from the system in accordance with applicable federal laws, Executive Orders, directives, policies, regulations, standards, and operational requirements.</t>
  </si>
  <si>
    <t>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t>
  </si>
  <si>
    <t>SI-15
INFORMATION OUTPUT FILTERING</t>
  </si>
  <si>
    <t>The information system validates information output from [Assignment: organization-defined software programs and/or applications] to ensure that the information is consistent with the expected content.</t>
  </si>
  <si>
    <t>Certain types of cyber attacks (e.g., SQL injections) produce output results that are unexpected or inconsistent with the output results that would normally be expected from software programs or applications. This control enhancement focuses on detecting extraneous content, preventing such extraneous content from being displayed, and alerting monitoring tools that anomalous behavior has been discovered. Related controls: SI-3, SI-4.</t>
  </si>
  <si>
    <t>SI-17
FAIL-SAFE PROCEDURES</t>
  </si>
  <si>
    <t>The information system implements [Assignment: organization-defined fail-safe procedures] when [Assignment: organization-defined failure conditions occur].</t>
  </si>
  <si>
    <t>Failure conditions include, for example, loss of communications among critical system components or between system components and operational facilities. Fail-safe procedures include, for example, alerting operator personnel and providing specific instructions on subsequent steps to take (e.g., do nothing, reestablish system settings, shut down processes, restart the system, or contact designated organizational personnel). Related controls: CP-12, CP-13, SC-24, SI-13.</t>
  </si>
  <si>
    <t>Capabilities Assessment</t>
  </si>
  <si>
    <t>Table of Contents</t>
  </si>
  <si>
    <t>MALWARE DETECTION/PROTECTION (MLDP)</t>
  </si>
  <si>
    <t>HEALTH DATA INTEGRITY AND AUTHENTICITY (IGAU)</t>
  </si>
  <si>
    <t>(select)</t>
  </si>
  <si>
    <t>Related MDS2 Questions</t>
  </si>
  <si>
    <t>Question</t>
  </si>
  <si>
    <t>Note</t>
  </si>
  <si>
    <t>Answer</t>
  </si>
  <si>
    <t>1. Authority &amp; Purpose</t>
  </si>
  <si>
    <t>2. Accountability, Audit, Risk Management</t>
  </si>
  <si>
    <t>3. Data Quality &amp; Integrity</t>
  </si>
  <si>
    <t>4. Data Minimization &amp; Retention</t>
  </si>
  <si>
    <t>5. Individual Participation &amp; Redress</t>
  </si>
  <si>
    <t>6. Security</t>
  </si>
  <si>
    <t>7. Transparency</t>
  </si>
  <si>
    <t>8. Use Limitation</t>
  </si>
  <si>
    <t>1.1 Authority to collect</t>
  </si>
  <si>
    <t>1.2 Purpose Specification</t>
  </si>
  <si>
    <t>2.2 Privacy Impact &amp; Risk Assessment</t>
  </si>
  <si>
    <t xml:space="preserve">2.7 Privacy Enhanced System design &amp; Development </t>
  </si>
  <si>
    <t>3.1 Data Quality</t>
  </si>
  <si>
    <t>3.2 Data Integrity &amp; Data Integrity Board</t>
  </si>
  <si>
    <t>4.1 Minimization of personally identifiable information</t>
  </si>
  <si>
    <t>4.2 Data retention and disposal</t>
  </si>
  <si>
    <t>4.3 Minimization of PII used in Testing, Training and IP</t>
  </si>
  <si>
    <t>5.1 Consent</t>
  </si>
  <si>
    <t>5.2 Individual Access</t>
  </si>
  <si>
    <t>5.3 Redress</t>
  </si>
  <si>
    <t>6.1 Inventory of Personally Identifiable Information</t>
  </si>
  <si>
    <t>7.1 Privacy Notice</t>
  </si>
  <si>
    <t>8.1 Internal Use</t>
  </si>
  <si>
    <t>Business Unit</t>
  </si>
  <si>
    <t>Change History (Rows may be added)</t>
  </si>
  <si>
    <t>Form</t>
  </si>
  <si>
    <t>Reference</t>
  </si>
  <si>
    <t>Details concerning the NIST security controls, including additional guidance, control enhancements, and Stryker-specific guidelines</t>
  </si>
  <si>
    <t>Explanation from AAMI/IEC TIR80001-2-8:2016</t>
  </si>
  <si>
    <r>
      <rPr>
        <b/>
        <sz val="8"/>
        <color theme="1"/>
        <rFont val="Cambria"/>
        <family val="1"/>
      </rPr>
      <t xml:space="preserve">Requirement goal: </t>
    </r>
    <r>
      <rPr>
        <sz val="8"/>
        <color theme="1"/>
        <rFont val="Cambria"/>
        <family val="1"/>
      </rPr>
      <t xml:space="preserve">
Reduce the RISK of unauthorized access to HEALTH DATA from an unattended workspot.
Prevent misuse by other users if a system or workspot is left idle for a period of time.
</t>
    </r>
    <r>
      <rPr>
        <b/>
        <sz val="8"/>
        <color theme="1"/>
        <rFont val="Cambria"/>
        <family val="1"/>
      </rPr>
      <t>User need:</t>
    </r>
    <r>
      <rPr>
        <sz val="8"/>
        <color theme="1"/>
        <rFont val="Cambria"/>
        <family val="1"/>
      </rPr>
      <t xml:space="preserve"> 
Unauthorized users are not able to access HEALTH DATA at an unattended workspot.
Authorized user sessions need to automatically terminate or lock after a pre-set period of time. This reduces the RISK of unauthorized access to HEALTH DATA when an authorized user left the workspot without logging off or locking the display or
room.
Automatic logoff needs to include a clearing of HEALTH DATA from all displays as appropriate.
The local authorized IT administrator needs to be able to disable the function and set the expiration time (including screen saver)
A screen saver with short inactivity time or manually enabled by a shortcut key might be an additional feature. This HEALTH DATA display clearing could be invoked when no key is pressed for some short period (e.g. 15 s to several minutes). This would not log out the user but would reduce RISK of casual viewing of information.
It is desirable that clinical users should not lose uncommitted work due to automatic logoff. Consider detailing characteristics under ALOF that distinguish between (a) logoff and (b) screen locking with resumption of session.</t>
    </r>
  </si>
  <si>
    <t>PRODUCT SECURITY STANDARD ASSESSMENT - Capability Explanations and MDS2 References</t>
  </si>
  <si>
    <t>Capabilities and MDS2</t>
  </si>
  <si>
    <r>
      <rPr>
        <b/>
        <sz val="8"/>
        <color theme="1"/>
        <rFont val="Cambria"/>
        <family val="1"/>
      </rPr>
      <t xml:space="preserve">Requirement goal: </t>
    </r>
    <r>
      <rPr>
        <sz val="8"/>
        <color theme="1"/>
        <rFont val="Cambria"/>
        <family val="1"/>
      </rPr>
      <t xml:space="preserve">
Define harmonized approach towards reliably auditing who is doing what with HEALTH DATA, allowing HDO IT to monitor this using public frameworks, standards and technology.
Our industry agreed upon and HDO IT strongly prefers Integrating the Healthcare Enterprise (IHE) audit trail profile support.
Audit goal (from IHE): To allow a security officer in an institution to audit activities, to assess compliance with a secure domain’s policies, to detect instances of non-compliant behaviour, and to facilitate detection of improper creation, access, modification and deletion of Protected Health Information (PHI).
</t>
    </r>
    <r>
      <rPr>
        <b/>
        <sz val="8"/>
        <color theme="1"/>
        <rFont val="Cambria"/>
        <family val="1"/>
      </rPr>
      <t xml:space="preserve">User need: </t>
    </r>
    <r>
      <rPr>
        <sz val="8"/>
        <color theme="1"/>
        <rFont val="Cambria"/>
        <family val="1"/>
      </rPr>
      <t xml:space="preserve">
Capability to record and examine system activity by creating audit trails on a device to track system and HEALTH DATA access, modification, or deletion.
Support for use either as a stand-alone repository (logging audit files in its own file system) or, when configured as such, will send logged information to a separate, HDO-managed central repository.
Audit creation and maintenance supported by appropriate audit review tools.
Securing of audit data as appropriate (especially if they contain personal data themselves).
Audit data that cannot be edited or deleted.
Audit data likely contains personal data and/or HEALTH DATA and all processing (e.g. access, storage and transfer) should have appropriate controls.</t>
    </r>
  </si>
  <si>
    <t>Form on which to select security level, relevant capabilities, and whether privacy by design elements are relevant</t>
  </si>
  <si>
    <t>Formula tables used to determine which controls and control enhancements must be assessed based on selected standard, selected capabilities, and security level</t>
  </si>
  <si>
    <t>Chart listing the explanations of each security capability, and the MDS2 questions that correspond to each</t>
  </si>
  <si>
    <t>In Scope</t>
  </si>
  <si>
    <t>Potentially</t>
  </si>
  <si>
    <t>AC-12 Session termination</t>
  </si>
  <si>
    <r>
      <rPr>
        <b/>
        <sz val="8"/>
        <rFont val="Cambria"/>
        <family val="1"/>
      </rPr>
      <t xml:space="preserve">Requirement goal: </t>
    </r>
    <r>
      <rPr>
        <sz val="8"/>
        <rFont val="Cambria"/>
        <family val="1"/>
      </rPr>
      <t xml:space="preserve">
Following the principle of data minimization, provide control of access to HEALTH DATA and functions only as necessary to perform the tasks required by the HDO consistent with the INTENDED USE.
</t>
    </r>
    <r>
      <rPr>
        <b/>
        <sz val="8"/>
        <rFont val="Cambria"/>
        <family val="1"/>
      </rPr>
      <t xml:space="preserve">User need: </t>
    </r>
    <r>
      <rPr>
        <sz val="8"/>
        <rFont val="Cambria"/>
        <family val="1"/>
      </rPr>
      <t xml:space="preserve">
Avoiding unauthorized access to data and functions in order to (1) preserve system and data confidentiality, integrity and availability and (2) remain within permitted uses of data and systems.
As defined by HDO IT policy and based on the authenticated individual user’s identification, the authorization capability allows each user to only access approved data and only perform approved functions on the device.
Authorized users include HDO and service staff as defined by that policy.
 • MEDICAL DEVICES typically support a permissions-based system providing access to system functions and data appropriate to the role(s) of the individual in the HDO (role-based access control, RBAC). For example: OPERATORS can perform their assigned tasks using all appropriate device functions (e.g. monitor or scan patients).
 • Quality staff (e.g. medical physicist) can engage in all appropriate quality and assurance testing activities.
 • Service staff can access the system in a manner that supports their preventive maintenance, problem investigation, and  problem elimination activities.
Authorization permits the RISK to effectively deliver healthcare while (1) maintaining system and data security and (2) following the principle of appropriate data access minimization. Authorization can be managed locally or enterprisewide
(e.g. via centralized directory).
Where INTENDED USE does not permit the time necessary for logging onto and off of a device (e.g. high-throughput use), the local IT Policy can permit reduced authorization controls presuming adequacy of controlled and restricted physical access.</t>
    </r>
  </si>
  <si>
    <r>
      <rPr>
        <b/>
        <sz val="8"/>
        <color theme="1"/>
        <rFont val="Cambria"/>
        <family val="1"/>
      </rPr>
      <t xml:space="preserve">Requirement goal: </t>
    </r>
    <r>
      <rPr>
        <sz val="8"/>
        <color theme="1"/>
        <rFont val="Cambria"/>
        <family val="1"/>
      </rPr>
      <t xml:space="preserve">
Create a unified way of working. Installation / Upgrade of product security patches by on-site service staff, remote service staff, and possibly authorized HDO staff (downloadable patches).
</t>
    </r>
    <r>
      <rPr>
        <b/>
        <sz val="8"/>
        <color theme="1"/>
        <rFont val="Cambria"/>
        <family val="1"/>
      </rPr>
      <t>User need:</t>
    </r>
    <r>
      <rPr>
        <sz val="8"/>
        <color theme="1"/>
        <rFont val="Cambria"/>
        <family val="1"/>
      </rPr>
      <t xml:space="preserve"> 
Installation of third party security patches on medical products as soon as possible in accordance with regulations requiring:
• Highest priority is given to patches that address high-RISK vulnerabilities as judged by objective, authoritative, documented, MDM vulnerability RISK EVALUATION.
• The medical product vendor and the healthcare provider are required to assure continued safe and effective clinical functionality of their products. Understanding of local MEDICAL DEVICE regulation (in general, MEDICAL DEVICES
should not be patched or modified without explicit written instructions from the MDM).
• Adequate testing has to be done to discover any unanticipated side effects of the patch on the medical product (performance or functionality) that might endanger a PATIENT.
User, especially HDO IT staff and HDO service, requires proactive information on assessed/validated patches.</t>
    </r>
  </si>
  <si>
    <r>
      <rPr>
        <b/>
        <sz val="8"/>
        <color theme="1"/>
        <rFont val="Cambria"/>
        <family val="1"/>
      </rPr>
      <t xml:space="preserve">Requirement goal: </t>
    </r>
    <r>
      <rPr>
        <sz val="8"/>
        <color theme="1"/>
        <rFont val="Cambria"/>
        <family val="1"/>
      </rPr>
      <t xml:space="preserve">
To allow the HDO to determine how to utilize the product SECURITY CAPABILITIES to meet their needs for policy and/or workflow.
</t>
    </r>
    <r>
      <rPr>
        <b/>
        <sz val="8"/>
        <color theme="1"/>
        <rFont val="Cambria"/>
        <family val="1"/>
      </rPr>
      <t xml:space="preserve">User need: </t>
    </r>
    <r>
      <rPr>
        <sz val="8"/>
        <color theme="1"/>
        <rFont val="Cambria"/>
        <family val="1"/>
      </rPr>
      <t xml:space="preserve">
The local authorized IT administrator needs to be able to select the use of the product SECURITY CAPABILITIES or not to use the product SECURITY CAPABILITIES.
This can include aspects of privilege management interacting with SECURITY CAPABILITY control.</t>
    </r>
  </si>
  <si>
    <r>
      <rPr>
        <b/>
        <sz val="8"/>
        <color theme="1"/>
        <rFont val="Cambria"/>
        <family val="1"/>
      </rPr>
      <t xml:space="preserve">Requirement goal: </t>
    </r>
    <r>
      <rPr>
        <sz val="8"/>
        <color theme="1"/>
        <rFont val="Cambria"/>
        <family val="1"/>
      </rPr>
      <t xml:space="preserve">
Ability of equipment (application software or additional tooling) to directly remove information that allows identification of patient.
Data scrubbing prior to shipping back to factory; architecting to allow remote service without HEALTH DATA access/exposure; in-factory quarantine, labelling, and training.
</t>
    </r>
    <r>
      <rPr>
        <b/>
        <sz val="8"/>
        <color theme="1"/>
        <rFont val="Cambria"/>
        <family val="1"/>
      </rPr>
      <t xml:space="preserve">User need: 
</t>
    </r>
    <r>
      <rPr>
        <sz val="8"/>
        <color theme="1"/>
        <rFont val="Cambria"/>
        <family val="1"/>
      </rPr>
      <t>Clinical user, service engineers and marketing need to be able to de-identify HEALTH DATA for various purposes not requiring PATIENT identity.</t>
    </r>
  </si>
  <si>
    <r>
      <rPr>
        <b/>
        <sz val="8"/>
        <color theme="1"/>
        <rFont val="Cambria"/>
        <family val="1"/>
      </rPr>
      <t xml:space="preserve">Requirement goal: </t>
    </r>
    <r>
      <rPr>
        <sz val="8"/>
        <color theme="1"/>
        <rFont val="Cambria"/>
        <family val="1"/>
      </rPr>
      <t xml:space="preserve">
Assure that the healthcare provider can continue business after damage or destruction of data, hardware, or software.
</t>
    </r>
    <r>
      <rPr>
        <b/>
        <sz val="8"/>
        <color theme="1"/>
        <rFont val="Cambria"/>
        <family val="1"/>
      </rPr>
      <t xml:space="preserve">User need: </t>
    </r>
    <r>
      <rPr>
        <sz val="8"/>
        <color theme="1"/>
        <rFont val="Cambria"/>
        <family val="1"/>
      </rPr>
      <t xml:space="preserve">
Reasonable assurance that persistent system settings and persistent HEALTH DATA stored on products can be restored after a system failure or compromise so that business can be continued.
NOTE This requirement might not be appropriate for smaller, low-cost devices and can, in practice, rely on the ability to collect new, relevant data in the next acquisition cycle (e.g. short-duration heart rate data lost due to occasional wireless signal loss)</t>
    </r>
  </si>
  <si>
    <r>
      <rPr>
        <b/>
        <sz val="8"/>
        <color theme="1"/>
        <rFont val="Cambria"/>
        <family val="1"/>
      </rPr>
      <t xml:space="preserve">Requirement goal: </t>
    </r>
    <r>
      <rPr>
        <sz val="8"/>
        <color theme="1"/>
        <rFont val="Cambria"/>
        <family val="1"/>
      </rPr>
      <t xml:space="preserve">
Ensure that access to protected HEALTH DATA is possible in case of an emergency situation requiring immediate access to stored HEALTH DATA.
</t>
    </r>
    <r>
      <rPr>
        <b/>
        <sz val="8"/>
        <color theme="1"/>
        <rFont val="Cambria"/>
        <family val="1"/>
      </rPr>
      <t>User need:</t>
    </r>
    <r>
      <rPr>
        <sz val="8"/>
        <color theme="1"/>
        <rFont val="Cambria"/>
        <family val="1"/>
      </rPr>
      <t xml:space="preserve"> 
During emergency situations, the clinical user needs to be able to access HEALTH DATA without personal user id and authentication (break-glass functionality).
Emergency access is to be detected, recorded and reported. Ideally including some manner of immediate notification to the system administrator or medical staff (in addition to audit record).
Emergency access needs to require and record self-attested user identification as entered (without authentication).
HDO can solve this through procedural approach using a specific user account or function of the system.
The administrator needs to be able to enable/disable any emergency functions provided by the product dependent on technical or procedural controls are required.</t>
    </r>
  </si>
  <si>
    <r>
      <rPr>
        <b/>
        <sz val="8"/>
        <color theme="1"/>
        <rFont val="Cambria"/>
        <family val="1"/>
      </rPr>
      <t xml:space="preserve">Requirement goal: </t>
    </r>
    <r>
      <rPr>
        <sz val="8"/>
        <color theme="1"/>
        <rFont val="Cambria"/>
        <family val="1"/>
      </rPr>
      <t xml:space="preserve">
Assure that HEALTH DATA has not been altered or destroyed in non-authorized manner and is from the originator. Assure integrity of HEALTH DATA.
</t>
    </r>
    <r>
      <rPr>
        <b/>
        <sz val="8"/>
        <color theme="1"/>
        <rFont val="Cambria"/>
        <family val="1"/>
      </rPr>
      <t xml:space="preserve">User need: 
</t>
    </r>
    <r>
      <rPr>
        <sz val="8"/>
        <color theme="1"/>
        <rFont val="Cambria"/>
        <family val="1"/>
      </rPr>
      <t>User wants the assurance that HEALTH DATA is reliable and not tampered with.
Solutions are to include both fixed and also removable media.</t>
    </r>
  </si>
  <si>
    <r>
      <rPr>
        <b/>
        <sz val="8"/>
        <color theme="1"/>
        <rFont val="Cambria"/>
        <family val="1"/>
      </rPr>
      <t xml:space="preserve">Requirement goal: </t>
    </r>
    <r>
      <rPr>
        <sz val="8"/>
        <color theme="1"/>
        <rFont val="Cambria"/>
        <family val="1"/>
      </rPr>
      <t xml:space="preserve">
Product supports regulatory, HDO and user needs in ensuring an effective and uniform support for the prevention, detection and removal of malware. This is an essential step in a proper defence in depth approach to security.
Malware application software is updated, malware pattern data files kept current and operating systems and applications are patched in a timely fashion. Postupdating VERIFICATION testing of device operation for both continued INTENDED USE
and SAFETY is often necessary to meet regulatory quality requirements.
</t>
    </r>
    <r>
      <rPr>
        <b/>
        <sz val="8"/>
        <color theme="1"/>
        <rFont val="Cambria"/>
        <family val="1"/>
      </rPr>
      <t xml:space="preserve">User need: </t>
    </r>
    <r>
      <rPr>
        <sz val="8"/>
        <color theme="1"/>
        <rFont val="Cambria"/>
        <family val="1"/>
      </rPr>
      <t xml:space="preserve">
HDOs need to detect traditional malware as well as unauthorized software that could interfere with proper operation of the device/system.</t>
    </r>
  </si>
  <si>
    <r>
      <rPr>
        <b/>
        <sz val="8"/>
        <color theme="1"/>
        <rFont val="Cambria"/>
        <family val="1"/>
      </rPr>
      <t xml:space="preserve">Requirement goal: </t>
    </r>
    <r>
      <rPr>
        <sz val="8"/>
        <color theme="1"/>
        <rFont val="Cambria"/>
        <family val="1"/>
      </rPr>
      <t xml:space="preserve">
Authentication policies need to be flexible to adapt to local HDO IT policy. As necessary, use node authentication when communicating HEALTH DATA.
</t>
    </r>
    <r>
      <rPr>
        <b/>
        <sz val="8"/>
        <color theme="1"/>
        <rFont val="Cambria"/>
        <family val="1"/>
      </rPr>
      <t xml:space="preserve">User need: 
</t>
    </r>
    <r>
      <rPr>
        <sz val="8"/>
        <color theme="1"/>
        <rFont val="Cambria"/>
        <family val="1"/>
      </rPr>
      <t>Capability of managing cross-machine accounts on a modality to protect HEALTH DATA access.
Support for stand-alone and central administration.
Support for node authentication according to industry standards.
To detect and prevent entity falsification (provide non-repudiation).</t>
    </r>
  </si>
  <si>
    <r>
      <rPr>
        <b/>
        <sz val="8"/>
        <color theme="1"/>
        <rFont val="Cambria"/>
        <family val="1"/>
      </rPr>
      <t xml:space="preserve">Requirement goal: </t>
    </r>
    <r>
      <rPr>
        <sz val="8"/>
        <color theme="1"/>
        <rFont val="Cambria"/>
        <family val="1"/>
      </rPr>
      <t xml:space="preserve">
Authentication policies need to be flexible to adapt to HDO IT policy. This requirement as a logical place to require person authentication when providing access to HEALTH DATA.
To control access to devices, network resources and HEALTH DATA and to generate non- repudiatable audit trails. This feature should be able to identify unambiguously and with certainty the individual who is accessing the network, device or resource.
NOTE This requirement is relaxed during “break-glass” operation. See capability “Emergency access.”
</t>
    </r>
    <r>
      <rPr>
        <b/>
        <sz val="8"/>
        <color theme="1"/>
        <rFont val="Cambria"/>
        <family val="1"/>
      </rPr>
      <t xml:space="preserve">User need: </t>
    </r>
    <r>
      <rPr>
        <sz val="8"/>
        <color theme="1"/>
        <rFont val="Cambria"/>
        <family val="1"/>
      </rPr>
      <t xml:space="preserve">
Capability of managing accounts on a modality to protect HEALTH DATA access.
Desirable to link to personal settings/preferences.
Support for stand-alone and central administration.
Single sign-on and same password on all workspots.
To detect and prevent person falsification (provide non-repudiation).
Role based access control (RBAC) capability desirable.</t>
    </r>
  </si>
  <si>
    <r>
      <rPr>
        <b/>
        <sz val="8"/>
        <color theme="1"/>
        <rFont val="Cambria"/>
        <family val="1"/>
      </rPr>
      <t xml:space="preserve">Requirement goal: </t>
    </r>
    <r>
      <rPr>
        <sz val="8"/>
        <color theme="1"/>
        <rFont val="Cambria"/>
        <family val="1"/>
      </rPr>
      <t xml:space="preserve">
Assure that unauthorized access does not compromise the system or data confidentiality, integrity and availability.
</t>
    </r>
    <r>
      <rPr>
        <b/>
        <sz val="8"/>
        <color theme="1"/>
        <rFont val="Cambria"/>
        <family val="1"/>
      </rPr>
      <t xml:space="preserve">User need: 
</t>
    </r>
    <r>
      <rPr>
        <sz val="8"/>
        <color theme="1"/>
        <rFont val="Cambria"/>
        <family val="1"/>
      </rPr>
      <t>Reasonable assurance that HEALTH DATA stored on products or media is and stays secure in a manner proportionate to the sensitivity and volume of data records on the device.
Systems are reasonably free from tampering or component removal that might compromise integrity, confidentiality or availability. Tampering (including device removal) is detectable.</t>
    </r>
  </si>
  <si>
    <r>
      <rPr>
        <b/>
        <sz val="8"/>
        <color theme="1"/>
        <rFont val="Cambria"/>
        <family val="1"/>
      </rPr>
      <t xml:space="preserve">Requirement goal: </t>
    </r>
    <r>
      <rPr>
        <sz val="8"/>
        <color theme="1"/>
        <rFont val="Cambria"/>
        <family val="1"/>
      </rPr>
      <t xml:space="preserve">
HDOs want an understanding of security throughout the full life cycle of a MEDICAL DEVICE.
MDM plans such that products are sustainable throughout their life cycle according internal quality systems and external regulations. Products provided with clear statement of expected life span.
Goal is to proactively manage impact of life cycle of components throughout a product’s full life cycle. This commercial off-the-shelf or 3rd party software includes operating systems, database systems, report generators, medical
imaging processing components etc. (assumption is that existing product creation processes already manages hardware component obsolescence). Third party includes here also internal suppliers of security vulnerable components with own
life cycle and support programs.
</t>
    </r>
    <r>
      <rPr>
        <b/>
        <sz val="8"/>
        <color theme="1"/>
        <rFont val="Cambria"/>
        <family val="1"/>
      </rPr>
      <t xml:space="preserve">User need: </t>
    </r>
    <r>
      <rPr>
        <sz val="8"/>
        <color theme="1"/>
        <rFont val="Cambria"/>
        <family val="1"/>
      </rPr>
      <t xml:space="preserve">
HDO contracts, policy and regulations require that vendors maintain/support the system during product life.
Updates and upgrades are expected when platform components become obsolete.
HDOs and service provider show extreme care in irreversibly erasing HEALTH DATA prior to storage devices being decommissioned (discarded, reused, resold or recycled). Such activities should be logged and audited.
Sales and service are well informed about security support offered per product during its life cycle.</t>
    </r>
  </si>
  <si>
    <r>
      <rPr>
        <b/>
        <sz val="8"/>
        <color theme="1"/>
        <rFont val="Cambria"/>
        <family val="1"/>
      </rPr>
      <t xml:space="preserve">Requirement goal: </t>
    </r>
    <r>
      <rPr>
        <sz val="8"/>
        <color theme="1"/>
        <rFont val="Cambria"/>
        <family val="1"/>
      </rPr>
      <t xml:space="preserve">
Adjust SECURITY CONTROLS on the MEDICAL DEVICE and/or software applications such that security is maximized (“hardened”) while maintaining INTENDED USE.
Minimize attack vectors and overall attack surface area via port closing; service removal, etc.
</t>
    </r>
    <r>
      <rPr>
        <b/>
        <sz val="8"/>
        <color theme="1"/>
        <rFont val="Cambria"/>
        <family val="1"/>
      </rPr>
      <t xml:space="preserve">User need: </t>
    </r>
    <r>
      <rPr>
        <sz val="8"/>
        <color theme="1"/>
        <rFont val="Cambria"/>
        <family val="1"/>
      </rPr>
      <t xml:space="preserve">
User requires a system that is stable and provides just those services specified and required according to its INTENDED USE with a minimum of maintenance activities.
HDO IT requires systems connected to their network to be secure on delivery and hardened against misuse and attacks.
It is desirable for the user to inform the MDM of suspected security breaches and perceived weaknesses in user equipment.</t>
    </r>
  </si>
  <si>
    <r>
      <rPr>
        <b/>
        <sz val="8"/>
        <color theme="1"/>
        <rFont val="Cambria"/>
        <family val="1"/>
      </rPr>
      <t xml:space="preserve">Requirement goal: </t>
    </r>
    <r>
      <rPr>
        <sz val="8"/>
        <color theme="1"/>
        <rFont val="Cambria"/>
        <family val="1"/>
      </rPr>
      <t xml:space="preserve">
Ensure that security guidance for OPERATORS and administrators of the system is available. Separate manuals for OPERATORS and administrators (including MDM sales and service) are desirable as they allow understanding of full administrative
functions to be kept only by administrators.
</t>
    </r>
    <r>
      <rPr>
        <b/>
        <sz val="8"/>
        <color theme="1"/>
        <rFont val="Cambria"/>
        <family val="1"/>
      </rPr>
      <t xml:space="preserve">User need: </t>
    </r>
    <r>
      <rPr>
        <sz val="8"/>
        <color theme="1"/>
        <rFont val="Cambria"/>
        <family val="1"/>
      </rPr>
      <t xml:space="preserve">
OPERATOR should be clearly informed about his responsibilities and secure way of working with the system.
The administrator needs information about managing, customizing and monitoring the system (i.e. access control lists, audit logs, etc.).
Administrator needs clear understanding of SECURITY CAPABILITIES to allow HEALTH DATA RISK ASSESSMENT per appropriate regulatory requirement.
Sales and service also need information about the system’s SECURITY CAPABILITIES and secure way of working.
It is desirable for the user to know how and when to inform the MDM of suspected security breaches and perceived weaknesses in user equipment.</t>
    </r>
  </si>
  <si>
    <r>
      <rPr>
        <b/>
        <sz val="8"/>
        <color theme="1"/>
        <rFont val="Cambria"/>
        <family val="1"/>
      </rPr>
      <t xml:space="preserve">Requirement goal: </t>
    </r>
    <r>
      <rPr>
        <sz val="8"/>
        <color theme="1"/>
        <rFont val="Cambria"/>
        <family val="1"/>
      </rPr>
      <t xml:space="preserve">
Device meets local laws, regulations and standards (e.g. USA HIPAA, EU 95/46/EC derived national laws) according to HDO needs to ensure the confidentiality of transmitted HEALTH DATA.
</t>
    </r>
    <r>
      <rPr>
        <b/>
        <sz val="8"/>
        <color theme="1"/>
        <rFont val="Cambria"/>
        <family val="1"/>
      </rPr>
      <t xml:space="preserve">User need: </t>
    </r>
    <r>
      <rPr>
        <sz val="8"/>
        <color theme="1"/>
        <rFont val="Cambria"/>
        <family val="1"/>
      </rPr>
      <t xml:space="preserve">
Assurance that HEALTH DATA confidentiality is maintained during transmission between authenticated nodes. This allows transport of HEALTH DATA over relatively open networks and/or environment where strong HDO IT policies for HEALTH DATA
integrity and confidentiality are in use.
See IEC TR 80001-2-3:2012 for more information on RISK MANAGEMENT for wireless network systems.</t>
    </r>
  </si>
  <si>
    <r>
      <rPr>
        <b/>
        <sz val="8"/>
        <color theme="1"/>
        <rFont val="Cambria"/>
        <family val="1"/>
      </rPr>
      <t xml:space="preserve">Requirement goal: </t>
    </r>
    <r>
      <rPr>
        <sz val="8"/>
        <color theme="1"/>
        <rFont val="Cambria"/>
        <family val="1"/>
      </rPr>
      <t xml:space="preserve">
MDM establishes technical controls to mitigate the potential for compromise to the integrity and confidentiality of HEALTH DATA stored on products or removable media.
</t>
    </r>
    <r>
      <rPr>
        <b/>
        <sz val="8"/>
        <color theme="1"/>
        <rFont val="Cambria"/>
        <family val="1"/>
      </rPr>
      <t xml:space="preserve">User need: </t>
    </r>
    <r>
      <rPr>
        <sz val="8"/>
        <color theme="1"/>
        <rFont val="Cambria"/>
        <family val="1"/>
      </rPr>
      <t xml:space="preserve">
Reasonable assurance that HEALTH DATA stored on products or media is and stays secure.
Encryption has to be considered for HEALTH DATA stored on MEDICAL DEVICES based on RISK ANALYSIS.
For HEALTH DATA stored on removable media, encryption might protect confidentiality/ integrity for clinical users but also MDM service and application engineers collecting clinical data.
A mechanism for encryption key management consistent with conventional use,
service access, emergency “break-glass” access.
Encryption method and strength takes into consideration the volume (extent of record collection/aggregation) and sensitivity of data.</t>
    </r>
  </si>
  <si>
    <r>
      <rPr>
        <b/>
        <sz val="8"/>
        <color theme="1"/>
        <rFont val="Cambria"/>
        <family val="1"/>
      </rPr>
      <t xml:space="preserve">Requirement goal: </t>
    </r>
    <r>
      <rPr>
        <sz val="8"/>
        <color theme="1"/>
        <rFont val="Cambria"/>
        <family val="1"/>
      </rPr>
      <t xml:space="preserve">
Device protects the integrity of transmitted HEALTH DATA.
</t>
    </r>
    <r>
      <rPr>
        <b/>
        <sz val="8"/>
        <color theme="1"/>
        <rFont val="Cambria"/>
        <family val="1"/>
      </rPr>
      <t xml:space="preserve">User need: </t>
    </r>
    <r>
      <rPr>
        <sz val="8"/>
        <color theme="1"/>
        <rFont val="Cambria"/>
        <family val="1"/>
      </rPr>
      <t xml:space="preserve">
Assurance that integrity of HEALTH DATA is maintained during transmission. This allows transmission of HEALTH DATA over relatively open networks or environment where strong policies for HEALTH DATA integrity are in use.</t>
    </r>
  </si>
  <si>
    <t>AC-12 Session Termination</t>
  </si>
  <si>
    <t>Additional Stryker Guidance for Control</t>
  </si>
  <si>
    <t>(1) (2) (3) (4) (5) (11) (12) (13)</t>
  </si>
  <si>
    <t>(1) (2) (5) (9) (10)</t>
  </si>
  <si>
    <t>(1) (2) (3) (5) (9) (10)</t>
  </si>
  <si>
    <t>(1) (4) (5)</t>
  </si>
  <si>
    <t>(5)</t>
  </si>
  <si>
    <r>
      <t xml:space="preserve">Assessment Required?
</t>
    </r>
    <r>
      <rPr>
        <sz val="8.5"/>
        <rFont val="Cambria"/>
        <family val="1"/>
      </rPr>
      <t>Y = Control must be assessed; Number(s) refers to control enhancement(s) that must be assessed</t>
    </r>
  </si>
  <si>
    <t>(1) (3) (5) (6)</t>
  </si>
  <si>
    <t>(4)</t>
  </si>
  <si>
    <t>(1) (3) (7)</t>
  </si>
  <si>
    <t>(1) (2) (3) (7)</t>
  </si>
  <si>
    <t>(1) (2) (5)</t>
  </si>
  <si>
    <t>(1) (3) (8)</t>
  </si>
  <si>
    <t>(1) (2) (3) (4) (5) (8)</t>
  </si>
  <si>
    <t>(2) (4)</t>
  </si>
  <si>
    <t>(1) (12)</t>
  </si>
  <si>
    <t>(1) (2) (3) (8) (11) (12)</t>
  </si>
  <si>
    <t>(1) (2) (3) (4) (8) (9) (11) (12)</t>
  </si>
  <si>
    <t>(1) (11)</t>
  </si>
  <si>
    <t>(1) (2) (3) (11)</t>
  </si>
  <si>
    <t>(1) (2) (9) (10)</t>
  </si>
  <si>
    <t>(3) (4) (5) (7)</t>
  </si>
  <si>
    <t>(3) (4) (5) (7) (8) (18 (21)</t>
  </si>
  <si>
    <t>(2) (4) (5)</t>
  </si>
  <si>
    <t>(1) (7)</t>
  </si>
  <si>
    <t>(1) (2) (5) (7) (14)</t>
  </si>
  <si>
    <t>PM-12
INSIDER THREAT PROGRAM</t>
  </si>
  <si>
    <t>The organization implements an insider threat program that includes a cross-discipline insider threat incident handling team.</t>
  </si>
  <si>
    <t>Organizations handling classified information are required, under Executive Order 13587 and the National Policy on Insider Threat, to establish insider threat programs. The standards and guidelines that apply to insider threat programs in classified environments can also be employed effectively to improve the security of Controlled Unclassified Information in non-national security systems. Insider threat programs include security controls to detect and prevent malicious insider activity through the centralized integration and analysis of both technical and non-technical information to identify potential insider threat concerns. A senior organizational official is designated by the department/agency head as the responsible individual to implement and provide oversight for the program. In addition to the centralized integration and analysis capability, insider threat programs as a minimum, prepare department/agency insider threat policies and implementation plans, conduct host-based user monitoring of individual employee activities on government-owned classified computers, provide insider threat awareness training to employees, receive access to information from all offices within the department/agency (e.g., human resources, legal, physical security, personnel security, information technology, information system security, and law enforcement) for insider threat analysis, and conduct self-assessments of department/agency insider threat posture.
Insider threat programs can leverage the existence of incident handling teams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(e.g., ongoing patterns of disgruntled behavior and conflicts with coworkers and other colleagues). These precursors can better inform and guide organizational officials in more focused, targeted monitoring efforts. The participation of a legal team is important to ensure that all monitoring activities are performed in accordance with appropriate legislation, directives, regulations, policies, standards, and guidelines. Related controls: AC-6, AT-2, AU-6, AU-7, AU-10, AU-12, AU-13, CA-7, IA-4, IR-4, MP-7, PE-2, PS-3, PS-4, PS-5, PS-8, SC-7, SC-38, SI-4, PM-1, PM-14.</t>
  </si>
  <si>
    <t>Justification if not using NIST control and applicable control enhancement(s)/ Clarification notes</t>
  </si>
  <si>
    <t>PM-9 Risk management strategy</t>
  </si>
  <si>
    <t>SA-4 Acquisition process</t>
  </si>
  <si>
    <t>SA-15 Development process, standards and tools</t>
  </si>
  <si>
    <t>SI-6 Security functionality verification</t>
  </si>
  <si>
    <t>CAPABILITY SELECTIONS FROM THE CAPABILITITES ASSESSMENT PAGE</t>
  </si>
  <si>
    <t>LOGIC CHART:</t>
  </si>
  <si>
    <t>CAPABILITY FILTER TABLE</t>
  </si>
  <si>
    <t>x = control applies for capability; S = capability SELECTED and thus control is in scope</t>
  </si>
  <si>
    <t>Does the device systematically process any Protected Health Information (PHI) or Personal Information (PI)?</t>
  </si>
  <si>
    <t>Answer yes if the device has software with the capability to collect and process personal information; e.g. a defibrillator that collects and stores a patient name and vital signals (e.g. ECG) and is connected to a cloud system.</t>
  </si>
  <si>
    <t>The product life cycle could comprise the creation of the product (e.g. planning for patient specific implants), its distribution, sale and/or maintenance.</t>
  </si>
  <si>
    <t>Instructions for this worksheet</t>
  </si>
  <si>
    <t>Section 1. Identifying Information (enter N/A for any items that do not apply)</t>
  </si>
  <si>
    <t>Form Instructions</t>
  </si>
  <si>
    <t>2. Complete the Capabilities Assessment worksheet, following instructions on that page.</t>
  </si>
  <si>
    <t>Section 3. Applicable Security Capabilities</t>
  </si>
  <si>
    <t>Section 4. Privacy by Design filtering questions</t>
  </si>
  <si>
    <t>3. Select Yes/No for to indicate applicability of each capability listed in Section 3.</t>
  </si>
  <si>
    <t>4. Enter rationale for any capability determined not to apply.</t>
  </si>
  <si>
    <t>5. Complete Section 4 to determine if Privacy by Design requirements apply.</t>
  </si>
  <si>
    <t>See AAMI/IEC TIR80001-2-8:2016 for relationship of each capability to NIST security controls. Click the Capability name to see additional explanation and a list of related MDS2 questions.</t>
  </si>
  <si>
    <t>Rationale for not using / Traceability reference if using</t>
  </si>
  <si>
    <t>7. For each applicable capability, once the capability has been added to the design inputs for the product, enter traceability reference number (e.g. the design inputs document number).</t>
  </si>
  <si>
    <t>Section 5. NIST Security Controls (from NIST SP 800-53 rev4)</t>
  </si>
  <si>
    <t>1. Refer to D0000061606 for requirements related to the PSSA.</t>
  </si>
  <si>
    <t>Traceability Reference</t>
  </si>
  <si>
    <t xml:space="preserve">     Note: The Table of Contents below explains the purpose of each worksheet in this file. Only the first three worksheets must be completed. The others are for reference.</t>
  </si>
  <si>
    <r>
      <t xml:space="preserve">3. In Section 5 indicate which controls will be included in the product design ("Yes" means that the control </t>
    </r>
    <r>
      <rPr>
        <u/>
        <sz val="9"/>
        <color theme="4" tint="-0.249977111117893"/>
        <rFont val="Cambria"/>
        <family val="1"/>
      </rPr>
      <t>and</t>
    </r>
    <r>
      <rPr>
        <sz val="9"/>
        <color theme="4" tint="-0.249977111117893"/>
        <rFont val="Cambria"/>
        <family val="1"/>
      </rPr>
      <t xml:space="preserve"> any listed control enhancements will be incorporated). Enter justification for any assessment-required control that will not be included.</t>
    </r>
  </si>
  <si>
    <t>1. Complete Identifying Information (Section 1). Keep information up to date if document in revised. Use of Change History section is optional unless required by local procedure.</t>
  </si>
  <si>
    <t>REFERENCE FOR POTENTIAL IMPACT LEVEL SELECTION</t>
  </si>
  <si>
    <t>From FIPS PUB 199:</t>
  </si>
  <si>
    <t>Impact Levels</t>
  </si>
  <si>
    <t>Guidance for selecting Potential Impact</t>
  </si>
  <si>
    <t>2. Complete Section 2, selecting potential impact and entering rationale.</t>
  </si>
  <si>
    <t>(impact-level agnostic)</t>
  </si>
  <si>
    <t>POTENTIAL-IMPACT-BASED CONTROL DETERMINATION</t>
  </si>
  <si>
    <t>SELECTED POTENTIAL IMPACT LEVEL</t>
  </si>
  <si>
    <t>IMPACT-BASED CONTROL ENHANCEMENTS</t>
  </si>
  <si>
    <t>LOW</t>
  </si>
  <si>
    <t>HIGH</t>
  </si>
  <si>
    <t>ACTUAL BASED ON LEVEL</t>
  </si>
  <si>
    <t>OVERALL Potential Impact Level</t>
  </si>
  <si>
    <t>MODERATE</t>
  </si>
  <si>
    <t xml:space="preserve">   Note: When the "Y" in the Assessment Required column is followed by one or more numbers, it means that the Control Enhancement(s) of the same number(s) must be assessed in connection with the Security Control.</t>
  </si>
  <si>
    <t xml:space="preserve">   Note: The Logic Table worksheet demonstrates how the selected capabilities and the potential impact level determine which controls and control enhancements must be assessed.</t>
  </si>
  <si>
    <t>DATA VALIDATION</t>
  </si>
  <si>
    <t>High</t>
  </si>
  <si>
    <t>Moderate</t>
  </si>
  <si>
    <t>Low</t>
  </si>
  <si>
    <t>No</t>
  </si>
  <si>
    <t>Section 2. Potential Impact Selection (See Impact Levels tab)</t>
  </si>
  <si>
    <t>Is there any processing of PHI or PI as part of the product life cycle?</t>
  </si>
  <si>
    <t>The corporate PKI solution should be used where applicable. Consult with the Product Security Head or PKI certificate policy owner to get the latest certificate policy (CP).</t>
  </si>
  <si>
    <t>Privacy BR</t>
  </si>
  <si>
    <t>Full text of the Privacy by Design baseline requirements associated with each family and sub-element of the Privacy by Design framework</t>
  </si>
  <si>
    <t>PRODUCT SECURITY STANDARD ASSESSMENT - Privacy by Design (PbD) Baseline Requirements</t>
  </si>
  <si>
    <t>PbD Family and Purpose</t>
  </si>
  <si>
    <t>PbD Sub-element and Purpose</t>
  </si>
  <si>
    <t>1.1.1 Authority to collect in GDPR</t>
  </si>
  <si>
    <t>1.1.2 Authority to collect in HIPAA</t>
  </si>
  <si>
    <t>1.1.3 Authority to collect in architectural diagrams</t>
  </si>
  <si>
    <t>(1) A system architecture visual shall depict the data flow of privacy data through major components and interfaces of the device.
(2) An architectural context diagram shall depict how the device will be embedded in a customer environment and how the above defined roles apply in this device application context.
(3) The system architecture visual and the architectural context diagram shall also be documented in the Security Operations Manual (SOM) for customer information reasons without disclosing proprietary information.</t>
  </si>
  <si>
    <t>(1) When SYK is a covered entity (very unlikely) contact legal in order to clarify specific requirements. 
(2) When SYK is a business associate establish a Business Associate Agreement.</t>
  </si>
  <si>
    <r>
      <rPr>
        <b/>
        <sz val="9"/>
        <rFont val="Cambria"/>
        <family val="1"/>
      </rPr>
      <t>1.1 Authority to collect</t>
    </r>
    <r>
      <rPr>
        <sz val="9"/>
        <rFont val="Cambria"/>
        <family val="1"/>
      </rPr>
      <t xml:space="preserve">
Specification of Controller/Processor (GDPR), Covered Entity/Business Associate (HIPAA), consent, data flows</t>
    </r>
  </si>
  <si>
    <r>
      <rPr>
        <b/>
        <sz val="9"/>
        <color theme="1"/>
        <rFont val="Cambria"/>
        <family val="1"/>
      </rPr>
      <t>1.2 Purpose specification</t>
    </r>
    <r>
      <rPr>
        <sz val="9"/>
        <color theme="1"/>
        <rFont val="Cambria"/>
        <family val="1"/>
      </rPr>
      <t xml:space="preserve">
Personal data may only be collected for specified, explicit and legitimate purposes. Define purpose of collection. Ensure data flow structure supports only defined purpose. </t>
    </r>
  </si>
  <si>
    <t>1.2.1 Purpose specification in architectural diagrams</t>
  </si>
  <si>
    <t>1.2.2 Purpose limitation</t>
  </si>
  <si>
    <t>1.2.3 Purpose definition in SOM</t>
  </si>
  <si>
    <t>The main purpose shall be explicitly defined in an architectural document.</t>
  </si>
  <si>
    <t>The purpose definition shall be documented in the Security Operations Manual (SOM).</t>
  </si>
  <si>
    <r>
      <t xml:space="preserve">  Definition of key privacy terms and additional Privacy by Design explanations may be located in D0000061607, </t>
    </r>
    <r>
      <rPr>
        <sz val="11"/>
        <rFont val="Cambria"/>
        <family val="1"/>
      </rPr>
      <t>Privacy by Design</t>
    </r>
    <r>
      <rPr>
        <i/>
        <sz val="11"/>
        <rFont val="Cambria"/>
        <family val="1"/>
      </rPr>
      <t>.</t>
    </r>
  </si>
  <si>
    <r>
      <t xml:space="preserve">1. Authority &amp; Purpose
</t>
    </r>
    <r>
      <rPr>
        <sz val="10"/>
        <color theme="1"/>
        <rFont val="Cambria"/>
        <family val="1"/>
      </rPr>
      <t>This family ensures that organizations:
(i) identify the legal bases that authorize a particular personal information (PI) collection or activity that impacts privacy; and (ii) specify in their notices the purpose(s) for which PI is collected.</t>
    </r>
  </si>
  <si>
    <r>
      <t xml:space="preserve">2. Accountability, Audit, Risk Management
</t>
    </r>
    <r>
      <rPr>
        <sz val="10"/>
        <color theme="1"/>
        <rFont val="Cambria"/>
        <family val="1"/>
      </rPr>
      <t>This family enhances public confidence through effective controls for governance, monitoring, risk management, and assessment to demonstrate that organizations are complying with applicable privacy protection requirements and minimizing overall privacy risk.</t>
    </r>
  </si>
  <si>
    <r>
      <rPr>
        <b/>
        <sz val="9"/>
        <color theme="1"/>
        <rFont val="Cambria"/>
        <family val="1"/>
      </rPr>
      <t>2.1 Governance &amp; Privacy Program</t>
    </r>
    <r>
      <rPr>
        <sz val="9"/>
        <color theme="1"/>
        <rFont val="Cambria"/>
        <family val="1"/>
      </rPr>
      <t xml:space="preserve">
Senior roles are appointed to safeguard Privacy &amp; Security</t>
    </r>
  </si>
  <si>
    <t>This sub-element has no baseline requirements for the design of individual products. It relates to systemic or orgnizational privacy requirements.</t>
  </si>
  <si>
    <r>
      <rPr>
        <b/>
        <sz val="9"/>
        <color theme="1"/>
        <rFont val="Cambria"/>
        <family val="1"/>
      </rPr>
      <t>2.2 Privacy Impact &amp; Risk Assessment</t>
    </r>
    <r>
      <rPr>
        <sz val="9"/>
        <color theme="1"/>
        <rFont val="Cambria"/>
        <family val="1"/>
      </rPr>
      <t xml:space="preserve">
Standard methods are used to conduct risk assessments &amp; mitigate risk</t>
    </r>
  </si>
  <si>
    <t>2.2.1 Data Privacy Impact Assessment</t>
  </si>
  <si>
    <t>A (Data) Privacy Impact Assessment (DPIA) shall be performed. The outcome of the privacy impact assessment may need to be considered in (a) the security risk assessment, or (b) any other design output documentation for further specification of data protection controls.</t>
  </si>
  <si>
    <t>2.7.1 Data minimization</t>
  </si>
  <si>
    <t>2.7.3 Anonymization</t>
  </si>
  <si>
    <t>2.7.2 Pseudonymization</t>
  </si>
  <si>
    <t>2.7.4 Encryption</t>
  </si>
  <si>
    <r>
      <rPr>
        <b/>
        <sz val="9"/>
        <color theme="1"/>
        <rFont val="Cambria"/>
        <family val="1"/>
      </rPr>
      <t>2.8 Accounting of Disclosure</t>
    </r>
    <r>
      <rPr>
        <sz val="9"/>
        <color theme="1"/>
        <rFont val="Cambria"/>
        <family val="1"/>
      </rPr>
      <t xml:space="preserve">
Use of data inventory, registration of disclosures</t>
    </r>
  </si>
  <si>
    <r>
      <rPr>
        <b/>
        <sz val="9"/>
        <color theme="1"/>
        <rFont val="Cambria"/>
        <family val="1"/>
      </rPr>
      <t>2.7 Privacy Enhanced System Design &amp; Development</t>
    </r>
    <r>
      <rPr>
        <sz val="9"/>
        <color theme="1"/>
        <rFont val="Cambria"/>
        <family val="1"/>
      </rPr>
      <t xml:space="preserve">
Use of access controls, anonymization, pseudonymization, and/or encryption</t>
    </r>
  </si>
  <si>
    <r>
      <rPr>
        <b/>
        <sz val="9"/>
        <color theme="1"/>
        <rFont val="Cambria"/>
        <family val="1"/>
      </rPr>
      <t>2.6 Privacy Reporting</t>
    </r>
    <r>
      <rPr>
        <sz val="9"/>
        <color theme="1"/>
        <rFont val="Cambria"/>
        <family val="1"/>
      </rPr>
      <t xml:space="preserve">
Reporting to senior management, and to authorities where required</t>
    </r>
  </si>
  <si>
    <r>
      <rPr>
        <b/>
        <sz val="9"/>
        <color theme="1"/>
        <rFont val="Cambria"/>
        <family val="1"/>
      </rPr>
      <t>2.5 Privacy Awareness &amp; Training</t>
    </r>
    <r>
      <rPr>
        <sz val="9"/>
        <color theme="1"/>
        <rFont val="Cambria"/>
        <family val="1"/>
      </rPr>
      <t xml:space="preserve">
The workforce is trained on the requirements</t>
    </r>
  </si>
  <si>
    <r>
      <rPr>
        <b/>
        <sz val="9"/>
        <color theme="1"/>
        <rFont val="Cambria"/>
        <family val="1"/>
      </rPr>
      <t>2.4 Privacy Monitoring and Auditing</t>
    </r>
    <r>
      <rPr>
        <sz val="9"/>
        <color theme="1"/>
        <rFont val="Cambria"/>
        <family val="1"/>
      </rPr>
      <t xml:space="preserve">
Auditing program defines responsibilities</t>
    </r>
  </si>
  <si>
    <r>
      <rPr>
        <b/>
        <sz val="9"/>
        <color theme="1"/>
        <rFont val="Cambria"/>
        <family val="1"/>
      </rPr>
      <t>2.3 Privacy Requirements for Contractors and Service Providers</t>
    </r>
    <r>
      <rPr>
        <sz val="9"/>
        <color theme="1"/>
        <rFont val="Cambria"/>
        <family val="1"/>
      </rPr>
      <t xml:space="preserve">
Contracts are used to establish requirements for contractors and providers</t>
    </r>
  </si>
  <si>
    <t>Use the least amount of Personal information in order to fulfill the defined purpose and control access based on 'need to know' and/or roles and responsibilities. Consider the use of independent certified partners to verify.</t>
  </si>
  <si>
    <t>Ensure with appropriate techniques that critical (health) information cannot be related to its related individual without additional information. Consider the use of independent certified partners to verify.</t>
  </si>
  <si>
    <t>Ensure with appropriate techniques and in a statistical valid manner that critical (health) information cannot be related to its related individual in any way. Consider the use of independent certified partners to verify.</t>
  </si>
  <si>
    <t>Ensure that data at rest and data in transition is encrypted. Consider the use of independent certified partners to verify.</t>
  </si>
  <si>
    <r>
      <t xml:space="preserve">3. Data Quality &amp; Integrity
</t>
    </r>
    <r>
      <rPr>
        <sz val="10"/>
        <color theme="1"/>
        <rFont val="Cambria"/>
        <family val="1"/>
      </rPr>
      <t>This family enhances public confidence that any personally identifiable information (PI) collected and maintained by organizations is accurate, relevant, timely, and complete for the purpose for which it is to be used, as specified in public notices.</t>
    </r>
  </si>
  <si>
    <r>
      <rPr>
        <b/>
        <sz val="9"/>
        <color theme="1"/>
        <rFont val="Cambria"/>
        <family val="1"/>
      </rPr>
      <t>3.1  Data Quality</t>
    </r>
    <r>
      <rPr>
        <sz val="9"/>
        <color theme="1"/>
        <rFont val="Cambria"/>
        <family val="1"/>
      </rPr>
      <t xml:space="preserve">
Ensure mechanisms exist to keep data up to date, discover mistaken data and have the ability to correct data.</t>
    </r>
  </si>
  <si>
    <r>
      <rPr>
        <b/>
        <sz val="9"/>
        <color rgb="FF000000"/>
        <rFont val="Cambria"/>
        <family val="1"/>
      </rPr>
      <t>3.2 Data Integrity &amp; Data Integrity Board</t>
    </r>
    <r>
      <rPr>
        <sz val="9"/>
        <color rgb="FF000000"/>
        <rFont val="Cambria"/>
        <family val="1"/>
      </rPr>
      <t xml:space="preserve">
Establish methods to ensure confidentiality, integrity and availability of personal information and flags for vulnerabilities</t>
    </r>
  </si>
  <si>
    <t>3.1.2 Data integrity in the SOM</t>
  </si>
  <si>
    <t>3.1.1 Data Quality Mechanism</t>
  </si>
  <si>
    <t>3.2.1 Additional Data Processing Functions for Integrity</t>
  </si>
  <si>
    <t>In order to maintain the integrity of PI, suitable data processing functionality may be considered. For instance, an automatic audit function can be used to flag relevant changes to data or other specific requirements of "Electronic Code of Federal Regulations, Part 11" may apply.</t>
  </si>
  <si>
    <t xml:space="preserve">The Security Operations Manual (SOM) shall contain appropriate instructions when customer involvement is needed to maintain data integrity.
</t>
  </si>
  <si>
    <t xml:space="preserve">A mechanism shall ensure that data is kept up to date, discover mistaken data, and have the ability to correct data.
  </t>
  </si>
  <si>
    <r>
      <rPr>
        <b/>
        <sz val="9"/>
        <color theme="1"/>
        <rFont val="Cambria"/>
        <family val="1"/>
      </rPr>
      <t>4.2 Data Retention and Disposal</t>
    </r>
    <r>
      <rPr>
        <sz val="9"/>
        <color theme="1"/>
        <rFont val="Cambria"/>
        <family val="1"/>
      </rPr>
      <t xml:space="preserve">
Only keep data for duration required by law and as needed for the purpose; delete afterward</t>
    </r>
  </si>
  <si>
    <r>
      <rPr>
        <b/>
        <sz val="9"/>
        <color theme="1"/>
        <rFont val="Cambria"/>
        <family val="1"/>
      </rPr>
      <t>4.1 Minimization of personally identifiable Information</t>
    </r>
    <r>
      <rPr>
        <sz val="9"/>
        <color theme="1"/>
        <rFont val="Cambria"/>
        <family val="1"/>
      </rPr>
      <t xml:space="preserve">
Collect only minimal amount of data</t>
    </r>
  </si>
  <si>
    <r>
      <rPr>
        <b/>
        <sz val="9"/>
        <color theme="1"/>
        <rFont val="Cambria"/>
        <family val="1"/>
      </rPr>
      <t>4.3 Minimization of PII used in Testing, Training, and IP</t>
    </r>
    <r>
      <rPr>
        <sz val="9"/>
        <color theme="1"/>
        <rFont val="Cambria"/>
        <family val="1"/>
      </rPr>
      <t xml:space="preserve">
Use of minimal identifiable data for testing</t>
    </r>
  </si>
  <si>
    <t>When test data is needed, dummy data shall be specified and used instead of personal data from real persons. This may consist of de-identified data or 'fake' data not derived from real personal data.</t>
  </si>
  <si>
    <t>4.3.1 Use of Dummy Data for Testing</t>
  </si>
  <si>
    <r>
      <t xml:space="preserve">4. Data Minimization &amp; Retention
</t>
    </r>
    <r>
      <rPr>
        <sz val="10"/>
        <color theme="1"/>
        <rFont val="Cambria"/>
        <family val="1"/>
      </rPr>
      <t>This family helps organizations implement the data minimization and retention requirements to collect, use, and retain only personal information (PI) that is relevant and necessary for the purpose for which it was originally collected. Organizations retain PI for only as long as necessary to fulfill the purpose(s) specified in public notices and in accordance with approved record retention schedules</t>
    </r>
    <r>
      <rPr>
        <b/>
        <sz val="10"/>
        <color theme="1"/>
        <rFont val="Cambria"/>
        <family val="1"/>
      </rPr>
      <t>.</t>
    </r>
  </si>
  <si>
    <t>The data and functional structure of the device shall guarantee the purpose limitations and shall not allow the system to be used outside the scope of the purpose definition. This means that the personal information acquired and kept by the device shall be restricted to information which is necessary to fulfill the stated purpose.</t>
  </si>
  <si>
    <t>This sub-element requires that the device is designed so the it only acquires and keeps personal information to the extent that is needed to fulfill the purpose outlined in the purpose specification, and requires the purpose definition to be documented in the SOM. Since these requirements are already stated in 1.2.2 and 1.2.3 above, they do not need to be assessed again within family 4.1.</t>
  </si>
  <si>
    <t>4.2.2 Time Stamp Identification</t>
  </si>
  <si>
    <t>4.2.3 Data Disposal in SOM</t>
  </si>
  <si>
    <t xml:space="preserve">Include a statement in the Security Operations Manual (SOM) to ensure that the customer follows applicable data minimization rules and to explain how data my be deleted.
</t>
  </si>
  <si>
    <t>4.2.1 Enabling deletion of data</t>
  </si>
  <si>
    <t xml:space="preserve">Include functionality that allows data deletion to ensure that data is not kept longer than defined in the purpose specification.
</t>
  </si>
  <si>
    <t xml:space="preserve">Mark personal data with time stamp information to enable it to be selected for deletion on the basis of when it was acquired or stored.
</t>
  </si>
  <si>
    <r>
      <t xml:space="preserve">5. Individual Participation &amp; Redress
</t>
    </r>
    <r>
      <rPr>
        <sz val="10"/>
        <color theme="1"/>
        <rFont val="Cambria"/>
        <family val="1"/>
      </rPr>
      <t>This family addresses the need to make individuals active participants in the decision-making process regarding the collection and use of their personally identifiable information (PII). By providing individuals with access to PII and the ability to have their PII corrected or amended, as appropriate, the controls in this family enhance public confidence in organizational decisions made based on the PII.</t>
    </r>
  </si>
  <si>
    <r>
      <rPr>
        <b/>
        <sz val="9"/>
        <color theme="1"/>
        <rFont val="Cambria"/>
        <family val="1"/>
      </rPr>
      <t xml:space="preserve">5.1 Consent
</t>
    </r>
    <r>
      <rPr>
        <sz val="9"/>
        <color theme="1"/>
        <rFont val="Cambria"/>
        <family val="1"/>
      </rPr>
      <t xml:space="preserve">
If Stryker acts as a controller and collects PHI, consent from individuals may be necessary</t>
    </r>
  </si>
  <si>
    <r>
      <rPr>
        <b/>
        <sz val="9"/>
        <color theme="1"/>
        <rFont val="Cambria"/>
        <family val="1"/>
      </rPr>
      <t xml:space="preserve">5.2 Individual Access
</t>
    </r>
    <r>
      <rPr>
        <sz val="9"/>
        <color theme="1"/>
        <rFont val="Cambria"/>
        <family val="1"/>
      </rPr>
      <t xml:space="preserve">
Responding to individuals' requests for access to their PI</t>
    </r>
  </si>
  <si>
    <r>
      <rPr>
        <b/>
        <sz val="9"/>
        <color theme="1"/>
        <rFont val="Cambria"/>
        <family val="1"/>
      </rPr>
      <t>5.3 Redress</t>
    </r>
    <r>
      <rPr>
        <sz val="9"/>
        <color theme="1"/>
        <rFont val="Cambria"/>
        <family val="1"/>
      </rPr>
      <t xml:space="preserve">
Responding to individuals' requests for deletion, restriction, revision, etc. of their PI</t>
    </r>
  </si>
  <si>
    <r>
      <rPr>
        <b/>
        <sz val="9"/>
        <color theme="1"/>
        <rFont val="Cambria"/>
        <family val="1"/>
      </rPr>
      <t>5.4 Complaint or request management</t>
    </r>
    <r>
      <rPr>
        <sz val="9"/>
        <color theme="1"/>
        <rFont val="Cambria"/>
        <family val="1"/>
      </rPr>
      <t xml:space="preserve">
Responding to complaints and general requests</t>
    </r>
  </si>
  <si>
    <t>5.1.1 Consent if Controller</t>
  </si>
  <si>
    <t>5.1.2 Consent if Processor</t>
  </si>
  <si>
    <t>If Stryker is defined as data controller for this product, consider setting up the workflow such that a patient consent degree is required before any data processing starts.</t>
  </si>
  <si>
    <t>If Stryker is defined as data processor for this product, consider adding a warning statement on the device with a message similar to, "This product processes personal data. The surgeon is responsible for obtaining patient consent for product use when appropriate."</t>
  </si>
  <si>
    <t>The device shall be able to support requests of individuals for deletion, restriction of processing, revision or portability of their Personal Information.
Note: Patients do not need to get access to the device or be able to perform the modifications themselves. A confirmation of deletion, continued restricted use, revision/correction of data or portable copy could satisfy this requirement.</t>
  </si>
  <si>
    <t>5.3.1 Functionality for Individual Data Activity Requests</t>
  </si>
  <si>
    <t>5.2.1 Functionality for Individual Data Access Requests</t>
  </si>
  <si>
    <t>The device shall be able to support requests of individuals for access to their Personal Information.
Note: Patients do not need to get access to the device. A machine-readable (soft copy) export summary (pdf) could satisfy this requirement. Ensure that PI from others is redacted.</t>
  </si>
  <si>
    <r>
      <t xml:space="preserve">6. Security
</t>
    </r>
    <r>
      <rPr>
        <sz val="10"/>
        <color theme="1"/>
        <rFont val="Cambria"/>
        <family val="1"/>
      </rPr>
      <t>This family supplements the security controls  to ensure that technical, physical, and administrative safeguards are in place to protect personally identifiable information (PII) collected or maintained by organizations against loss, unauthorized access, or disclosure, and to ensure that planning and responses to privacy incidents comply with security regulations worldwide. The controls in this family are implemented in coordination with information security personnel and in accordance with the existing Risk Management Framework.</t>
    </r>
  </si>
  <si>
    <t>This sub-element's requirements are covered by the architectural and data flow requirements in sub-element 1.2 Purpose Specification.</t>
  </si>
  <si>
    <r>
      <rPr>
        <b/>
        <sz val="9"/>
        <color theme="1"/>
        <rFont val="Cambria"/>
        <family val="1"/>
      </rPr>
      <t xml:space="preserve">
6.2 Privacy Incident Response</t>
    </r>
    <r>
      <rPr>
        <sz val="9"/>
        <color theme="1"/>
        <rFont val="Cambria"/>
        <family val="1"/>
      </rPr>
      <t xml:space="preserve">
Incident response plans, breach notification assessment and methods
</t>
    </r>
  </si>
  <si>
    <r>
      <rPr>
        <b/>
        <sz val="9"/>
        <color theme="1"/>
        <rFont val="Cambria"/>
        <family val="1"/>
      </rPr>
      <t xml:space="preserve">
6.1 Inventory of Personally Identifiable Information</t>
    </r>
    <r>
      <rPr>
        <sz val="9"/>
        <color theme="1"/>
        <rFont val="Cambria"/>
        <family val="1"/>
      </rPr>
      <t xml:space="preserve">
Data Inventory, Data Flows, Product Lifecycle Overview, Contracts
</t>
    </r>
  </si>
  <si>
    <r>
      <t xml:space="preserve">7. Transparency
</t>
    </r>
    <r>
      <rPr>
        <sz val="10"/>
        <color theme="1"/>
        <rFont val="Cambria"/>
        <family val="1"/>
      </rPr>
      <t>This family ensures that organizations provide public notice of their information practices and the privacy impact of their programs and activities.</t>
    </r>
  </si>
  <si>
    <r>
      <rPr>
        <b/>
        <sz val="9"/>
        <color theme="1"/>
        <rFont val="Cambria"/>
        <family val="1"/>
      </rPr>
      <t>7.1 Privacy Notice</t>
    </r>
    <r>
      <rPr>
        <sz val="9"/>
        <color theme="1"/>
        <rFont val="Cambria"/>
        <family val="1"/>
      </rPr>
      <t xml:space="preserve">
Where Stryker is a data controller (GDPR) it needs to inform individuals about its PI collection and privacy practices through a privacy statement</t>
    </r>
  </si>
  <si>
    <r>
      <rPr>
        <b/>
        <sz val="9"/>
        <color theme="1"/>
        <rFont val="Cambria"/>
        <family val="1"/>
      </rPr>
      <t>7.2 System of Records</t>
    </r>
    <r>
      <rPr>
        <sz val="9"/>
        <color theme="1"/>
        <rFont val="Cambria"/>
        <family val="1"/>
      </rPr>
      <t xml:space="preserve">
Any Privacy Notices and declared data inventories to authorities should be kept up to date</t>
    </r>
  </si>
  <si>
    <r>
      <rPr>
        <b/>
        <sz val="9"/>
        <color theme="1"/>
        <rFont val="Cambria"/>
        <family val="1"/>
      </rPr>
      <t>7.3 Dissemination of Privacy program information</t>
    </r>
    <r>
      <rPr>
        <sz val="9"/>
        <color theme="1"/>
        <rFont val="Cambria"/>
        <family val="1"/>
      </rPr>
      <t xml:space="preserve">
Materials should be developed and disseminated in the organization which demonstrate accountable privacy practices, including a Privacy Policy</t>
    </r>
  </si>
  <si>
    <t>7.1.1 Transparency if Controller</t>
  </si>
  <si>
    <t>If Stryker is defined as data controller for this product, consider setting up the workflow such that a patient is informed about the data collection before any data processing starts.</t>
  </si>
  <si>
    <r>
      <t xml:space="preserve">8. Use Limitation
</t>
    </r>
    <r>
      <rPr>
        <sz val="10"/>
        <color theme="1"/>
        <rFont val="Cambria"/>
        <family val="1"/>
      </rPr>
      <t>This family ensures that organizations only use personal information (PI) either as specified in their public notices, in a manner compatible with those specified purposes, or as otherwise permitted by law. Implementation of the controls in this family will ensure that the scope of PI use is limited accordingly.</t>
    </r>
  </si>
  <si>
    <r>
      <rPr>
        <b/>
        <sz val="9"/>
        <color theme="1"/>
        <rFont val="Cambria"/>
        <family val="1"/>
      </rPr>
      <t>8.2 Information Sharing with Third Parties</t>
    </r>
    <r>
      <rPr>
        <sz val="9"/>
        <color theme="1"/>
        <rFont val="Cambria"/>
        <family val="1"/>
      </rPr>
      <t xml:space="preserve">
Privacy policy and notices and contracts include information on information sharing practices</t>
    </r>
  </si>
  <si>
    <r>
      <rPr>
        <b/>
        <sz val="9"/>
        <color theme="1"/>
        <rFont val="Cambria"/>
        <family val="1"/>
      </rPr>
      <t xml:space="preserve">
8.1 Internal Use</t>
    </r>
    <r>
      <rPr>
        <sz val="9"/>
        <color theme="1"/>
        <rFont val="Cambria"/>
        <family val="1"/>
      </rPr>
      <t xml:space="preserve">
Internal Privacy Policy, in which data usage is aligned with privacy policy and privacy notices and is otherwise addressed, or updates made to privacy policy or privacy notices
</t>
    </r>
  </si>
  <si>
    <t>8.1.1 Internal Use Policies</t>
  </si>
  <si>
    <t>If Stryker is defined as data controller for this product, the legal or compliance department shall be contacted for further advice concerning internal use.</t>
  </si>
  <si>
    <t>PbD Control</t>
  </si>
  <si>
    <t>PbD Baseline Requirements</t>
  </si>
  <si>
    <t>Justification if not using PbD Control Baseline Requirements / Clarification notes</t>
  </si>
  <si>
    <t>Privacy by Design Families and Sub-Elements</t>
  </si>
  <si>
    <r>
      <t xml:space="preserve">Controls </t>
    </r>
    <r>
      <rPr>
        <sz val="11"/>
        <rFont val="Cambria"/>
        <family val="1"/>
      </rPr>
      <t>(</t>
    </r>
    <r>
      <rPr>
        <sz val="11"/>
        <color rgb="FF0070C0"/>
        <rFont val="Cambria"/>
        <family val="1"/>
      </rPr>
      <t>click control name for details</t>
    </r>
    <r>
      <rPr>
        <sz val="11"/>
        <rFont val="Cambria"/>
        <family val="1"/>
      </rPr>
      <t>)</t>
    </r>
  </si>
  <si>
    <r>
      <t xml:space="preserve">PbD Controls </t>
    </r>
    <r>
      <rPr>
        <sz val="10"/>
        <rFont val="Cambria"/>
        <family val="1"/>
      </rPr>
      <t>(</t>
    </r>
    <r>
      <rPr>
        <sz val="10"/>
        <color rgb="FF0070C0"/>
        <rFont val="Cambria"/>
        <family val="1"/>
      </rPr>
      <t>click to read full text of related baseline requirement</t>
    </r>
    <r>
      <rPr>
        <sz val="10"/>
        <rFont val="Cambria"/>
        <family val="1"/>
      </rPr>
      <t>)</t>
    </r>
  </si>
  <si>
    <t>N/A</t>
  </si>
  <si>
    <t>This sub-element is product-related, but is covered by overlapping requirements in sub-element 1.2.</t>
  </si>
  <si>
    <t>Note: The table below defines the logic for the security portion of the Controls Assessment, but not the logic for privacy controls. For privacy, ALL items in the Controls Assessment are required to be assessed if either of the privacy-related questions on the Capabilities Assessment is answered Yes.</t>
  </si>
  <si>
    <t>ALOF-1</t>
  </si>
  <si>
    <t>ALOF-2</t>
  </si>
  <si>
    <t>AC-12</t>
  </si>
  <si>
    <t>AC-11</t>
  </si>
  <si>
    <t>AUDT-1</t>
  </si>
  <si>
    <t>Can the medical device create additional audit logs or reports beyond standard operating system logs?</t>
  </si>
  <si>
    <t>AUDT-1.1</t>
  </si>
  <si>
    <t>Does the audit log record a USER ID?</t>
  </si>
  <si>
    <t>AUDT-1.2</t>
  </si>
  <si>
    <t>Does other personally identifiable information exist in the audit trail?</t>
  </si>
  <si>
    <t>AUDT-2</t>
  </si>
  <si>
    <t>Are events recorded in an audit log? If yes, indicate which of the following events are recorded in the audit log:</t>
  </si>
  <si>
    <t>AUDT-2.1</t>
  </si>
  <si>
    <t>Successful login/logout attempts?</t>
  </si>
  <si>
    <t>AUDT-2.2</t>
  </si>
  <si>
    <t>Unsuccessful login/logout attempts?</t>
  </si>
  <si>
    <t>AUDT-2.3</t>
  </si>
  <si>
    <t>Modification of user privileges?</t>
  </si>
  <si>
    <t>AUDT-2.4</t>
  </si>
  <si>
    <t>Creation/modification/deletion of users?</t>
  </si>
  <si>
    <t>AUDT-2.5</t>
  </si>
  <si>
    <t>Presentation of clinical or PII data (e.g. display, print)?</t>
  </si>
  <si>
    <t>AUDT-2.6</t>
  </si>
  <si>
    <t xml:space="preserve">Creation/modification/deletion of data? </t>
  </si>
  <si>
    <t>AUDT-2.7</t>
  </si>
  <si>
    <t>Import/export of data from removable media (e.g. USB drive, external hard drive, DVD)?</t>
  </si>
  <si>
    <t>AUDT-2.8</t>
  </si>
  <si>
    <t>Receipt/transmission of data or commands over a network or point-to-point connection?</t>
  </si>
  <si>
    <t>AUDT-2.8.1</t>
  </si>
  <si>
    <t>Remote or on-site support?</t>
  </si>
  <si>
    <t>AUDT-2.8.2</t>
  </si>
  <si>
    <t xml:space="preserve">Application Programming Interface (API) and similar activity? </t>
  </si>
  <si>
    <t>AUDT-2.9</t>
  </si>
  <si>
    <t>Emergency access?</t>
  </si>
  <si>
    <t>AUDT-2.10</t>
  </si>
  <si>
    <t>Other events (e.g., software updates)?</t>
  </si>
  <si>
    <t>AUDT-2.11</t>
  </si>
  <si>
    <t>Is the audit capability documented in more detail?</t>
  </si>
  <si>
    <t>AUDT-3</t>
  </si>
  <si>
    <t xml:space="preserve">Can the owner/operator define or select which events are recorded in the audit log? </t>
  </si>
  <si>
    <t>AUDT-4</t>
  </si>
  <si>
    <t>Is a list of data attributes that are captured in the audit log for an event available?</t>
  </si>
  <si>
    <t>AUDT-4.1</t>
  </si>
  <si>
    <t>Does the audit log record date/time?</t>
  </si>
  <si>
    <t>AUDT-4.1.1</t>
  </si>
  <si>
    <t>Can date and time be synchronized by Network Time Protocol (NTP) or equivalent time source?</t>
  </si>
  <si>
    <t>AUDT-5</t>
  </si>
  <si>
    <t>Can audit log content be exported?</t>
  </si>
  <si>
    <t>AUDT-5.1</t>
  </si>
  <si>
    <t>Via physical media?</t>
  </si>
  <si>
    <t>AUDT-5.2</t>
  </si>
  <si>
    <t>Via IHE Audit Trail and Node Authentication (ATNA) profile to SIEM?</t>
  </si>
  <si>
    <t>AUDT-5.3</t>
  </si>
  <si>
    <t>Via Other communications (e.g., external service device, mobile applications)?</t>
  </si>
  <si>
    <t>AUDT-5.4</t>
  </si>
  <si>
    <t xml:space="preserve">Are audit logs encrypted in transit or on storage media? </t>
  </si>
  <si>
    <t>AUDT-6</t>
  </si>
  <si>
    <t>Can audit logs be monitored/reviewed by owner/operator?</t>
  </si>
  <si>
    <t>AUDT-7</t>
  </si>
  <si>
    <t>Are audit logs protected from modification?</t>
  </si>
  <si>
    <t>AUDT-7.1</t>
  </si>
  <si>
    <t xml:space="preserve">Are audit logs protected from access? </t>
  </si>
  <si>
    <t>AUDT-8</t>
  </si>
  <si>
    <t>Can audit logs be analyzed by the device?</t>
  </si>
  <si>
    <t>AU-1</t>
  </si>
  <si>
    <t>AU-2</t>
  </si>
  <si>
    <t>AUTH-1</t>
  </si>
  <si>
    <t>AUTH-1.1</t>
  </si>
  <si>
    <t>AUTH-1.2</t>
  </si>
  <si>
    <t>AUTH-1.3</t>
  </si>
  <si>
    <t>AUTH-2</t>
  </si>
  <si>
    <t>AUTH-3</t>
  </si>
  <si>
    <t>AUTH-4</t>
  </si>
  <si>
    <t>AUTH-5</t>
  </si>
  <si>
    <t xml:space="preserve">Can the customer push group policies to the device (e.g., Active Directory)? 
</t>
  </si>
  <si>
    <t xml:space="preserve">Are any special groups, organizational units, or group policies required?
</t>
  </si>
  <si>
    <t xml:space="preserve">Does the device authorize or control all API access requests?
</t>
  </si>
  <si>
    <t xml:space="preserve">Does the device prevent access to unauthorized users through user login requirements or other mechanism?
</t>
  </si>
  <si>
    <t xml:space="preserve">Can the device be configured to use federated credentials management of users for authorization (e.g., LDAP, OAuth)? 
</t>
  </si>
  <si>
    <t>IA-2</t>
  </si>
  <si>
    <t>CSUP-1</t>
  </si>
  <si>
    <t xml:space="preserve">Does the device contain any software or firmware which may require security updates during its operational life, either from the device manufacturer or from a third-party manufacturer of the software/firmware?  If no, answer “N/A” to questions in this section. </t>
  </si>
  <si>
    <t>CSUP-2</t>
  </si>
  <si>
    <t>Does the device contain an Operating System? If yes, complete 2.1-2.4.</t>
  </si>
  <si>
    <t>CSUP-2.1</t>
  </si>
  <si>
    <t>Does the device documentation provide instructions for owner/operator installation of patches or software updates?</t>
  </si>
  <si>
    <t>CSUP-2.2</t>
  </si>
  <si>
    <t>Does the device require vendor or vendor-authorized service to install patches or software updates?</t>
  </si>
  <si>
    <t>CSUP-2.3</t>
  </si>
  <si>
    <t>Does the device have the capability to receive remote installation of patches or software updates?</t>
  </si>
  <si>
    <t>CSUP-2.4</t>
  </si>
  <si>
    <t>Does the medical device manufacturer allow security updates from any third-party manufacturers (e.g., Microsoft) to be installed without approval from the manufacturer?</t>
  </si>
  <si>
    <t>CSUP-3</t>
  </si>
  <si>
    <t>Does the device contain Drivers and Firmware? If yes, complete 3.1-3.4.</t>
  </si>
  <si>
    <t>CSUP-3.1</t>
  </si>
  <si>
    <t>CSUP-3.2</t>
  </si>
  <si>
    <t>CSUP-3.3</t>
  </si>
  <si>
    <t>CSUP-3.4</t>
  </si>
  <si>
    <t>CSUP-4</t>
  </si>
  <si>
    <t>Does the device contain Anti-Malware Software? If yes, complete 4.1-4.4.</t>
  </si>
  <si>
    <t>CSUP-4.1</t>
  </si>
  <si>
    <t>CSUP-4.2</t>
  </si>
  <si>
    <t>CSUP-4.3</t>
  </si>
  <si>
    <t>CSUP-4.4</t>
  </si>
  <si>
    <t>CSUP-5</t>
  </si>
  <si>
    <t>Does the device contain Non-Operating System commercial off-the-shelf components? If yes, complete 5.1-5.4.</t>
  </si>
  <si>
    <t>CSUP-5.1</t>
  </si>
  <si>
    <t>CSUP-5.2</t>
  </si>
  <si>
    <t>CSUP-5.3</t>
  </si>
  <si>
    <t>CSUP-5.4</t>
  </si>
  <si>
    <t>CSUP-6</t>
  </si>
  <si>
    <t>Does the device contain other software components (e.g., asset management software, license management)? If yes, please provide details or refernce in notes and complete 6.1-6.4.</t>
  </si>
  <si>
    <t>CSUP-6.1</t>
  </si>
  <si>
    <t>CSUP-6.2</t>
  </si>
  <si>
    <t>CSUP-6.3</t>
  </si>
  <si>
    <t>CSUP-6.4</t>
  </si>
  <si>
    <t>CSUP-7</t>
  </si>
  <si>
    <t>Does the manufacturer notify the customer when updates are approved for installation?</t>
  </si>
  <si>
    <t>CSUP-8</t>
  </si>
  <si>
    <t>Does the device perform automatic installation of software updates?</t>
  </si>
  <si>
    <t>CSUP-9</t>
  </si>
  <si>
    <t>Does the manufacturer have an approved list of third-party software that can be installed on the device?</t>
  </si>
  <si>
    <t>CSUP-10</t>
  </si>
  <si>
    <t xml:space="preserve">Can the owner/operator install manufacturer-approved third-party software on the device themselves? </t>
  </si>
  <si>
    <t>CSUP-10.1</t>
  </si>
  <si>
    <t>Does the system have mechanism in place to prevent installation of unapproved software?</t>
  </si>
  <si>
    <t>CSUP-11</t>
  </si>
  <si>
    <t xml:space="preserve">Does the manufacturer have a process in place to assess device vulnerabilities and updates? </t>
  </si>
  <si>
    <t>CSUP-11.1</t>
  </si>
  <si>
    <t>Does the manufacturer provide customers with review and approval status of updates?</t>
  </si>
  <si>
    <t>CSUP-11.2</t>
  </si>
  <si>
    <t>Is there an update review cycle for the device?</t>
  </si>
  <si>
    <t xml:space="preserve">
Can the device be configured to force reauthorization of logged-in user(s) after a predetermined length of inactivity (e.g., auto-logoff, session lock, password protected screen saver)?
</t>
  </si>
  <si>
    <t xml:space="preserve">
Is the length of inactivity time before auto-logoff/screen lock user or administrator configurable?
</t>
  </si>
  <si>
    <t xml:space="preserve">Can the device owner/operator grant themselves unrestricted administrative privileges (e.g., access operating system or application via local root or administrator account)?  
</t>
  </si>
  <si>
    <t xml:space="preserve">Can users be assigned different privilege levels based on 'role' (e.g., user, administrator, and/or service, etc.)?
</t>
  </si>
  <si>
    <t xml:space="preserve">Does the device run in a restricted access mode, or ‘kiosk mode’, by default?
</t>
  </si>
  <si>
    <t>DIDT-1</t>
  </si>
  <si>
    <t>DIDT-1.1</t>
  </si>
  <si>
    <t xml:space="preserve">
Does the device provide an integral capability to de-identify personally identifiable information?
</t>
  </si>
  <si>
    <t xml:space="preserve">
Does the device support de-identification profiles that comply with the DICOM standard for de-identification?
</t>
  </si>
  <si>
    <t>DTBK-1</t>
  </si>
  <si>
    <t>Does the device maintain long term primary storage of personally identifiable information / patient information (e.g. PACS)?</t>
  </si>
  <si>
    <t>DTBK-2</t>
  </si>
  <si>
    <t>Does the device have a “factory reset” function to restore the original device settings as provided by the manufacturer?</t>
  </si>
  <si>
    <t>DTBK-3</t>
  </si>
  <si>
    <t>Does the device have an integral data backup capability to removable media?</t>
  </si>
  <si>
    <t>DTBK-4</t>
  </si>
  <si>
    <t>Does the device have an integral data backup capability to remote storage?</t>
  </si>
  <si>
    <t>DTBK-5</t>
  </si>
  <si>
    <t xml:space="preserve">Does the device have a backup capability for system configuration information, patch restoration, and software restoration? </t>
  </si>
  <si>
    <t>DTBK-6</t>
  </si>
  <si>
    <t>Does the device provide the capability to check the integrity and authenticity of a backup?</t>
  </si>
  <si>
    <t>CP-9</t>
  </si>
  <si>
    <t>EMRG-1</t>
  </si>
  <si>
    <t>Does the device incorporate an emergency access (i.e. “break-glass”) feature?</t>
  </si>
  <si>
    <t>SI-17</t>
  </si>
  <si>
    <t>IGAU-1</t>
  </si>
  <si>
    <t>IGAU-2</t>
  </si>
  <si>
    <t xml:space="preserve">
Does the device provide data integrity checking mechanisms of stored health data (e.g., hash or digital signature)?
</t>
  </si>
  <si>
    <t xml:space="preserve">
Does the device provide error/failure protection and recovery mechanisms for stored health data (e.g., RAID-5)? 
</t>
  </si>
  <si>
    <t>SC-28</t>
  </si>
  <si>
    <t>MLDP-1</t>
  </si>
  <si>
    <t xml:space="preserve">Is the device capable of hosting executable software? </t>
  </si>
  <si>
    <t>MLDP-2</t>
  </si>
  <si>
    <t>Does the device support the use of anti-malware software (or other anti-malware mechanism)? Provide details or reference in notes.</t>
  </si>
  <si>
    <t>MLDP-2.1</t>
  </si>
  <si>
    <t xml:space="preserve">Does the device include anti-malware software by default? </t>
  </si>
  <si>
    <t>MLDP-2.2</t>
  </si>
  <si>
    <t xml:space="preserve">Does the device have anti-malware software available as an option? </t>
  </si>
  <si>
    <t>MLDP-2.3</t>
  </si>
  <si>
    <t xml:space="preserve">Does the device documentation allow the owner/operator to install or update anti-malware software? </t>
  </si>
  <si>
    <t>MLDP-2.4</t>
  </si>
  <si>
    <t>Can the device owner/operator independently (re-)configure anti-malware settings?</t>
  </si>
  <si>
    <t>MLDP-2.5</t>
  </si>
  <si>
    <t xml:space="preserve">Does notification of malware detection occur in the device user interface?  </t>
  </si>
  <si>
    <t>MLDP-2.6</t>
  </si>
  <si>
    <t xml:space="preserve">Can only manufacturer-authorized persons repair systems when malware has been detected?  </t>
  </si>
  <si>
    <t>MLDP-2.7</t>
  </si>
  <si>
    <t>Are malware notifications written to a log?</t>
  </si>
  <si>
    <t>MLDP-2.8</t>
  </si>
  <si>
    <t>Are there any restrictions on anti-malware (e.g., purchase, installation, configuration, scheduling)?</t>
  </si>
  <si>
    <t>MLDP-3</t>
  </si>
  <si>
    <t>If the answer to MLDP-2 is NO, and anti-malware cannot be installed on the device, are other compensating controls in place or available?</t>
  </si>
  <si>
    <t>MLDP-4</t>
  </si>
  <si>
    <t>Does the device employ application whitelisting that restricts the software and services that are permitted to be run on the device?</t>
  </si>
  <si>
    <t>MLDP-5</t>
  </si>
  <si>
    <t>Does the device employ a host-based intrusion detection/prevention system?</t>
  </si>
  <si>
    <t>MLDP-5.1</t>
  </si>
  <si>
    <t>Can the host-based intrusion detection/prevention system be configured by the customer?</t>
  </si>
  <si>
    <t>MLDP-5.2</t>
  </si>
  <si>
    <t>Can a host-based intrusion detection/prevention system be installed by the customer?</t>
  </si>
  <si>
    <t>SI-3</t>
  </si>
  <si>
    <t>CM-5</t>
  </si>
  <si>
    <t>AU-6</t>
  </si>
  <si>
    <t>CP-10</t>
  </si>
  <si>
    <t>SI-2</t>
  </si>
  <si>
    <t>SI-4</t>
  </si>
  <si>
    <t>CM-7</t>
  </si>
  <si>
    <t>NAUT-1</t>
  </si>
  <si>
    <t>Does the device provide/support any means of node authentication that assures both the sender and the recipient of data are known to each other and are authorized to receive transferred information (e.g. Web APIs, SMTP, SNMP)?</t>
  </si>
  <si>
    <t>NAUT-2</t>
  </si>
  <si>
    <t>NAUT-2.1</t>
  </si>
  <si>
    <t>NAUT-3</t>
  </si>
  <si>
    <t xml:space="preserve">Are network access control mechanisms supported (E.g., does the device have an internal firewall, or use a network connection white list)?
</t>
  </si>
  <si>
    <t xml:space="preserve">Is the firewall ruleset documented and available for review?
</t>
  </si>
  <si>
    <t xml:space="preserve">Does the device use certificate-based network connection authentication?
</t>
  </si>
  <si>
    <t>SC-23</t>
  </si>
  <si>
    <t>SC-7</t>
  </si>
  <si>
    <t>PAUT-1</t>
  </si>
  <si>
    <t>Does the device support and enforce unique IDs and passwords for all users and roles (including service accounts)?</t>
  </si>
  <si>
    <t>PAUT-1.1</t>
  </si>
  <si>
    <t>Does the device enforce authentication of unique IDs and passwords for all users and roles (including service accounts)?</t>
  </si>
  <si>
    <t>PAUT-2</t>
  </si>
  <si>
    <t>Is the device configurable to authenticate users through an external authentication service (e.g., MS Active Directory, NDS, LDAP, OAuth, etc.)?</t>
  </si>
  <si>
    <t>PAUT-3</t>
  </si>
  <si>
    <t>Is the device configurable to lock out a user after a certain number of unsuccessful logon attempts?</t>
  </si>
  <si>
    <t>PAUT-4</t>
  </si>
  <si>
    <t>Are all default accounts (e.g., technician service accounts, administrator accounts) listed in the documentation?</t>
  </si>
  <si>
    <t>PAUT-5</t>
  </si>
  <si>
    <t>Can all passwords be changed?</t>
  </si>
  <si>
    <t>PAUT-6</t>
  </si>
  <si>
    <t>Is the device configurable to enforce creation of user account passwords that meet established (organization specific) complexity rules?</t>
  </si>
  <si>
    <t>PAUT-7</t>
  </si>
  <si>
    <t>Does the device support account passwords that expire periodically?</t>
  </si>
  <si>
    <t>PAUT-8</t>
  </si>
  <si>
    <t>Does the device support multi-factor authentication?</t>
  </si>
  <si>
    <t>PAUT-9</t>
  </si>
  <si>
    <t>Does the device support single sign-on (SSO)?</t>
  </si>
  <si>
    <t>PAUT-10</t>
  </si>
  <si>
    <t>Can user accounts be disabled/locked on the device?</t>
  </si>
  <si>
    <t>PAUT-11</t>
  </si>
  <si>
    <t>Does the device support biometric controls?</t>
  </si>
  <si>
    <t>PAUT-12</t>
  </si>
  <si>
    <t>Does the device support physical tokens (e.g. badge access)?</t>
  </si>
  <si>
    <t>PAUT-13</t>
  </si>
  <si>
    <t>Does the device support group authentication (e.g. hospital teams)?</t>
  </si>
  <si>
    <t>PAUT-14</t>
  </si>
  <si>
    <t>Does the application or device store or manage authentication credentials?</t>
  </si>
  <si>
    <t>PAUT-14.1</t>
  </si>
  <si>
    <t>Are credentials stored using a secure method?</t>
  </si>
  <si>
    <t>IA-5</t>
  </si>
  <si>
    <t>SA-4(5)</t>
  </si>
  <si>
    <t>PLOK-1</t>
  </si>
  <si>
    <t>Is the device software only? If yes, answer “N/A” to remaining questions in this section.</t>
  </si>
  <si>
    <t>PLOK-2</t>
  </si>
  <si>
    <t xml:space="preserve">Are all device components maintaining personally identifiable information (other than removable media) physically secure (i.e., cannot remove without tools)? </t>
  </si>
  <si>
    <t>PLOK-3</t>
  </si>
  <si>
    <t>Are all device components maintaining personally identifiable information (other than removable media) physically secured behind an individually keyed locking device?</t>
  </si>
  <si>
    <t>PLOK-4</t>
  </si>
  <si>
    <t>Does the device have an option for the customer to attach a physical lock to restrict access to removable media?</t>
  </si>
  <si>
    <t xml:space="preserve">PE- 3(4) </t>
  </si>
  <si>
    <t>RDMP-1</t>
  </si>
  <si>
    <t>RDMP-2</t>
  </si>
  <si>
    <t>RDMP-3</t>
  </si>
  <si>
    <t>RDMP-4</t>
  </si>
  <si>
    <t xml:space="preserve">
Was a secure software development process, such as ISO/IEC 27034 or IEC 62304, followed during product development?
</t>
  </si>
  <si>
    <t xml:space="preserve">
Does the manufacturer evaluate third-party applications and software components included in the device for secure development practices? 
</t>
  </si>
  <si>
    <t xml:space="preserve">
Does the manufacturer maintain a web page or other source of information on software support dates and updates?
</t>
  </si>
  <si>
    <t xml:space="preserve">
Does the manufacturer have a plan for managing third-party component end-of-life?
</t>
  </si>
  <si>
    <t>SAHD-1</t>
  </si>
  <si>
    <t>Is the device hardened in accordance with any industry standards?</t>
  </si>
  <si>
    <t>SAHD-2</t>
  </si>
  <si>
    <t>Has the device received any cybersecurity certifications?</t>
  </si>
  <si>
    <t>SAHD-3</t>
  </si>
  <si>
    <t>Does the device employ any mechanisms for software integrity checking</t>
  </si>
  <si>
    <t>SAHD-3.1</t>
  </si>
  <si>
    <t>Does the device employ any mechanism (e.g., release-specific hash key, checksums, digital signature, etc.) to ensure the installed software is manufacturer-authorized?</t>
  </si>
  <si>
    <t>SAHD-3.2</t>
  </si>
  <si>
    <t>Does the device employ any mechanism (e.g., release-specific hash key, checksums, digital signature, etc.) to ensure the software updates are the manufacturer-authorized updates?</t>
  </si>
  <si>
    <t>SAHD-4</t>
  </si>
  <si>
    <t>Can the owner/operator perform software integrity checks (i.e., verify that the system has not been modified or tampered with)?</t>
  </si>
  <si>
    <t>SAHD-5</t>
  </si>
  <si>
    <t>Is the system configurable to allow the implementation of file-level, patient level, or other types of access controls?</t>
  </si>
  <si>
    <t>SAHD-5.1</t>
  </si>
  <si>
    <t>Does the device provide role-based access controls?</t>
  </si>
  <si>
    <t>SAHD-6</t>
  </si>
  <si>
    <t xml:space="preserve">Are any system or user accounts restricted or disabled by the manufacturer at system delivery? </t>
  </si>
  <si>
    <t>SAHD-6.1</t>
  </si>
  <si>
    <t xml:space="preserve">Are any system or user accounts configurable by the end user after initial configuration?  </t>
  </si>
  <si>
    <t>SAHD-6.2</t>
  </si>
  <si>
    <t>Does this include restricting certain system or user accounts, such as service technicians, to least privileged access?</t>
  </si>
  <si>
    <t>SAHD-7</t>
  </si>
  <si>
    <t>Are all shared resources (e.g., file shares) which are not required for the intended use of the device disabled?</t>
  </si>
  <si>
    <t>SAHD-8</t>
  </si>
  <si>
    <t>Are all communication ports and protocols that are not required for the intended use of the device disabled?</t>
  </si>
  <si>
    <t>SAHD-9</t>
  </si>
  <si>
    <t>Are all services (e.g., telnet, file transfer protocol [FTP], internet information server [IIS], etc.), which are not required for the intended use of the device deleted/disabled?</t>
  </si>
  <si>
    <t>SAHD-10</t>
  </si>
  <si>
    <t>Are all applications (COTS applications as well as OS-included applications, e.g., MS Internet Explorer, etc.) which are not required for the intended use of the device deleted/disabled?</t>
  </si>
  <si>
    <t>SAHD-11</t>
  </si>
  <si>
    <t>Can the device prohibit boot from uncontrolled or removable media (i.e., a source other than an internal drive or memory component)?</t>
  </si>
  <si>
    <t>SAHD-12</t>
  </si>
  <si>
    <t>Can unauthorized software or hardware be installed on the device without the use of physical tools?</t>
  </si>
  <si>
    <t>SAHD-13</t>
  </si>
  <si>
    <t>Does the product documentation include information on operational network security scanning by users?</t>
  </si>
  <si>
    <t>SAHD-14</t>
  </si>
  <si>
    <t>Can the device be hardened beyond the default provided state?</t>
  </si>
  <si>
    <t>SAHD-14.1</t>
  </si>
  <si>
    <t>Are instructions available from vendor for increased hardening?</t>
  </si>
  <si>
    <t>SHAD-15</t>
  </si>
  <si>
    <t>Can the system prevent access to BIOS or other bootloaders during boot?</t>
  </si>
  <si>
    <t>SAHD-16</t>
  </si>
  <si>
    <t>Have additional hardening methods not included in 2.3.19 been used to harden the device?</t>
  </si>
  <si>
    <t>AC-17(2)/IA-3</t>
  </si>
  <si>
    <t>SA-12(10)</t>
  </si>
  <si>
    <t>CM-8</t>
  </si>
  <si>
    <t>AC-3</t>
  </si>
  <si>
    <t>SA-18</t>
  </si>
  <si>
    <t>CM-6</t>
  </si>
  <si>
    <t>SGUD-1</t>
  </si>
  <si>
    <t>SGUD-2</t>
  </si>
  <si>
    <t>SGUD-3</t>
  </si>
  <si>
    <t>SGUD-3.1</t>
  </si>
  <si>
    <t>SGUD-4</t>
  </si>
  <si>
    <t xml:space="preserve">Can the owner/operator manage password control for all accounts?
</t>
  </si>
  <si>
    <t xml:space="preserve">Does the product include documentation on recommended compensating controls for the device?
</t>
  </si>
  <si>
    <t xml:space="preserve">Does the device have the capability, and provide instructions, for the permanent deletion of data from the device or media? 
</t>
  </si>
  <si>
    <t xml:space="preserve">
Does the device include security documentation for the owner/operator?
</t>
  </si>
  <si>
    <t xml:space="preserve">
Are all access accounts documented?
</t>
  </si>
  <si>
    <t>STCF-1</t>
  </si>
  <si>
    <t>STCF-1.1</t>
  </si>
  <si>
    <t>STCF-1.2</t>
  </si>
  <si>
    <t>STCF-1.3</t>
  </si>
  <si>
    <t>STCF-2</t>
  </si>
  <si>
    <t>STCF-3</t>
  </si>
  <si>
    <t>STCF-4</t>
  </si>
  <si>
    <t xml:space="preserve">Is the data stored in a database external to the device?
</t>
  </si>
  <si>
    <t xml:space="preserve">Is the data stored in a database located on the device? 
</t>
  </si>
  <si>
    <t xml:space="preserve">Can the encryption keys be changed or configured?
</t>
  </si>
  <si>
    <t xml:space="preserve">Are instructions available to the customer to configure encryption?
</t>
  </si>
  <si>
    <t xml:space="preserve">Is the data encryption capability configured by default? 
</t>
  </si>
  <si>
    <t xml:space="preserve">Is all data encrypted or otherwise protected?
</t>
  </si>
  <si>
    <t xml:space="preserve">Can the device encrypt data at rest? 
</t>
  </si>
  <si>
    <t>AT-2/PL-2</t>
  </si>
  <si>
    <t>MP-6</t>
  </si>
  <si>
    <t>AC-6,IA-2</t>
  </si>
  <si>
    <t>TXCF-1</t>
  </si>
  <si>
    <t>Can personally identifiable information be transmitted only via a point-to-point dedicated cable?</t>
  </si>
  <si>
    <t>TXCF-2</t>
  </si>
  <si>
    <t xml:space="preserve">Is personally identifiable information encrypted prior to transmission via a network or removable media? </t>
  </si>
  <si>
    <t>TXCF-2.1</t>
  </si>
  <si>
    <t>If data is not encrypted by default, can the customer configure encryption options?</t>
  </si>
  <si>
    <t>TXCF-3</t>
  </si>
  <si>
    <t>Is personally identifiable information transmission restricted to a fixed list of network destinations?</t>
  </si>
  <si>
    <t>TXCF-4</t>
  </si>
  <si>
    <t>Are connections limited to authenticated systems?</t>
  </si>
  <si>
    <t>TXCF-5</t>
  </si>
  <si>
    <t>Are secure transmission methods supported/implemented (DICOM, HL7, IEEE 11073)?</t>
  </si>
  <si>
    <t>TXIG-1</t>
  </si>
  <si>
    <t>Does the device support any mechanism (e.g., digital signatures) intended to ensure data is not modified during transmission?</t>
  </si>
  <si>
    <t>TXIG-2</t>
  </si>
  <si>
    <t>Does the device include multiple sub-components connected by external cables?</t>
  </si>
  <si>
    <t>SC-8</t>
  </si>
  <si>
    <t>The system shall provide the ability of on-site service staff, remote service staff, or authorized customer staff to install/upgrade device's security patches</t>
  </si>
  <si>
    <t>The system shall provide the ability to directly remove information that allows identification of a person</t>
  </si>
  <si>
    <t>The system shall have an integral data backup capability to recover after damage or destruction of device data, hardware or software</t>
  </si>
  <si>
    <t>The system shall provide users the ability to access private data in case of an emergency that requires immediate access to private data</t>
  </si>
  <si>
    <t>System shall provide audit controls documenting who is doing what with health data</t>
  </si>
  <si>
    <t>The system shall provide role based controlled access to health data and functions - access to be provided only as necessary to perform the tasks required consistent with intended use</t>
  </si>
  <si>
    <t>The system shall ensure confidentiality of transmitted health data</t>
  </si>
  <si>
    <t>The system shall ensure integrity of transmitted health data</t>
  </si>
  <si>
    <t>(1) When SYK is a controller, determine the Legal basis (IP-1 Consent from NIST SP 800-53, or any other) and provide a Privacy notice to the data subject (TR-1 Privacy Notice from NIST SP 800-53). If there are data exchanges with other parties, appropriate Data Processing Agreements between SYK and those parties shall be established.
(1.a.) When SYK is a joint controller together with another party, create appropriate Joint Controller Agreements between Stryker and other party regarding the responsibilities for the PI flowing through the device.
(1.b.) When SYK is a controller in common with another controller, no Data Processing Agreement is required as they operate as separate parties.
(1.c.) In all above cases legal or compliance shall be contacted for further advise.
(2.) When SYK is a processor on behalf of a hospital, create appropriate Data Processing Agreements between Stryker and Customer regarding the responsibilities for the PI flowing through the device.
(2.a.) When SYK is a sub-processor on behalf of another party, ensure activities are aligned with data protection standard agreed in Contractual Agreements between Controller and Processor.</t>
  </si>
  <si>
    <t>PRODUCT SECURITY STANDARD ASSESSMENT - Privacy Controls Assessment</t>
  </si>
  <si>
    <t>2. Review Section 5, noting which security controls indicate that assessment is required. Links in the sections may be used to determine the meaning of each control and control enhancement.</t>
  </si>
  <si>
    <t>PRODUCT SECURITY STANDARD ASSESSMENT - Security Controls Assessment</t>
  </si>
  <si>
    <t>Section 6. Privacy Controls (fom Privacy by Design framework described in D0000061607)</t>
  </si>
  <si>
    <t>4. Clarification notes may be added to explain the method or extent to which the item will be incorporated.</t>
  </si>
  <si>
    <t>1. This page is only required if privacy is in scope, based on answers given in the Capabilities Assessment worksheet. See note above. Refer to D0000061607 for requirements related to Privacy by Design.</t>
  </si>
  <si>
    <t>2. In section 6, indicate which Privacy by Design controls (and thus also their associated baseline requirements) will be incorporated into the product design. Enter justification for any item that will not be included.</t>
  </si>
  <si>
    <t>3. Clarification notes may be added to explain the method or extent to which the item will be incorporated.</t>
  </si>
  <si>
    <t>4. Once a selected control is added to the software requirements or project requirements, update the Traceability Reference field with traceability information (such as the number of the SRS or other document).</t>
  </si>
  <si>
    <t>5. Once a selected control is added to the software requirements, update the Traceability Reference field with traceability information (such as the number of the SRS document).</t>
  </si>
  <si>
    <t>6. Proceed to complete the Security Controls Assessment worksheet.</t>
  </si>
  <si>
    <t>1. Refer to D0000061606 for requirements related to the PSSA. If privacy is in scope based on answers to questions in the Capabilities Assessment worksheet, the Privacy Controls Assessment worksheet must also be completed.</t>
  </si>
  <si>
    <t>3. Complete the Security Controls Assessment worksheet, following instructions on that page.</t>
  </si>
  <si>
    <t>5. Refer to D0000061606 for requirements concerning when and how this PSSA is to be used in the overall software design process.</t>
  </si>
  <si>
    <t>4. Complete the Privacy Controls Assessment worksheet, if required.</t>
  </si>
  <si>
    <t>Security Controls Assessment</t>
  </si>
  <si>
    <t>Privacy Controls Assessment</t>
  </si>
  <si>
    <t>Form on which to select applicable privacy controls, or to justify not implementing them in the design</t>
  </si>
  <si>
    <t>Form on which to select applicable security controls, or to justify not implementing them in the design</t>
  </si>
  <si>
    <t>Document information, product identification, revision history</t>
  </si>
  <si>
    <t>Note: After this Capabilities Assessment page is completed, the remaining Controls Assessment worksheets will indicate the security and privacy controls that must be assessed.</t>
  </si>
  <si>
    <t>NIST Security Control related to MDS2 Question</t>
  </si>
  <si>
    <t>PRODUCT SECURITY STANDARD ASSESSMENT - Security Controls and Guidance</t>
  </si>
  <si>
    <t>Controls and Guidance</t>
  </si>
  <si>
    <t>A.5.1.1, A.5.1.2, A.6.1.1, A.9.1.1, A.12.1.1, A.18.1.1, A.18.2.2</t>
  </si>
  <si>
    <t>A.9.2.1, A.9.2.2, A.9.2.3, A.9.2.5, A.9.2.6</t>
  </si>
  <si>
    <t>A.6.2.2, A.9.1.2, A.9.4.1, A.9.4.4, A.9.4.5, A.13.1.1, A.14.1.2, A.14.1.3, A.18.1.3</t>
  </si>
  <si>
    <t>A.6.1.2</t>
  </si>
  <si>
    <t>A.9.1.2, A.9.2.3, A.9.4.4, A.9.4.5</t>
  </si>
  <si>
    <t>A.9.4.2</t>
  </si>
  <si>
    <t>A.11.2.8, A.11.2.9</t>
  </si>
  <si>
    <t>A.6.2.1, A.6.2.2, A.13.1.1, A.13.2.1, A.14.1.2</t>
  </si>
  <si>
    <t>A.6.2.1, A.13.1.1, A.13.2.1</t>
  </si>
  <si>
    <t>A.6.2.1, A.11.2.6, A.13.2.1</t>
  </si>
  <si>
    <t>A.9.4.1 (only partially satisfies NIST control)</t>
  </si>
  <si>
    <t>A.5.1.1, A.5.1.2, A.6.1.1, A.12.1.1, A.18.1.1, A.18.2.2</t>
  </si>
  <si>
    <t>A.7.2.2, A.12.2.1</t>
  </si>
  <si>
    <t>A.7.2.2 (only partially satisfies NIST control)</t>
  </si>
  <si>
    <t>A.12.4.1 (only partially satisfies NIST control)</t>
  </si>
  <si>
    <t>A.12.1.3</t>
  </si>
  <si>
    <t>A.12.4.1, A.16.1.2, A.16.1.4</t>
  </si>
  <si>
    <r>
      <t xml:space="preserve">ISO/IEC 27001 Controls that fulfill the NIST Control
</t>
    </r>
    <r>
      <rPr>
        <sz val="10"/>
        <rFont val="Cambria"/>
        <family val="1"/>
      </rPr>
      <t>(SP 800-53, r4, Appendix H)</t>
    </r>
  </si>
  <si>
    <r>
      <t>Control Specifics</t>
    </r>
    <r>
      <rPr>
        <sz val="10"/>
        <rFont val="Cambria"/>
        <family val="1"/>
      </rPr>
      <t xml:space="preserve"> (SP 800-53, r4)</t>
    </r>
  </si>
  <si>
    <r>
      <t>Control</t>
    </r>
    <r>
      <rPr>
        <sz val="10"/>
        <rFont val="Cambria"/>
        <family val="1"/>
      </rPr>
      <t xml:space="preserve"> (NIST SP 800-53, r4)</t>
    </r>
  </si>
  <si>
    <r>
      <t xml:space="preserve">Supplemental Guidance </t>
    </r>
    <r>
      <rPr>
        <sz val="10"/>
        <rFont val="Cambria"/>
        <family val="1"/>
      </rPr>
      <t>(SP 800-53, r4)</t>
    </r>
  </si>
  <si>
    <r>
      <t xml:space="preserve">Control Enhancements </t>
    </r>
    <r>
      <rPr>
        <sz val="10"/>
        <rFont val="Cambria"/>
        <family val="1"/>
      </rPr>
      <t>(SP 800-53, r4)</t>
    </r>
  </si>
  <si>
    <t>A.12.4.4</t>
  </si>
  <si>
    <t>A.12.4.2, A.12.4.3, A.18.1.3</t>
  </si>
  <si>
    <t>A.12.4.1, A.16.1.7</t>
  </si>
  <si>
    <t>A.12.4.1, A.12.4.3</t>
  </si>
  <si>
    <t>A.12.1.2, A.14.2.2, A.14.2.3, A.14.2.4</t>
  </si>
  <si>
    <t>A.14.2.3</t>
  </si>
  <si>
    <t>A.9.2.3, A.9.4.5, A.12.1.2, A.12.1.4, A.12.5.1</t>
  </si>
  <si>
    <t>A.12.5.1 (only partially satisfies NIST control)</t>
  </si>
  <si>
    <t>A.6.1.1 (only partially satisfies NIST control)</t>
  </si>
  <si>
    <t>A.6.1.1, A.17.1.1, A.17.2.1</t>
  </si>
  <si>
    <t>A.17.1.3</t>
  </si>
  <si>
    <t>A.11.1.4, A.17.1.2, A.17.2.1</t>
  </si>
  <si>
    <t>A.11.2.2, A.17.1.2</t>
  </si>
  <si>
    <t>A.12.3.1, A.17.1.2, A.18.1.3</t>
  </si>
  <si>
    <t>A.17.1.2</t>
  </si>
  <si>
    <t>A.17.1.2 (only partially satisfies NIST control)</t>
  </si>
  <si>
    <t>A.9.2.1</t>
  </si>
  <si>
    <t>A.9.2.1, A.9.2.4, A.9.3.1, A.9.4.3</t>
  </si>
  <si>
    <t>A.18.1.5</t>
  </si>
  <si>
    <t>A.5.1.1, A.5.1.2, A.6.1.1, A.12.1.1 A.18.1.1, A.18.2.2</t>
  </si>
  <si>
    <t>A.16.1.4, A.16.1.5, A.16.1.6</t>
  </si>
  <si>
    <t>A.6.1.3, A.16.1.2</t>
  </si>
  <si>
    <t>A.16.1.1</t>
  </si>
  <si>
    <t>A.11.2.4 (only partially satisfies NIST control), A.11.2.5 (only partially satisfies NIST control)</t>
  </si>
  <si>
    <t>A.11.2.4</t>
  </si>
  <si>
    <t>A.8.2.3, A.8.3.1, A.11.2.9</t>
  </si>
  <si>
    <t>A.8.2.3, A.8.3.1</t>
  </si>
  <si>
    <t>A.11.1.2 (only partially satisfies NIST control)</t>
  </si>
  <si>
    <t>A.11.1.1, A.11.1.2, A.11.1.3</t>
  </si>
  <si>
    <t>A.11.1.2, A.11.2.3</t>
  </si>
  <si>
    <t>A.11.1.2, A.11.1.3</t>
  </si>
  <si>
    <t>A.11.1.4, A.11.2.1, A.11.2.2, A.11.2.3</t>
  </si>
  <si>
    <t>A.8.2.3, A.11.1.4, A.11.2.1</t>
  </si>
  <si>
    <t>A.14.1.1</t>
  </si>
  <si>
    <t>A.7.1.2, A.7.2.1, A.8.1.3</t>
  </si>
  <si>
    <t>A.14.1.1 (only partially satisfies NIST control)</t>
  </si>
  <si>
    <t>A.5.1.1, A.5.1.2, A.6.1.1, A.18.1.1, A.18.2.2</t>
  </si>
  <si>
    <t>A.6.1.4</t>
  </si>
  <si>
    <t>A.12.6.1 (only partially satisfies NIST control)</t>
  </si>
  <si>
    <t>A.6.1.1, A.6.1.5, A.14.1.1, A.14.2.1, A.14.2.6</t>
  </si>
  <si>
    <t>A.14.1.1, A.14.2.7, A.14.2.9, A.15.1.2</t>
  </si>
  <si>
    <t>A.12.1.1 (only partially satisfies NIST control)</t>
  </si>
  <si>
    <t>A.14.2.5</t>
  </si>
  <si>
    <t>A.6.1.1, A.6.1.5, A.7.2.1, A.13.1.2, A.13.2.2, A.15.2.1, A.15.2.2</t>
  </si>
  <si>
    <t>A.12.1.2, A.14.2.2, A.14.2.4, A.14.2.7</t>
  </si>
  <si>
    <t>A.14.2.7, A.14.2.8</t>
  </si>
  <si>
    <t>A.14.2.7, A.15.1.1, A.15.1.2, A.15.1.3</t>
  </si>
  <si>
    <t>A.6.1.5, A.14.2.1</t>
  </si>
  <si>
    <t>A.14.2.1, A.14.2.5</t>
  </si>
  <si>
    <t>A.7.1.1</t>
  </si>
  <si>
    <t>A.13.1.1, A.13.1.3, A.13.2.1, A.14.1.3</t>
  </si>
  <si>
    <t>A.8.2.3, A.13.1.1, A.13.2.1, A.13.2.3, A.14.1.2, A.14.1.3</t>
  </si>
  <si>
    <t>A.10.1.2</t>
  </si>
  <si>
    <t>A.10.1.1, A.14.1.2, A.14.1.3, A.18.1.5</t>
  </si>
  <si>
    <t>A.8.2.3 (only partially satisfies NIST control)</t>
  </si>
  <si>
    <t>A.12.6.1, A.14.2.2, A.14.2.3, A.16.1.3</t>
  </si>
  <si>
    <t>A.12.2.1</t>
  </si>
  <si>
    <t>A.6.1.4 (only partially satisfies NIST control)</t>
  </si>
  <si>
    <t>SmartMedic</t>
  </si>
  <si>
    <t>SGTC-NPD-00001</t>
  </si>
  <si>
    <t>Vikram Puri</t>
  </si>
  <si>
    <t>Deepak Sharma</t>
  </si>
  <si>
    <t>NPD</t>
  </si>
  <si>
    <t>R&amp;D</t>
  </si>
  <si>
    <t>NA</t>
  </si>
  <si>
    <t>Initital Draft</t>
  </si>
  <si>
    <t>Patient data is not stored in system. Identification of patient is not possible.</t>
  </si>
  <si>
    <t>Limited  impact even if the weight data is modified by unauthorized user. Only impacted system will be Nurse Station and any external HIS system</t>
  </si>
  <si>
    <t>to be included in SOM</t>
  </si>
  <si>
    <t>To be included from SRS</t>
  </si>
  <si>
    <t>Hospitals are not required to create DMZ or virtual network to operate the system</t>
  </si>
  <si>
    <t>SOM handshaking mechasim to use wifi</t>
  </si>
  <si>
    <t>Limited  impact even if the weight or position data is not available on Nurse Station or the external system. To be included in SOM</t>
  </si>
  <si>
    <t>SRS item: Data backup of the Database (Applicable to Cloud database)</t>
  </si>
  <si>
    <t>SOM (Wifi Security WPD-2 PSK): Applicable to Smartmedic device, Tablet and Nurse Station</t>
  </si>
  <si>
    <t>Bluetooth Authentication on device, DeviceID act as the key for device authentication
Tablet provisioning on IOT Hub with tokens (Applicable to SmartMedic device, Tablet and Cloud connections)</t>
  </si>
  <si>
    <t>Relevant Security controls for the NurseStation and the Tablet Application are identifeid within this document. Any controls which may be relevant for any customer (and hospital IT) and which are beyond the trurst boundaries of the Stryker system will be adressed in the SOM (Security Operations Manual)</t>
  </si>
  <si>
    <r>
      <rPr>
        <sz val="11"/>
        <color rgb="FFFF0000"/>
        <rFont val="Cambria"/>
        <family val="1"/>
      </rPr>
      <t>The Intended Use</t>
    </r>
    <r>
      <rPr>
        <sz val="11"/>
        <color theme="1"/>
        <rFont val="Cambria"/>
        <family val="1"/>
      </rPr>
      <t xml:space="preserve"> does not requires this arrangement for private access</t>
    </r>
  </si>
  <si>
    <t>SmartMedic- Device to measure weight and patient position inside the ICU. 
The device is comprising the the following components and trust boundaries : 
1. Smartmedic Device (incl. data display screen) 
2. Tablet Application
3. Nurse Station Application
4. Strykers Azure Cloud Hosting
5. Azure Portal Administrator (security for this component is covered by the Azure security provisions)</t>
  </si>
  <si>
    <t xml:space="preserve">to be included in SOM (Security Oprations Manual) in the according section </t>
  </si>
  <si>
    <t>SRS Item (Applicable to NurseStation): Default is 24 hours. Make it configurable using custom entry from the user (48 hrs, 72 hrs). Never logoff is not a prefered option</t>
  </si>
  <si>
    <t>Installation Manual:D005010050 For tablet, the product upgrade shall be provided in the form of Application installer files and will be done by Stryker Service person. Nurse station is a web application which can be taken care by the server admin.</t>
  </si>
  <si>
    <t>NoPHI (personal health information) stored</t>
  </si>
  <si>
    <t xml:space="preserve">SRS Item: Tablet shall have anti malware software.
D005010066: Security Operations Manual- 13. MALWARE DETECTION/PROTECTION (MLDP-1), SYK donot have control over the user desktop for Nursing application. </t>
  </si>
  <si>
    <t>(SRS Item) Applicable to Tablet: Authentication provided only to the Stryker service person.
D005010066: Security Operations Manual- 16.2 User Account Management : Nurse station has authentication provided by entering hospital id. Additionaly application has the configuration options to monitor inactivity.</t>
  </si>
  <si>
    <t>Software Development Plan : D005010020
Applicable to SmartMedic Device, Tablet Application and Nurse Station application</t>
  </si>
  <si>
    <t>D005010066: Security Operations Manual for System Hardening and (D005010071) Penetration Testing report reference for application hardening
Applicable to  Tablet Application.</t>
  </si>
  <si>
    <t>D005010066: Security Operations Manual
Applicable to SmartMedic Device (Bluetooth and wifi connection), Tablet Application, Nurse Station and Hospital's WiFi network.</t>
  </si>
  <si>
    <t>SRS Item: Applicable to Smartmedic device and Cloud data</t>
  </si>
  <si>
    <t>to be included from SRS</t>
  </si>
  <si>
    <t>Auditing is not happening in Tablet/Nurse station.  Basic auditing happens only for the cloud admin portal.</t>
  </si>
  <si>
    <t>to be included form SRS</t>
  </si>
  <si>
    <t>For Tablet, only Stryker service person/technician is authenticated to operate. 
For Nurse station application, uniform access provided for both Nursing staff, Surgeon.</t>
  </si>
  <si>
    <t>For Nurse station application, SOM can be referred to understand the different security measures.</t>
  </si>
  <si>
    <t>Configurable logoff time</t>
  </si>
  <si>
    <t>HDOs responsibility - Configuration mangement is the discipline of ensuring the integrity of HDOs networking IT configuration items (SW, HW, tools, procedures, etc.)</t>
  </si>
  <si>
    <t>Contingency planning and management (e.g. restoring a system or a network sgement or certain applications) is a key responsibility of the HDO's  IT network management</t>
  </si>
  <si>
    <t>N/A or Not acquired complete system or IT product for Application.</t>
  </si>
  <si>
    <t>Refer to HDO IT policy for commnuication with internal information system, SRS for Protection of communication channel of the system</t>
  </si>
  <si>
    <t>Use of Wifi Security WPD-2 PSK and above for wifi access</t>
  </si>
  <si>
    <t>The Corporate QMS product security policy and procedures define security roles and responsibilties which build the foundation for hiring, training, etc. for personal involved in product security activities</t>
  </si>
  <si>
    <t>D005010066: SRS 2.5.4.1</t>
  </si>
  <si>
    <t>D005010066: SRS 2.17.6</t>
  </si>
  <si>
    <t>Process of patient data anonymization</t>
  </si>
  <si>
    <t>Output from the SM device should only be captured in the NS. The User needs and other specs documents (like SRS) document the accroding requirements</t>
  </si>
  <si>
    <t>(SRS Item)Anonymization of patient details shall be done.</t>
  </si>
  <si>
    <t>Applicable to Tablet- Physical enclosure to secure the tablet.</t>
  </si>
  <si>
    <t>For Tablet, only Stryker service person/technician is authenticated to operate. 
For Nurse station application, uniform access provided for Nursing staff, Surgeon.</t>
  </si>
  <si>
    <t>SRS item</t>
  </si>
  <si>
    <t>SOM XXXXXX - 
27. Contingency Plan Testing, Maintenance and Training</t>
  </si>
  <si>
    <t>SOM XXXXXX
27. Contingency Plan Testing, Maintenance and Training</t>
  </si>
  <si>
    <t xml:space="preserve">SOM XXXXXX 16.2 User Account Management (PAUT-2, 3, 4, 5, 6, 7, 8, 9, 10, 11, 12, 13, 14) </t>
  </si>
  <si>
    <t>System maintenance for the Tablet (once it is on the market) is defined within the Corporate procedure 
SOM XXXXXXXX</t>
  </si>
  <si>
    <t>Security planning and information security program plan are shared responsibilities:
(1) Stryker general: SYK has established QMS procedures and trainings for  security and safety to be considered during the design&amp;development and post market surveillance of any SW driven Medical Device from SYK. These procedures include the specification of roles &amp; responsibilties.
(2) Application specific security planning: The PSSA, the security architecture and the PS risk analysis define application specific security controls which shall be implemented in the application and considered in accompanying material (e.g service manual) 
(3) Customer specific provisions: The SOM establishes application specific security controls and guidance to be considered by the HDO for his security program planning purposes
SOM XXXXXXXXX 25.6 Training and Awareness
SOM XXXXXXXXX - 25. SECURITY PROGRAM INTEGRATION</t>
  </si>
  <si>
    <t>All controls which need to be considered by the HDO in order to ensure CIA are defined in the Security Operations Manual (XXXXXXXXX)</t>
  </si>
  <si>
    <t>For Tablets, local maintenance is performed. 
For Nurse Station, non-local maintenance is prformed.
No maintenance for Smart Medic device.</t>
  </si>
  <si>
    <t>NO media storage for either Tablet/Nurse Station/Smart Medic Device</t>
  </si>
  <si>
    <t>Tablet has been provided with a facility to restrict unauthorized access.
The management of physical security aspects of the HDO's IT system, networks and other configuration items is a key responsibility of the HDO's  IT network management.</t>
  </si>
  <si>
    <t>Currently, CAPTCHA is used for Second Factor Authentication.</t>
  </si>
  <si>
    <t>It is the HDO's responsibility to maintain the integrity for its IT systems. The Nurse station application can be accessed through web interface on a system which is owned by the HDO. 
Tablet is already physically locked and hence tamper proof. 
Entry to the Tablet is only for Stryker service personal.</t>
  </si>
  <si>
    <t>Post market Security monitoring to be conducted as per "XXXXXXXXX, Product Security Post Market Management". 
D001020020: Software Development Plan will define the periodic frequency of proactive surveillance of potential vulnerabilities</t>
  </si>
  <si>
    <t>XXXXXXXX - Penetration testing report</t>
  </si>
  <si>
    <t>All the details related to Software SOUP document are documented in Software Architecture document (XXXXXXXXX).</t>
  </si>
  <si>
    <t>"XXXXXXXXXXX - Security and privacy in design controls" defines requirements and guidance for product development to establish product security and privacy by design in medical devices and/or products that are software or
contain software</t>
  </si>
  <si>
    <t xml:space="preserve">User Manual (XXXXXXXX), SOUP, IFU(XXXXXXXXX) and Security Operations Manual(XXXXXXXXX) are user documents which enable the HDO to supplement their information system documentation </t>
  </si>
  <si>
    <t>"XXXXXXXXX Security and privacy in design controls" defines security testing requirements and practices</t>
  </si>
  <si>
    <t>(D001020020: Section 5)Configuration management in Software Development plan</t>
  </si>
  <si>
    <t>"XXXXXXXXXX Security and privacy in design controls" and "XXXXXXXXXX Privacy by design"defines security and privacy principles</t>
  </si>
  <si>
    <t xml:space="preserve">The SOM XXXXXXXX describes any controls which may assist the HDO to keep its system integrity (e.g. backup, malware protection, etc.)
Incident management for the Nurse station application (Once it is on the market) shall be handled as established with the Corporate procedure "XXXXXXXXXX, Product Security Post Market Management". </t>
  </si>
  <si>
    <t xml:space="preserve">For the tablet, audit logs should be captured (Login &amp; Logout time and any possible details)  during the service operations. For the cloud admin portal audit log should be enabled. </t>
  </si>
  <si>
    <t>Incident management for the Smart Medic Device, Nurse station application &amp; Tablet (once it is on the market) is defined within the Corporate procedure "XXXXXXXXXXXX" Product Security Post Market Management". 
SOM XXXXXXXX - 25.2 Incident Response</t>
  </si>
  <si>
    <t>SRS Item (Applicable to NurseStation, Tablet Application) : Single Access with hospital code. No need of authorization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</si>
</sst>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7" x14ac:knownFonts="1">
    <font>
      <sz val="11"/>
      <color theme="1"/>
      <name val="Calibri"/>
      <family val="2"/>
      <scheme val="minor"/>
    </font>
    <font>
      <sz val="10"/>
      <name val="Arial"/>
      <family val="2"/>
    </font>
    <font>
      <sz val="10"/>
      <name val="Arial"/>
      <family val="2"/>
    </font>
    <font>
      <u/>
      <sz val="10"/>
      <color theme="10"/>
      <name val="Arial"/>
      <family val="2"/>
    </font>
    <font>
      <sz val="10"/>
      <name val="Arial"/>
      <family val="2"/>
    </font>
    <font>
      <sz val="11"/>
      <color theme="1"/>
      <name val="Cambria"/>
      <family val="1"/>
    </font>
    <font>
      <b/>
      <sz val="11"/>
      <color theme="1"/>
      <name val="Cambria"/>
      <family val="1"/>
    </font>
    <font>
      <sz val="11"/>
      <color theme="0"/>
      <name val="Cambria"/>
      <family val="1"/>
    </font>
    <font>
      <sz val="12"/>
      <color theme="0"/>
      <name val="Cambria"/>
      <family val="1"/>
    </font>
    <font>
      <b/>
      <sz val="14"/>
      <name val="Cambria"/>
      <family val="1"/>
    </font>
    <font>
      <sz val="11"/>
      <name val="Cambria"/>
      <family val="1"/>
    </font>
    <font>
      <b/>
      <sz val="11"/>
      <name val="Cambria"/>
      <family val="1"/>
    </font>
    <font>
      <b/>
      <sz val="10"/>
      <name val="Cambria"/>
      <family val="1"/>
    </font>
    <font>
      <sz val="8"/>
      <color theme="0"/>
      <name val="Cambria"/>
      <family val="1"/>
    </font>
    <font>
      <sz val="8"/>
      <color theme="1"/>
      <name val="Cambria"/>
      <family val="1"/>
    </font>
    <font>
      <sz val="15"/>
      <color theme="0"/>
      <name val="Cambria"/>
      <family val="1"/>
    </font>
    <font>
      <b/>
      <sz val="9"/>
      <name val="Cambria"/>
      <family val="1"/>
    </font>
    <font>
      <sz val="10"/>
      <name val="Cambria"/>
      <family val="1"/>
    </font>
    <font>
      <sz val="10"/>
      <color theme="6" tint="-0.499984740745262"/>
      <name val="Cambria"/>
      <family val="1"/>
    </font>
    <font>
      <b/>
      <sz val="12"/>
      <color theme="0"/>
      <name val="Cambria"/>
      <family val="1"/>
    </font>
    <font>
      <sz val="9"/>
      <color theme="1"/>
      <name val="Cambria"/>
      <family val="1"/>
    </font>
    <font>
      <b/>
      <sz val="8"/>
      <color theme="1"/>
      <name val="Cambria"/>
      <family val="1"/>
    </font>
    <font>
      <b/>
      <sz val="9"/>
      <color theme="1"/>
      <name val="Cambria"/>
      <family val="1"/>
    </font>
    <font>
      <u/>
      <sz val="11"/>
      <color theme="10"/>
      <name val="Calibri"/>
      <family val="2"/>
      <scheme val="minor"/>
    </font>
    <font>
      <b/>
      <sz val="12"/>
      <name val="Calibri"/>
      <family val="2"/>
      <scheme val="minor"/>
    </font>
    <font>
      <sz val="10"/>
      <color rgb="FF0070C0"/>
      <name val="Cambria"/>
      <family val="1"/>
    </font>
    <font>
      <b/>
      <sz val="12"/>
      <name val="Cambria"/>
      <family val="1"/>
    </font>
    <font>
      <sz val="10"/>
      <color theme="1"/>
      <name val="Cambria"/>
      <family val="1"/>
    </font>
    <font>
      <sz val="8"/>
      <name val="Cambria"/>
      <family val="1"/>
    </font>
    <font>
      <b/>
      <sz val="8"/>
      <name val="Cambria"/>
      <family val="1"/>
    </font>
    <font>
      <sz val="8.5"/>
      <name val="Cambria"/>
      <family val="1"/>
    </font>
    <font>
      <sz val="11"/>
      <color theme="10"/>
      <name val="Cambria"/>
      <family val="1"/>
    </font>
    <font>
      <b/>
      <sz val="11"/>
      <color theme="0"/>
      <name val="Cambria"/>
      <family val="1"/>
    </font>
    <font>
      <sz val="11"/>
      <color theme="6" tint="-0.499984740745262"/>
      <name val="Cambria"/>
      <family val="1"/>
    </font>
    <font>
      <b/>
      <sz val="10"/>
      <color theme="0"/>
      <name val="Cambria"/>
      <family val="1"/>
    </font>
    <font>
      <b/>
      <sz val="10"/>
      <color theme="6" tint="-0.499984740745262"/>
      <name val="Cambria"/>
      <family val="1"/>
    </font>
    <font>
      <sz val="10"/>
      <color theme="8"/>
      <name val="Cambria"/>
      <family val="1"/>
    </font>
    <font>
      <sz val="8"/>
      <color theme="4" tint="-0.249977111117893"/>
      <name val="Cambria"/>
      <family val="1"/>
    </font>
    <font>
      <b/>
      <sz val="11"/>
      <color theme="4" tint="-0.249977111117893"/>
      <name val="Cambria"/>
      <family val="1"/>
    </font>
    <font>
      <sz val="9"/>
      <color theme="4" tint="-0.249977111117893"/>
      <name val="Cambria"/>
      <family val="1"/>
    </font>
    <font>
      <u/>
      <sz val="9"/>
      <color theme="4" tint="-0.249977111117893"/>
      <name val="Cambria"/>
      <family val="1"/>
    </font>
    <font>
      <sz val="11"/>
      <color theme="4" tint="-0.249977111117893"/>
      <name val="Cambria"/>
      <family val="1"/>
    </font>
    <font>
      <b/>
      <sz val="10"/>
      <color theme="1"/>
      <name val="Cambria"/>
      <family val="1"/>
    </font>
    <font>
      <sz val="9"/>
      <name val="Cambria"/>
      <family val="1"/>
    </font>
    <font>
      <b/>
      <i/>
      <sz val="12"/>
      <color theme="0"/>
      <name val="Cambria"/>
      <family val="1"/>
    </font>
    <font>
      <i/>
      <sz val="11"/>
      <name val="Cambria"/>
      <family val="1"/>
    </font>
    <font>
      <sz val="9"/>
      <color rgb="FF000000"/>
      <name val="Cambria"/>
      <family val="1"/>
    </font>
    <font>
      <b/>
      <sz val="9"/>
      <color rgb="FF000000"/>
      <name val="Cambria"/>
      <family val="1"/>
    </font>
    <font>
      <sz val="11"/>
      <color rgb="FF0070C0"/>
      <name val="Cambria"/>
      <family val="1"/>
    </font>
    <font>
      <sz val="10"/>
      <color theme="0"/>
      <name val="Cambria"/>
      <family val="1"/>
    </font>
    <font>
      <sz val="14"/>
      <color rgb="FFFF0000"/>
      <name val="Cambria"/>
      <family val="1"/>
    </font>
    <font>
      <sz val="11"/>
      <color rgb="FF000000"/>
      <name val="Cambria"/>
      <family val="1"/>
      <charset val="1"/>
    </font>
    <font>
      <sz val="10"/>
      <color rgb="FF000000"/>
      <name val="Cambria"/>
      <family val="1"/>
    </font>
    <font>
      <sz val="10"/>
      <name val="Cambria"/>
      <family val="1"/>
      <charset val="1"/>
    </font>
    <font>
      <sz val="11"/>
      <color rgb="FFFF0000"/>
      <name val="Cambria"/>
      <family val="1"/>
    </font>
    <font>
      <sz val="9"/>
      <color indexed="81"/>
      <name val="Segoe UI"/>
      <family val="2"/>
    </font>
    <font>
      <b/>
      <sz val="9"/>
      <color indexed="81"/>
      <name val="Segoe UI"/>
      <family val="2"/>
    </font>
    <font>
      <sz val="10"/>
      <color rgb="FFFF0000"/>
      <name val="Cambria"/>
      <family val="1"/>
    </font>
    <font>
      <b/>
      <sz val="18"/>
      <color rgb="FFFF0000"/>
      <name val="Cambria"/>
      <family val="1"/>
    </font>
    <font>
      <sz val="11"/>
      <color rgb="FF000000"/>
      <name val="Calibri"/>
      <family val="2"/>
      <charset val="1"/>
    </font>
    <font>
      <u/>
      <sz val="10"/>
      <color rgb="FF0563C1"/>
      <name val="Arial"/>
      <family val="2"/>
      <charset val="1"/>
    </font>
    <font>
      <sz val="10"/>
      <name val="Arial"/>
      <family val="2"/>
      <charset val="1"/>
    </font>
    <font>
      <sz val="11"/>
      <name val="Cambria"/>
      <family val="1"/>
      <charset val="1"/>
    </font>
    <font>
      <u/>
      <sz val="11"/>
      <color rgb="FF0563C1"/>
      <name val="Calibri"/>
      <family val="2"/>
      <charset val="1"/>
    </font>
    <font>
      <sz val="11"/>
      <color theme="1"/>
      <name val="Cambria"/>
      <family val="1"/>
      <charset val="1"/>
    </font>
    <font>
      <sz val="11"/>
      <color theme="0"/>
      <name val="Cambria"/>
      <family val="1"/>
      <charset val="1"/>
    </font>
    <font>
      <sz val="11"/>
      <color rgb="FF000000"/>
      <name val="Cambria"/>
      <family val="1"/>
    </font>
  </fonts>
  <fills count="21">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1" tint="0.34998626667073579"/>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1"/>
        <bgColor indexed="64"/>
      </patternFill>
    </fill>
    <fill>
      <patternFill patternType="solid">
        <fgColor theme="5" tint="0.79998168889431442"/>
        <bgColor indexed="64"/>
      </patternFill>
    </fill>
    <fill>
      <patternFill patternType="solid">
        <fgColor theme="0" tint="-0.14996795556505021"/>
        <bgColor indexed="64"/>
      </patternFill>
    </fill>
    <fill>
      <patternFill patternType="solid">
        <fgColor rgb="FFFFC000"/>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rgb="FFFFFFFF"/>
        <bgColor rgb="FFF2F2F2"/>
      </patternFill>
    </fill>
    <fill>
      <patternFill patternType="solid">
        <fgColor theme="0"/>
        <bgColor rgb="FFC9C9C9"/>
      </patternFill>
    </fill>
    <fill>
      <patternFill patternType="solid">
        <fgColor rgb="FFFFFF00"/>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bottom/>
      <diagonal/>
    </border>
  </borders>
  <cellStyleXfs count="14">
    <xf numFmtId="0" fontId="0" fillId="0" borderId="0"/>
    <xf numFmtId="0" fontId="1" fillId="0" borderId="0"/>
    <xf numFmtId="0" fontId="2" fillId="0" borderId="0"/>
    <xf numFmtId="0" fontId="3" fillId="0" borderId="0" applyNumberFormat="0" applyFill="0" applyBorder="0" applyAlignment="0" applyProtection="0"/>
    <xf numFmtId="0" fontId="4" fillId="0" borderId="0"/>
    <xf numFmtId="0" fontId="1" fillId="0" borderId="0"/>
    <xf numFmtId="0" fontId="23" fillId="0" borderId="0" applyNumberFormat="0" applyFill="0" applyBorder="0" applyAlignment="0" applyProtection="0"/>
    <xf numFmtId="0" fontId="59" fillId="0" borderId="0"/>
    <xf numFmtId="0" fontId="63" fillId="0" borderId="0" applyBorder="0" applyProtection="0"/>
    <xf numFmtId="0" fontId="60" fillId="0" borderId="0" applyBorder="0" applyProtection="0"/>
    <xf numFmtId="0" fontId="61" fillId="0" borderId="0"/>
    <xf numFmtId="0" fontId="61" fillId="0" borderId="0"/>
    <xf numFmtId="0" fontId="61" fillId="0" borderId="0"/>
    <xf numFmtId="0" fontId="61" fillId="0" borderId="0"/>
  </cellStyleXfs>
  <cellXfs count="304">
    <xf numFmtId="0" fontId="0" fillId="0" borderId="0" xfId="0"/>
    <xf numFmtId="0" fontId="5" fillId="0" borderId="0" xfId="0" applyFont="1"/>
    <xf numFmtId="0" fontId="6" fillId="4" borderId="10" xfId="0" applyFont="1" applyFill="1" applyBorder="1" applyAlignment="1">
      <alignment horizontal="left"/>
    </xf>
    <xf numFmtId="0" fontId="10" fillId="0" borderId="8" xfId="0" applyFont="1" applyBorder="1" applyAlignment="1">
      <alignment horizontal="left" vertical="center" wrapText="1"/>
    </xf>
    <xf numFmtId="0" fontId="10" fillId="0" borderId="7" xfId="0" applyFont="1" applyBorder="1" applyAlignment="1">
      <alignment horizontal="left" vertical="center" wrapText="1"/>
    </xf>
    <xf numFmtId="0" fontId="7" fillId="5" borderId="11" xfId="0" applyFont="1" applyFill="1" applyBorder="1"/>
    <xf numFmtId="0" fontId="7" fillId="5" borderId="12" xfId="0" applyFont="1" applyFill="1" applyBorder="1"/>
    <xf numFmtId="0" fontId="14" fillId="0" borderId="0" xfId="0" applyFont="1" applyFill="1"/>
    <xf numFmtId="0" fontId="10" fillId="0" borderId="8" xfId="0" applyFont="1" applyBorder="1" applyAlignment="1">
      <alignment vertical="center" wrapText="1"/>
    </xf>
    <xf numFmtId="0" fontId="19" fillId="9" borderId="3" xfId="0" applyFont="1" applyFill="1" applyBorder="1" applyAlignment="1"/>
    <xf numFmtId="0" fontId="19" fillId="5" borderId="10" xfId="0" applyFont="1" applyFill="1" applyBorder="1"/>
    <xf numFmtId="0" fontId="5" fillId="9" borderId="0" xfId="0" applyFont="1" applyFill="1"/>
    <xf numFmtId="0" fontId="6" fillId="0" borderId="0" xfId="0" applyFont="1"/>
    <xf numFmtId="0" fontId="20" fillId="0" borderId="0" xfId="0" applyFont="1" applyAlignment="1">
      <alignment horizontal="center"/>
    </xf>
    <xf numFmtId="0" fontId="5" fillId="0" borderId="0" xfId="0" applyFont="1" applyAlignment="1">
      <alignment horizontal="center"/>
    </xf>
    <xf numFmtId="0" fontId="5" fillId="6" borderId="8" xfId="0" applyFont="1" applyFill="1" applyBorder="1" applyAlignment="1"/>
    <xf numFmtId="0" fontId="21" fillId="0" borderId="0" xfId="0" applyFont="1"/>
    <xf numFmtId="0" fontId="6" fillId="0" borderId="0" xfId="0" applyFont="1" applyAlignment="1">
      <alignment horizontal="center"/>
    </xf>
    <xf numFmtId="0" fontId="6" fillId="0" borderId="0" xfId="0" applyFont="1" applyBorder="1" applyAlignment="1">
      <alignment horizontal="center"/>
    </xf>
    <xf numFmtId="0" fontId="6" fillId="0" borderId="0" xfId="0" applyFont="1" applyBorder="1" applyAlignment="1">
      <alignment horizontal="left"/>
    </xf>
    <xf numFmtId="0" fontId="19" fillId="9" borderId="0" xfId="0" applyFont="1" applyFill="1" applyBorder="1" applyAlignment="1">
      <alignment horizontal="left"/>
    </xf>
    <xf numFmtId="0" fontId="5" fillId="6" borderId="8" xfId="0" applyFont="1" applyFill="1" applyBorder="1" applyAlignment="1">
      <alignment horizontal="center"/>
    </xf>
    <xf numFmtId="0" fontId="6" fillId="8" borderId="8" xfId="0" applyFont="1" applyFill="1" applyBorder="1" applyAlignment="1">
      <alignment horizontal="center"/>
    </xf>
    <xf numFmtId="0" fontId="6" fillId="7" borderId="8" xfId="0" applyFont="1" applyFill="1" applyBorder="1" applyAlignment="1">
      <alignment horizontal="center"/>
    </xf>
    <xf numFmtId="0" fontId="6" fillId="0" borderId="8" xfId="0" applyFont="1" applyFill="1" applyBorder="1" applyAlignment="1">
      <alignment horizontal="center"/>
    </xf>
    <xf numFmtId="0" fontId="22" fillId="0" borderId="0" xfId="0" applyFont="1" applyAlignment="1">
      <alignment horizontal="center"/>
    </xf>
    <xf numFmtId="0" fontId="14" fillId="8" borderId="8" xfId="0" applyFont="1" applyFill="1" applyBorder="1" applyAlignment="1">
      <alignment horizontal="center"/>
    </xf>
    <xf numFmtId="0" fontId="21" fillId="0" borderId="8" xfId="0" applyFont="1" applyFill="1" applyBorder="1" applyAlignment="1">
      <alignment horizontal="center"/>
    </xf>
    <xf numFmtId="0" fontId="14" fillId="8" borderId="8" xfId="0" quotePrefix="1" applyFont="1" applyFill="1" applyBorder="1" applyAlignment="1">
      <alignment horizontal="center"/>
    </xf>
    <xf numFmtId="0" fontId="6" fillId="0" borderId="0" xfId="0" applyFont="1" applyAlignment="1">
      <alignment horizontal="center" vertical="center"/>
    </xf>
    <xf numFmtId="0" fontId="22" fillId="11" borderId="8" xfId="0" applyFont="1" applyFill="1" applyBorder="1" applyAlignment="1">
      <alignment horizontal="center"/>
    </xf>
    <xf numFmtId="0" fontId="15" fillId="2" borderId="0" xfId="0" applyFont="1" applyFill="1" applyBorder="1"/>
    <xf numFmtId="0" fontId="13" fillId="2" borderId="0" xfId="0" applyFont="1" applyFill="1" applyBorder="1"/>
    <xf numFmtId="0" fontId="16" fillId="2" borderId="4" xfId="0" applyFont="1" applyFill="1" applyBorder="1" applyAlignment="1"/>
    <xf numFmtId="0" fontId="13" fillId="2" borderId="5" xfId="0" applyFont="1" applyFill="1" applyBorder="1"/>
    <xf numFmtId="0" fontId="13" fillId="2" borderId="6" xfId="0" applyFont="1" applyFill="1" applyBorder="1"/>
    <xf numFmtId="0" fontId="10" fillId="2" borderId="0" xfId="0" applyFont="1" applyFill="1" applyBorder="1" applyAlignment="1">
      <alignment horizontal="left" vertical="center" wrapText="1"/>
    </xf>
    <xf numFmtId="0" fontId="5" fillId="2" borderId="0" xfId="0" applyFont="1" applyFill="1"/>
    <xf numFmtId="0" fontId="6" fillId="0" borderId="0" xfId="0" applyFont="1" applyBorder="1" applyAlignment="1">
      <alignment horizontal="left" wrapText="1"/>
    </xf>
    <xf numFmtId="0" fontId="6" fillId="0" borderId="0" xfId="0" applyFont="1" applyAlignment="1">
      <alignment horizontal="left"/>
    </xf>
    <xf numFmtId="0" fontId="6" fillId="0" borderId="0" xfId="0" applyFont="1" applyAlignment="1">
      <alignment horizontal="right"/>
    </xf>
    <xf numFmtId="0" fontId="6" fillId="4" borderId="11" xfId="0" applyFont="1" applyFill="1" applyBorder="1" applyAlignment="1">
      <alignment horizontal="left"/>
    </xf>
    <xf numFmtId="0" fontId="6" fillId="4" borderId="12" xfId="0" applyFont="1" applyFill="1" applyBorder="1" applyAlignment="1">
      <alignment horizontal="left"/>
    </xf>
    <xf numFmtId="0" fontId="10" fillId="8" borderId="8" xfId="0" applyFont="1" applyFill="1" applyBorder="1" applyAlignment="1">
      <alignment vertical="center" wrapText="1"/>
    </xf>
    <xf numFmtId="0" fontId="11" fillId="4" borderId="8" xfId="0" applyFont="1" applyFill="1" applyBorder="1" applyAlignment="1">
      <alignment horizontal="left" vertical="center" wrapText="1"/>
    </xf>
    <xf numFmtId="0" fontId="6" fillId="4" borderId="8" xfId="0" applyFont="1" applyFill="1" applyBorder="1" applyAlignment="1">
      <alignment horizontal="center"/>
    </xf>
    <xf numFmtId="0" fontId="6" fillId="3" borderId="8" xfId="0" applyFont="1" applyFill="1" applyBorder="1" applyAlignment="1">
      <alignment horizontal="center"/>
    </xf>
    <xf numFmtId="0" fontId="27" fillId="0" borderId="0" xfId="0" applyFont="1" applyAlignment="1">
      <alignment horizontal="right"/>
    </xf>
    <xf numFmtId="0" fontId="22" fillId="0" borderId="0" xfId="0" applyFont="1"/>
    <xf numFmtId="0" fontId="11" fillId="4" borderId="10" xfId="0" applyFont="1" applyFill="1" applyBorder="1" applyAlignment="1"/>
    <xf numFmtId="0" fontId="32" fillId="4" borderId="11" xfId="0" applyFont="1" applyFill="1" applyBorder="1"/>
    <xf numFmtId="0" fontId="32" fillId="4" borderId="12" xfId="0" applyFont="1" applyFill="1" applyBorder="1"/>
    <xf numFmtId="0" fontId="11" fillId="8" borderId="7" xfId="0" applyFont="1" applyFill="1" applyBorder="1" applyAlignment="1">
      <alignment horizontal="right" vertical="center" wrapText="1"/>
    </xf>
    <xf numFmtId="0" fontId="11" fillId="8" borderId="8" xfId="0" applyFont="1" applyFill="1" applyBorder="1" applyAlignment="1">
      <alignment horizontal="right" vertical="center" wrapText="1"/>
    </xf>
    <xf numFmtId="0" fontId="11" fillId="8" borderId="8" xfId="0" applyFont="1" applyFill="1" applyBorder="1" applyAlignment="1">
      <alignment horizontal="left" vertical="center" wrapText="1"/>
    </xf>
    <xf numFmtId="0" fontId="10" fillId="2" borderId="0" xfId="0" applyFont="1" applyFill="1" applyBorder="1" applyAlignment="1">
      <alignment vertical="center" wrapText="1"/>
    </xf>
    <xf numFmtId="0" fontId="37" fillId="2" borderId="0" xfId="0" applyFont="1" applyFill="1" applyBorder="1"/>
    <xf numFmtId="0" fontId="38" fillId="4" borderId="10" xfId="0" applyFont="1" applyFill="1" applyBorder="1" applyAlignment="1"/>
    <xf numFmtId="0" fontId="38" fillId="4" borderId="11" xfId="0" applyFont="1" applyFill="1" applyBorder="1"/>
    <xf numFmtId="0" fontId="38" fillId="4" borderId="12" xfId="0" applyFont="1" applyFill="1" applyBorder="1"/>
    <xf numFmtId="0" fontId="39" fillId="2" borderId="2" xfId="0" applyFont="1" applyFill="1" applyBorder="1" applyAlignment="1">
      <alignment vertical="center"/>
    </xf>
    <xf numFmtId="0" fontId="39" fillId="2" borderId="14" xfId="0" applyFont="1" applyFill="1" applyBorder="1" applyAlignment="1">
      <alignment vertical="center"/>
    </xf>
    <xf numFmtId="0" fontId="39" fillId="2" borderId="0" xfId="0" applyFont="1" applyFill="1" applyBorder="1" applyAlignment="1">
      <alignment vertical="center"/>
    </xf>
    <xf numFmtId="0" fontId="39" fillId="2" borderId="13" xfId="0" applyFont="1" applyFill="1" applyBorder="1" applyAlignment="1">
      <alignment vertical="center"/>
    </xf>
    <xf numFmtId="0" fontId="39" fillId="2" borderId="5" xfId="0" applyFont="1" applyFill="1" applyBorder="1" applyAlignment="1">
      <alignment vertical="center"/>
    </xf>
    <xf numFmtId="0" fontId="39" fillId="2" borderId="6" xfId="0" applyFont="1" applyFill="1" applyBorder="1" applyAlignment="1">
      <alignment vertical="center"/>
    </xf>
    <xf numFmtId="0" fontId="41" fillId="0" borderId="0" xfId="0" applyFont="1"/>
    <xf numFmtId="0" fontId="22" fillId="0" borderId="0" xfId="0" applyFont="1" applyBorder="1" applyAlignment="1">
      <alignment horizontal="left"/>
    </xf>
    <xf numFmtId="0" fontId="22" fillId="0" borderId="0" xfId="0" applyFont="1" applyAlignment="1">
      <alignment horizontal="left"/>
    </xf>
    <xf numFmtId="0" fontId="37" fillId="2" borderId="1" xfId="0" applyFont="1" applyFill="1" applyBorder="1" applyAlignment="1">
      <alignment horizontal="left" vertical="center"/>
    </xf>
    <xf numFmtId="0" fontId="37" fillId="2" borderId="3" xfId="0" applyFont="1" applyFill="1" applyBorder="1" applyAlignment="1">
      <alignment horizontal="left" vertical="center"/>
    </xf>
    <xf numFmtId="0" fontId="27" fillId="0" borderId="0" xfId="0" applyFont="1" applyAlignment="1">
      <alignment horizontal="left" vertical="center" wrapText="1"/>
    </xf>
    <xf numFmtId="0" fontId="12" fillId="12" borderId="8" xfId="0" applyFont="1" applyFill="1" applyBorder="1" applyAlignment="1">
      <alignment horizontal="center" vertical="center" wrapText="1"/>
    </xf>
    <xf numFmtId="0" fontId="27" fillId="0" borderId="0" xfId="0" applyFont="1" applyAlignment="1">
      <alignment horizontal="center" vertical="center" wrapText="1"/>
    </xf>
    <xf numFmtId="0" fontId="42" fillId="0" borderId="8" xfId="0" applyFont="1" applyBorder="1" applyAlignment="1">
      <alignment horizontal="left" vertical="center" wrapText="1"/>
    </xf>
    <xf numFmtId="0" fontId="43" fillId="0" borderId="8" xfId="0" applyFont="1" applyBorder="1" applyAlignment="1">
      <alignment horizontal="left" vertical="center" wrapText="1"/>
    </xf>
    <xf numFmtId="0" fontId="43" fillId="0" borderId="8" xfId="0" applyFont="1" applyFill="1" applyBorder="1" applyAlignment="1">
      <alignment horizontal="left" vertical="center" wrapText="1"/>
    </xf>
    <xf numFmtId="0" fontId="43" fillId="0" borderId="8" xfId="0" applyFont="1" applyBorder="1" applyAlignment="1">
      <alignment horizontal="left" vertical="center" wrapText="1" indent="1"/>
    </xf>
    <xf numFmtId="0" fontId="20" fillId="0" borderId="8" xfId="0" applyFont="1" applyBorder="1" applyAlignment="1">
      <alignment horizontal="left" vertical="center" wrapText="1" indent="1"/>
    </xf>
    <xf numFmtId="0" fontId="20" fillId="0" borderId="8" xfId="0" applyFont="1" applyBorder="1" applyAlignment="1">
      <alignment horizontal="left" vertical="center" wrapText="1"/>
    </xf>
    <xf numFmtId="0" fontId="42" fillId="0" borderId="0" xfId="0" applyFont="1" applyAlignment="1">
      <alignment horizontal="left" vertical="center" wrapText="1"/>
    </xf>
    <xf numFmtId="0" fontId="27" fillId="0" borderId="0" xfId="0" applyFont="1" applyFill="1" applyAlignment="1">
      <alignment horizontal="left" vertical="center" wrapText="1"/>
    </xf>
    <xf numFmtId="0" fontId="16" fillId="0" borderId="8" xfId="0" applyFont="1" applyBorder="1" applyAlignment="1">
      <alignment horizontal="left" vertical="center" wrapText="1"/>
    </xf>
    <xf numFmtId="0" fontId="22" fillId="0" borderId="8" xfId="0" applyFont="1" applyBorder="1" applyAlignment="1">
      <alignment horizontal="left" vertical="center" wrapText="1"/>
    </xf>
    <xf numFmtId="0" fontId="19" fillId="9" borderId="1" xfId="0" applyFont="1" applyFill="1" applyBorder="1" applyAlignment="1">
      <alignment horizontal="left"/>
    </xf>
    <xf numFmtId="0" fontId="19" fillId="9" borderId="2" xfId="0" applyFont="1" applyFill="1" applyBorder="1" applyAlignment="1">
      <alignment horizontal="left"/>
    </xf>
    <xf numFmtId="0" fontId="19" fillId="9" borderId="14" xfId="0" applyFont="1" applyFill="1" applyBorder="1" applyAlignment="1">
      <alignment horizontal="left"/>
    </xf>
    <xf numFmtId="0" fontId="45" fillId="14" borderId="10" xfId="0" applyFont="1" applyFill="1" applyBorder="1" applyAlignment="1">
      <alignment horizontal="left"/>
    </xf>
    <xf numFmtId="0" fontId="44" fillId="14" borderId="11" xfId="0" applyFont="1" applyFill="1" applyBorder="1" applyAlignment="1">
      <alignment horizontal="left"/>
    </xf>
    <xf numFmtId="0" fontId="44" fillId="14" borderId="12" xfId="0" applyFont="1" applyFill="1" applyBorder="1" applyAlignment="1">
      <alignment horizontal="left"/>
    </xf>
    <xf numFmtId="0" fontId="46" fillId="0" borderId="8" xfId="0" applyFont="1" applyBorder="1" applyAlignment="1">
      <alignment wrapText="1"/>
    </xf>
    <xf numFmtId="0" fontId="14" fillId="0" borderId="8" xfId="0" applyFont="1" applyBorder="1" applyAlignment="1">
      <alignment horizontal="center" vertical="center" wrapText="1"/>
    </xf>
    <xf numFmtId="0" fontId="14" fillId="0" borderId="8" xfId="0" applyFont="1" applyBorder="1" applyAlignment="1">
      <alignment vertical="center" wrapText="1"/>
    </xf>
    <xf numFmtId="0" fontId="14" fillId="0" borderId="8" xfId="0" applyFont="1" applyFill="1" applyBorder="1" applyAlignment="1">
      <alignment horizontal="center" vertical="center" wrapText="1"/>
    </xf>
    <xf numFmtId="0" fontId="14" fillId="0" borderId="8" xfId="0" applyFont="1" applyFill="1" applyBorder="1" applyAlignment="1">
      <alignment vertical="center" wrapText="1"/>
    </xf>
    <xf numFmtId="0" fontId="14" fillId="0" borderId="8" xfId="0" applyFont="1" applyBorder="1" applyAlignment="1">
      <alignment horizontal="center" vertical="center"/>
    </xf>
    <xf numFmtId="0" fontId="14" fillId="0" borderId="8" xfId="0" applyFont="1" applyBorder="1" applyAlignment="1">
      <alignment vertical="center"/>
    </xf>
    <xf numFmtId="0" fontId="6" fillId="4" borderId="7" xfId="0" applyFont="1" applyFill="1" applyBorder="1" applyAlignment="1">
      <alignment vertical="center"/>
    </xf>
    <xf numFmtId="0" fontId="6" fillId="4" borderId="7" xfId="0" applyFont="1" applyFill="1" applyBorder="1" applyAlignment="1">
      <alignment vertical="center" wrapText="1"/>
    </xf>
    <xf numFmtId="0" fontId="10" fillId="16" borderId="8" xfId="0" applyFont="1" applyFill="1" applyBorder="1" applyAlignment="1">
      <alignment vertical="center" wrapText="1"/>
    </xf>
    <xf numFmtId="0" fontId="10" fillId="17" borderId="8" xfId="0" applyFont="1" applyFill="1" applyBorder="1" applyAlignment="1">
      <alignment vertical="center" wrapText="1"/>
    </xf>
    <xf numFmtId="0" fontId="37" fillId="2" borderId="4" xfId="0" applyFont="1" applyFill="1" applyBorder="1" applyAlignment="1">
      <alignment vertical="center"/>
    </xf>
    <xf numFmtId="0" fontId="10" fillId="16" borderId="8" xfId="0" applyFont="1" applyFill="1" applyBorder="1" applyAlignment="1">
      <alignment horizontal="center" vertical="center" wrapText="1"/>
    </xf>
    <xf numFmtId="0" fontId="10" fillId="17" borderId="8" xfId="0" applyFont="1" applyFill="1" applyBorder="1" applyAlignment="1">
      <alignment horizontal="center" vertical="center" wrapText="1"/>
    </xf>
    <xf numFmtId="0" fontId="45" fillId="8" borderId="8" xfId="0" applyFont="1" applyFill="1" applyBorder="1" applyAlignment="1">
      <alignment horizontal="center" vertical="center" wrapText="1"/>
    </xf>
    <xf numFmtId="0" fontId="5" fillId="8" borderId="8" xfId="0" applyFont="1" applyFill="1" applyBorder="1" applyAlignment="1" applyProtection="1">
      <alignment horizontal="center"/>
      <protection locked="0"/>
    </xf>
    <xf numFmtId="0" fontId="5" fillId="3" borderId="8" xfId="0" applyFont="1" applyFill="1" applyBorder="1" applyAlignment="1">
      <alignment horizontal="center" vertical="center" wrapText="1"/>
    </xf>
    <xf numFmtId="0" fontId="14" fillId="3" borderId="8" xfId="0" applyFont="1" applyFill="1" applyBorder="1" applyAlignment="1">
      <alignment horizontal="left" vertical="center" wrapText="1"/>
    </xf>
    <xf numFmtId="0" fontId="20" fillId="0" borderId="9" xfId="0" applyFont="1" applyBorder="1" applyAlignment="1">
      <alignment horizontal="left" vertical="center" wrapText="1"/>
    </xf>
    <xf numFmtId="0" fontId="19" fillId="9" borderId="0" xfId="0" applyFont="1" applyFill="1" applyBorder="1" applyAlignment="1" applyProtection="1">
      <alignment horizontal="left"/>
      <protection locked="0"/>
    </xf>
    <xf numFmtId="0" fontId="5" fillId="9" borderId="0" xfId="0" applyFont="1" applyFill="1" applyBorder="1" applyProtection="1">
      <protection locked="0"/>
    </xf>
    <xf numFmtId="0" fontId="5" fillId="0" borderId="0" xfId="0" applyFont="1" applyProtection="1">
      <protection locked="0"/>
    </xf>
    <xf numFmtId="0" fontId="25" fillId="0" borderId="0" xfId="1" applyFont="1" applyProtection="1">
      <protection locked="0"/>
    </xf>
    <xf numFmtId="0" fontId="38" fillId="0" borderId="0" xfId="0" applyFont="1" applyAlignment="1" applyProtection="1">
      <alignment horizontal="left" indent="1"/>
      <protection locked="0"/>
    </xf>
    <xf numFmtId="0" fontId="5" fillId="2" borderId="0" xfId="0" applyFont="1" applyFill="1" applyProtection="1">
      <protection locked="0"/>
    </xf>
    <xf numFmtId="0" fontId="39" fillId="2" borderId="0" xfId="0" applyFont="1" applyFill="1" applyAlignment="1" applyProtection="1">
      <alignment horizontal="left" indent="1"/>
      <protection locked="0"/>
    </xf>
    <xf numFmtId="0" fontId="6" fillId="4" borderId="10" xfId="0" applyFont="1" applyFill="1" applyBorder="1" applyAlignment="1" applyProtection="1">
      <alignment horizontal="left"/>
      <protection locked="0"/>
    </xf>
    <xf numFmtId="0" fontId="6" fillId="4" borderId="11" xfId="0" applyFont="1" applyFill="1" applyBorder="1" applyAlignment="1" applyProtection="1">
      <protection locked="0"/>
    </xf>
    <xf numFmtId="0" fontId="6" fillId="4" borderId="12" xfId="0" applyFont="1" applyFill="1" applyBorder="1" applyAlignment="1" applyProtection="1">
      <protection locked="0"/>
    </xf>
    <xf numFmtId="0" fontId="5" fillId="13" borderId="0" xfId="0" applyFont="1" applyFill="1" applyProtection="1">
      <protection locked="0"/>
    </xf>
    <xf numFmtId="0" fontId="5" fillId="4" borderId="7" xfId="0" applyFont="1" applyFill="1" applyBorder="1" applyAlignment="1" applyProtection="1">
      <alignment horizontal="center"/>
      <protection locked="0"/>
    </xf>
    <xf numFmtId="0" fontId="5" fillId="0" borderId="8" xfId="0" applyFont="1" applyBorder="1" applyAlignment="1" applyProtection="1">
      <alignment horizontal="center"/>
      <protection locked="0"/>
    </xf>
    <xf numFmtId="0" fontId="5" fillId="0" borderId="8" xfId="0" applyFont="1" applyFill="1" applyBorder="1" applyProtection="1">
      <protection locked="0"/>
    </xf>
    <xf numFmtId="0" fontId="5" fillId="8" borderId="9" xfId="0" applyFont="1" applyFill="1" applyBorder="1" applyAlignment="1" applyProtection="1">
      <alignment horizontal="center"/>
      <protection locked="0"/>
    </xf>
    <xf numFmtId="0" fontId="6" fillId="9" borderId="10" xfId="0" applyFont="1" applyFill="1" applyBorder="1" applyProtection="1">
      <protection locked="0"/>
    </xf>
    <xf numFmtId="0" fontId="6" fillId="8" borderId="10" xfId="0" applyFont="1" applyFill="1" applyBorder="1" applyAlignment="1" applyProtection="1">
      <alignment horizontal="right" vertical="center"/>
      <protection locked="0"/>
    </xf>
    <xf numFmtId="0" fontId="39" fillId="2" borderId="0" xfId="0" applyFont="1" applyFill="1" applyAlignment="1" applyProtection="1">
      <alignment horizontal="left" wrapText="1" indent="1"/>
      <protection locked="0"/>
    </xf>
    <xf numFmtId="0" fontId="10" fillId="2" borderId="0" xfId="0" applyFont="1" applyFill="1" applyProtection="1">
      <protection locked="0"/>
    </xf>
    <xf numFmtId="0" fontId="6" fillId="4" borderId="1" xfId="0" applyFont="1" applyFill="1" applyBorder="1" applyAlignment="1" applyProtection="1">
      <alignment horizontal="left"/>
      <protection locked="0"/>
    </xf>
    <xf numFmtId="0" fontId="6" fillId="4" borderId="2" xfId="0" applyFont="1" applyFill="1" applyBorder="1" applyAlignment="1" applyProtection="1">
      <alignment horizontal="left"/>
      <protection locked="0"/>
    </xf>
    <xf numFmtId="0" fontId="6" fillId="4" borderId="14" xfId="0" applyFont="1" applyFill="1" applyBorder="1" applyAlignment="1" applyProtection="1">
      <alignment horizontal="left"/>
      <protection locked="0"/>
    </xf>
    <xf numFmtId="0" fontId="27" fillId="4" borderId="4" xfId="0" applyFont="1" applyFill="1" applyBorder="1" applyAlignment="1" applyProtection="1">
      <alignment horizontal="left"/>
      <protection locked="0"/>
    </xf>
    <xf numFmtId="0" fontId="6" fillId="4" borderId="5" xfId="0" applyFont="1" applyFill="1" applyBorder="1" applyAlignment="1" applyProtection="1">
      <alignment horizontal="left"/>
      <protection locked="0"/>
    </xf>
    <xf numFmtId="0" fontId="6" fillId="4" borderId="6" xfId="0" applyFont="1" applyFill="1" applyBorder="1" applyAlignment="1" applyProtection="1">
      <alignment horizontal="left"/>
      <protection locked="0"/>
    </xf>
    <xf numFmtId="0" fontId="5" fillId="4" borderId="7" xfId="0" applyFont="1" applyFill="1" applyBorder="1" applyProtection="1">
      <protection locked="0"/>
    </xf>
    <xf numFmtId="0" fontId="5" fillId="8" borderId="8" xfId="0" applyFont="1" applyFill="1" applyBorder="1" applyAlignment="1" applyProtection="1">
      <alignment horizontal="center" wrapText="1"/>
      <protection locked="0"/>
    </xf>
    <xf numFmtId="0" fontId="31" fillId="8" borderId="8" xfId="6" applyFont="1" applyFill="1" applyBorder="1" applyAlignment="1" applyProtection="1">
      <alignment horizontal="center" wrapText="1"/>
      <protection locked="0"/>
    </xf>
    <xf numFmtId="0" fontId="5" fillId="8" borderId="8" xfId="0" applyFont="1" applyFill="1" applyBorder="1" applyAlignment="1" applyProtection="1">
      <alignment horizontal="left" wrapText="1"/>
      <protection locked="0"/>
    </xf>
    <xf numFmtId="0" fontId="5" fillId="0" borderId="8" xfId="0" applyFont="1" applyBorder="1" applyAlignment="1" applyProtection="1">
      <alignment horizontal="center" vertical="center"/>
      <protection locked="0"/>
    </xf>
    <xf numFmtId="0" fontId="5" fillId="4" borderId="8" xfId="0" applyFont="1" applyFill="1" applyBorder="1" applyAlignment="1" applyProtection="1">
      <alignment horizontal="center"/>
      <protection locked="0"/>
    </xf>
    <xf numFmtId="0" fontId="5" fillId="4" borderId="8" xfId="0" applyFont="1" applyFill="1" applyBorder="1" applyProtection="1">
      <protection locked="0"/>
    </xf>
    <xf numFmtId="0" fontId="10" fillId="8" borderId="8" xfId="0" applyFont="1" applyFill="1" applyBorder="1" applyAlignment="1" applyProtection="1">
      <alignment horizontal="left" vertical="center" wrapText="1"/>
      <protection locked="0"/>
    </xf>
    <xf numFmtId="0" fontId="27" fillId="8" borderId="8" xfId="0" applyFont="1" applyFill="1" applyBorder="1" applyAlignment="1" applyProtection="1">
      <alignment horizontal="left" vertical="center" wrapText="1"/>
      <protection locked="0"/>
    </xf>
    <xf numFmtId="0" fontId="5" fillId="8" borderId="8" xfId="0" applyFont="1" applyFill="1" applyBorder="1" applyAlignment="1" applyProtection="1">
      <alignment horizontal="left" vertical="center" wrapText="1"/>
      <protection locked="0"/>
    </xf>
    <xf numFmtId="0" fontId="5" fillId="8" borderId="8" xfId="0" applyFont="1" applyFill="1" applyBorder="1" applyAlignment="1" applyProtection="1">
      <alignment horizontal="center"/>
    </xf>
    <xf numFmtId="0" fontId="10" fillId="0" borderId="8" xfId="0" applyFont="1" applyFill="1" applyBorder="1" applyProtection="1"/>
    <xf numFmtId="0" fontId="5" fillId="0" borderId="8" xfId="0" applyFont="1" applyBorder="1" applyAlignment="1" applyProtection="1">
      <alignment horizontal="center"/>
    </xf>
    <xf numFmtId="0" fontId="9" fillId="8" borderId="8" xfId="0" applyFont="1" applyFill="1" applyBorder="1" applyAlignment="1" applyProtection="1">
      <alignment horizontal="center" vertical="center"/>
    </xf>
    <xf numFmtId="0" fontId="19" fillId="9" borderId="3" xfId="0" applyFont="1" applyFill="1" applyBorder="1" applyAlignment="1" applyProtection="1">
      <protection locked="0"/>
    </xf>
    <xf numFmtId="0" fontId="8" fillId="9" borderId="0" xfId="0" applyFont="1" applyFill="1" applyBorder="1" applyAlignment="1" applyProtection="1">
      <protection locked="0"/>
    </xf>
    <xf numFmtId="0" fontId="17" fillId="0" borderId="0" xfId="1" applyFont="1" applyProtection="1">
      <protection locked="0"/>
    </xf>
    <xf numFmtId="0" fontId="17" fillId="0" borderId="0" xfId="1" applyFont="1" applyAlignment="1" applyProtection="1">
      <alignment vertical="top"/>
      <protection locked="0"/>
    </xf>
    <xf numFmtId="0" fontId="18" fillId="0" borderId="0" xfId="1" applyFont="1" applyAlignment="1" applyProtection="1">
      <alignment wrapText="1"/>
      <protection locked="0"/>
    </xf>
    <xf numFmtId="0" fontId="17" fillId="2" borderId="0" xfId="1" applyFont="1" applyFill="1" applyAlignment="1" applyProtection="1">
      <alignment wrapText="1"/>
      <protection locked="0"/>
    </xf>
    <xf numFmtId="0" fontId="38" fillId="2" borderId="0" xfId="0" applyFont="1" applyFill="1" applyAlignment="1" applyProtection="1">
      <alignment horizontal="left" indent="1"/>
      <protection locked="0"/>
    </xf>
    <xf numFmtId="0" fontId="36" fillId="2" borderId="0" xfId="1" applyFont="1" applyFill="1" applyProtection="1">
      <protection locked="0"/>
    </xf>
    <xf numFmtId="0" fontId="26" fillId="4" borderId="10" xfId="1" applyFont="1" applyFill="1" applyBorder="1" applyAlignment="1" applyProtection="1">
      <alignment vertical="center"/>
      <protection locked="0"/>
    </xf>
    <xf numFmtId="0" fontId="5" fillId="4" borderId="11" xfId="0" applyFont="1" applyFill="1" applyBorder="1" applyAlignment="1" applyProtection="1">
      <alignment vertical="center"/>
      <protection locked="0"/>
    </xf>
    <xf numFmtId="0" fontId="17" fillId="4" borderId="12" xfId="1" applyFont="1" applyFill="1" applyBorder="1" applyAlignment="1" applyProtection="1">
      <alignment vertical="center" wrapText="1"/>
      <protection locked="0"/>
    </xf>
    <xf numFmtId="0" fontId="17" fillId="0" borderId="0" xfId="1" applyFont="1" applyAlignment="1" applyProtection="1">
      <alignment vertical="center"/>
      <protection locked="0"/>
    </xf>
    <xf numFmtId="0" fontId="18" fillId="0" borderId="0" xfId="1" applyFont="1" applyAlignment="1" applyProtection="1">
      <alignment vertical="center" wrapText="1"/>
      <protection locked="0"/>
    </xf>
    <xf numFmtId="0" fontId="11" fillId="8" borderId="7" xfId="1" applyFont="1" applyFill="1" applyBorder="1" applyAlignment="1" applyProtection="1">
      <alignment vertical="center" wrapText="1"/>
      <protection locked="0"/>
    </xf>
    <xf numFmtId="0" fontId="11" fillId="8" borderId="7" xfId="1" applyFont="1" applyFill="1" applyBorder="1" applyAlignment="1" applyProtection="1">
      <alignment horizontal="center" vertical="center" wrapText="1"/>
      <protection locked="0"/>
    </xf>
    <xf numFmtId="0" fontId="31" fillId="15" borderId="8" xfId="6" applyFont="1" applyFill="1" applyBorder="1" applyProtection="1">
      <protection locked="0"/>
    </xf>
    <xf numFmtId="0" fontId="17" fillId="0" borderId="7" xfId="1" applyFont="1" applyBorder="1" applyAlignment="1" applyProtection="1">
      <alignment wrapText="1"/>
      <protection locked="0"/>
    </xf>
    <xf numFmtId="0" fontId="17" fillId="0" borderId="8" xfId="1" applyFont="1" applyBorder="1" applyAlignment="1" applyProtection="1">
      <alignment wrapText="1"/>
      <protection locked="0"/>
    </xf>
    <xf numFmtId="0" fontId="17" fillId="0" borderId="0" xfId="1" applyFont="1" applyAlignment="1" applyProtection="1">
      <alignment wrapText="1"/>
      <protection locked="0"/>
    </xf>
    <xf numFmtId="0" fontId="5" fillId="4" borderId="8" xfId="0" applyFont="1" applyFill="1" applyBorder="1" applyAlignment="1" applyProtection="1">
      <alignment horizontal="right"/>
    </xf>
    <xf numFmtId="0" fontId="11" fillId="8" borderId="7" xfId="1" applyFont="1" applyFill="1" applyBorder="1" applyAlignment="1" applyProtection="1">
      <alignment vertical="center" wrapText="1"/>
    </xf>
    <xf numFmtId="0" fontId="11" fillId="8" borderId="7" xfId="1" applyFont="1" applyFill="1" applyBorder="1" applyAlignment="1" applyProtection="1">
      <alignment horizontal="center" vertical="center" wrapText="1"/>
    </xf>
    <xf numFmtId="0" fontId="12" fillId="15" borderId="6" xfId="1" applyFont="1" applyFill="1" applyBorder="1" applyAlignment="1" applyProtection="1">
      <alignment horizontal="center" wrapText="1"/>
    </xf>
    <xf numFmtId="0" fontId="17" fillId="0" borderId="7" xfId="1" applyFont="1" applyBorder="1" applyAlignment="1" applyProtection="1">
      <alignment wrapText="1"/>
    </xf>
    <xf numFmtId="0" fontId="12" fillId="15" borderId="8" xfId="1" applyFont="1" applyFill="1" applyBorder="1" applyAlignment="1" applyProtection="1">
      <alignment horizontal="center" wrapText="1"/>
    </xf>
    <xf numFmtId="0" fontId="17" fillId="0" borderId="8" xfId="1" applyFont="1" applyBorder="1" applyAlignment="1" applyProtection="1">
      <alignment wrapText="1"/>
    </xf>
    <xf numFmtId="0" fontId="5" fillId="4" borderId="12" xfId="0" applyFont="1" applyFill="1" applyBorder="1" applyAlignment="1" applyProtection="1">
      <alignment vertical="center"/>
      <protection locked="0"/>
    </xf>
    <xf numFmtId="0" fontId="10" fillId="0" borderId="0" xfId="1" applyFont="1" applyAlignment="1" applyProtection="1">
      <alignment vertical="top"/>
      <protection locked="0"/>
    </xf>
    <xf numFmtId="0" fontId="10" fillId="0" borderId="0" xfId="1" applyFont="1" applyProtection="1">
      <protection locked="0"/>
    </xf>
    <xf numFmtId="0" fontId="33" fillId="0" borderId="0" xfId="1" applyFont="1" applyAlignment="1" applyProtection="1">
      <alignment wrapText="1"/>
      <protection locked="0"/>
    </xf>
    <xf numFmtId="0" fontId="32" fillId="10" borderId="4" xfId="1" applyFont="1" applyFill="1" applyBorder="1" applyAlignment="1" applyProtection="1">
      <alignment vertical="top" wrapText="1"/>
      <protection locked="0"/>
    </xf>
    <xf numFmtId="0" fontId="34" fillId="10" borderId="5" xfId="1" applyFont="1" applyFill="1" applyBorder="1" applyProtection="1">
      <protection locked="0"/>
    </xf>
    <xf numFmtId="0" fontId="34" fillId="10" borderId="6" xfId="1" applyFont="1" applyFill="1" applyBorder="1" applyProtection="1">
      <protection locked="0"/>
    </xf>
    <xf numFmtId="0" fontId="31" fillId="15" borderId="8" xfId="6" applyFont="1" applyFill="1" applyBorder="1" applyAlignment="1" applyProtection="1">
      <alignment wrapText="1"/>
      <protection locked="0"/>
    </xf>
    <xf numFmtId="0" fontId="49" fillId="10" borderId="5" xfId="1" applyFont="1" applyFill="1" applyBorder="1" applyAlignment="1" applyProtection="1">
      <alignment wrapText="1"/>
      <protection locked="0"/>
    </xf>
    <xf numFmtId="0" fontId="10" fillId="15" borderId="8" xfId="1" applyFont="1" applyFill="1" applyBorder="1" applyAlignment="1" applyProtection="1">
      <alignment vertical="center" wrapText="1"/>
      <protection locked="0"/>
    </xf>
    <xf numFmtId="0" fontId="10" fillId="15" borderId="8" xfId="1" applyFont="1" applyFill="1" applyBorder="1" applyAlignment="1" applyProtection="1">
      <alignment horizontal="left" vertical="center" wrapText="1"/>
      <protection locked="0"/>
    </xf>
    <xf numFmtId="0" fontId="12" fillId="0" borderId="0" xfId="1" applyFont="1" applyAlignment="1" applyProtection="1">
      <alignment vertical="top"/>
      <protection locked="0"/>
    </xf>
    <xf numFmtId="0" fontId="12" fillId="0" borderId="0" xfId="1" applyFont="1" applyProtection="1">
      <protection locked="0"/>
    </xf>
    <xf numFmtId="0" fontId="35" fillId="0" borderId="0" xfId="1" applyFont="1" applyAlignment="1" applyProtection="1">
      <alignment wrapText="1"/>
      <protection locked="0"/>
    </xf>
    <xf numFmtId="0" fontId="10" fillId="15" borderId="8" xfId="1" applyFont="1" applyFill="1" applyBorder="1" applyAlignment="1" applyProtection="1">
      <alignment wrapText="1"/>
      <protection locked="0"/>
    </xf>
    <xf numFmtId="0" fontId="17" fillId="15" borderId="6" xfId="1" applyFont="1" applyFill="1" applyBorder="1" applyAlignment="1" applyProtection="1">
      <alignment horizontal="center" wrapText="1"/>
      <protection locked="0"/>
    </xf>
    <xf numFmtId="0" fontId="49" fillId="10" borderId="5" xfId="1" applyFont="1" applyFill="1" applyBorder="1" applyAlignment="1" applyProtection="1">
      <alignment horizontal="left" wrapText="1"/>
      <protection locked="0"/>
    </xf>
    <xf numFmtId="0" fontId="50" fillId="2" borderId="0" xfId="0" applyFont="1" applyFill="1" applyAlignment="1" applyProtection="1">
      <alignment horizontal="left"/>
    </xf>
    <xf numFmtId="0" fontId="0" fillId="2" borderId="0" xfId="0" applyFill="1" applyProtection="1"/>
    <xf numFmtId="0" fontId="24" fillId="2" borderId="0" xfId="4" applyFont="1" applyFill="1" applyProtection="1"/>
    <xf numFmtId="0" fontId="0" fillId="0" borderId="0" xfId="0" applyProtection="1"/>
    <xf numFmtId="0" fontId="4" fillId="2" borderId="0" xfId="4" applyFill="1" applyProtection="1"/>
    <xf numFmtId="0" fontId="17" fillId="2" borderId="0" xfId="4" applyFont="1" applyFill="1" applyAlignment="1" applyProtection="1">
      <alignment wrapText="1"/>
    </xf>
    <xf numFmtId="0" fontId="17" fillId="2" borderId="0" xfId="4" applyFont="1" applyFill="1" applyProtection="1"/>
    <xf numFmtId="0" fontId="4" fillId="2" borderId="0" xfId="4" applyFill="1" applyAlignment="1" applyProtection="1">
      <alignment wrapText="1"/>
    </xf>
    <xf numFmtId="0" fontId="4" fillId="0" borderId="0" xfId="4" applyProtection="1"/>
    <xf numFmtId="15" fontId="10" fillId="0" borderId="8" xfId="0" applyNumberFormat="1" applyFont="1" applyBorder="1" applyAlignment="1">
      <alignment vertical="center" wrapText="1"/>
    </xf>
    <xf numFmtId="0" fontId="5" fillId="0" borderId="8" xfId="0" applyFont="1" applyFill="1" applyBorder="1" applyAlignment="1" applyProtection="1">
      <alignment horizontal="center" vertical="center"/>
      <protection locked="0"/>
    </xf>
    <xf numFmtId="0" fontId="51" fillId="0" borderId="8" xfId="0" applyFont="1" applyBorder="1" applyAlignment="1" applyProtection="1">
      <alignment horizontal="center" vertical="center"/>
      <protection locked="0"/>
    </xf>
    <xf numFmtId="0" fontId="51" fillId="0" borderId="8" xfId="0" applyFont="1" applyBorder="1" applyAlignment="1" applyProtection="1">
      <alignment vertical="center" wrapText="1"/>
      <protection locked="0"/>
    </xf>
    <xf numFmtId="0" fontId="52" fillId="18" borderId="8" xfId="0" applyFont="1" applyFill="1" applyBorder="1" applyAlignment="1" applyProtection="1">
      <alignment wrapText="1"/>
      <protection locked="0"/>
    </xf>
    <xf numFmtId="0" fontId="5" fillId="0" borderId="8" xfId="0" applyFont="1" applyBorder="1" applyAlignment="1" applyProtection="1">
      <alignment vertical="center" wrapText="1"/>
      <protection locked="0"/>
    </xf>
    <xf numFmtId="0" fontId="54" fillId="0" borderId="8" xfId="0" applyFont="1" applyBorder="1" applyAlignment="1" applyProtection="1">
      <alignment vertical="center" wrapText="1"/>
      <protection locked="0"/>
    </xf>
    <xf numFmtId="0" fontId="54" fillId="0" borderId="8" xfId="0" applyFont="1" applyBorder="1" applyAlignment="1">
      <alignment horizontal="left" vertical="center" wrapText="1"/>
    </xf>
    <xf numFmtId="0" fontId="58" fillId="0" borderId="0" xfId="1" applyFont="1" applyAlignment="1" applyProtection="1">
      <alignment vertical="top"/>
      <protection locked="0"/>
    </xf>
    <xf numFmtId="0" fontId="51" fillId="0" borderId="8" xfId="7" applyFont="1" applyBorder="1" applyAlignment="1" applyProtection="1">
      <alignment vertical="center"/>
      <protection locked="0"/>
    </xf>
    <xf numFmtId="0" fontId="52" fillId="18" borderId="8" xfId="7" applyFont="1" applyFill="1" applyBorder="1" applyAlignment="1" applyProtection="1">
      <alignment wrapText="1"/>
      <protection locked="0"/>
    </xf>
    <xf numFmtId="0" fontId="52" fillId="0" borderId="8" xfId="7" applyFont="1" applyBorder="1" applyAlignment="1" applyProtection="1">
      <alignment wrapText="1"/>
      <protection locked="0"/>
    </xf>
    <xf numFmtId="0" fontId="51" fillId="0" borderId="8" xfId="7" applyFont="1" applyBorder="1" applyAlignment="1" applyProtection="1">
      <alignment vertical="center" wrapText="1"/>
      <protection locked="0"/>
    </xf>
    <xf numFmtId="0" fontId="17" fillId="0" borderId="8" xfId="7" applyFont="1" applyBorder="1" applyAlignment="1" applyProtection="1">
      <alignment wrapText="1"/>
      <protection locked="0"/>
    </xf>
    <xf numFmtId="0" fontId="62" fillId="0" borderId="8" xfId="7" applyFont="1" applyBorder="1" applyAlignment="1" applyProtection="1">
      <alignment vertical="center"/>
      <protection locked="0"/>
    </xf>
    <xf numFmtId="0" fontId="10" fillId="0" borderId="8" xfId="7" applyFont="1" applyBorder="1" applyAlignment="1" applyProtection="1">
      <alignment vertical="center" wrapText="1"/>
      <protection locked="0"/>
    </xf>
    <xf numFmtId="0" fontId="64" fillId="0" borderId="8" xfId="7" applyFont="1" applyBorder="1" applyAlignment="1" applyProtection="1">
      <alignment vertical="center" wrapText="1"/>
      <protection locked="0"/>
    </xf>
    <xf numFmtId="0" fontId="62" fillId="0" borderId="8" xfId="7" applyFont="1" applyBorder="1" applyAlignment="1" applyProtection="1">
      <alignment vertical="center" wrapText="1"/>
      <protection locked="0"/>
    </xf>
    <xf numFmtId="0" fontId="27" fillId="0" borderId="7" xfId="1" applyFont="1" applyBorder="1" applyAlignment="1" applyProtection="1">
      <alignment wrapText="1"/>
    </xf>
    <xf numFmtId="0" fontId="5" fillId="0" borderId="8" xfId="0" applyFont="1" applyBorder="1" applyProtection="1">
      <protection locked="0"/>
    </xf>
    <xf numFmtId="0" fontId="65" fillId="19" borderId="8" xfId="7" applyFont="1" applyFill="1" applyBorder="1" applyProtection="1">
      <protection locked="0"/>
    </xf>
    <xf numFmtId="0" fontId="5" fillId="20" borderId="8" xfId="0" applyFont="1" applyFill="1" applyBorder="1" applyAlignment="1" applyProtection="1">
      <alignment horizontal="center" vertical="center"/>
      <protection locked="0"/>
    </xf>
    <xf numFmtId="0" fontId="5" fillId="20" borderId="8" xfId="0" applyFont="1" applyFill="1" applyBorder="1" applyAlignment="1" applyProtection="1">
      <alignment vertical="center" wrapText="1"/>
      <protection locked="0"/>
    </xf>
    <xf numFmtId="0" fontId="10" fillId="20" borderId="8" xfId="0" applyFont="1" applyFill="1" applyBorder="1" applyAlignment="1" applyProtection="1">
      <alignment vertical="center" wrapText="1"/>
      <protection locked="0"/>
    </xf>
    <xf numFmtId="0" fontId="51" fillId="20" borderId="8" xfId="0" applyFont="1" applyFill="1" applyBorder="1" applyAlignment="1" applyProtection="1">
      <alignment vertical="center" wrapText="1"/>
      <protection locked="0"/>
    </xf>
    <xf numFmtId="0" fontId="5" fillId="20" borderId="8" xfId="0" applyFont="1" applyFill="1" applyBorder="1" applyAlignment="1" applyProtection="1">
      <alignment vertical="center"/>
      <protection locked="0"/>
    </xf>
    <xf numFmtId="0" fontId="51" fillId="20" borderId="8" xfId="0" applyFont="1" applyFill="1" applyBorder="1" applyAlignment="1" applyProtection="1">
      <alignment vertical="center"/>
      <protection locked="0"/>
    </xf>
    <xf numFmtId="0" fontId="12" fillId="20" borderId="6" xfId="1" applyFont="1" applyFill="1" applyBorder="1" applyAlignment="1" applyProtection="1">
      <alignment horizontal="center" wrapText="1"/>
    </xf>
    <xf numFmtId="0" fontId="17" fillId="20" borderId="7" xfId="1" applyFont="1" applyFill="1" applyBorder="1" applyAlignment="1" applyProtection="1">
      <alignment wrapText="1"/>
    </xf>
    <xf numFmtId="0" fontId="27" fillId="20" borderId="7" xfId="1" applyFont="1" applyFill="1" applyBorder="1" applyAlignment="1" applyProtection="1">
      <alignment wrapText="1"/>
    </xf>
    <xf numFmtId="0" fontId="53" fillId="20" borderId="8" xfId="1" applyFont="1" applyFill="1" applyBorder="1" applyAlignment="1" applyProtection="1">
      <alignment vertical="top"/>
      <protection locked="0"/>
    </xf>
    <xf numFmtId="0" fontId="53" fillId="20" borderId="8" xfId="1" applyFont="1" applyFill="1" applyBorder="1" applyAlignment="1" applyProtection="1">
      <alignment vertical="top" wrapText="1"/>
      <protection locked="0"/>
    </xf>
    <xf numFmtId="0" fontId="27" fillId="20" borderId="8" xfId="1" applyFont="1" applyFill="1" applyBorder="1" applyAlignment="1" applyProtection="1">
      <alignment wrapText="1"/>
    </xf>
    <xf numFmtId="0" fontId="17" fillId="20" borderId="0" xfId="1" applyFont="1" applyFill="1" applyAlignment="1" applyProtection="1">
      <alignment vertical="top"/>
      <protection locked="0"/>
    </xf>
    <xf numFmtId="0" fontId="12" fillId="20" borderId="8" xfId="1" applyFont="1" applyFill="1" applyBorder="1" applyAlignment="1" applyProtection="1">
      <alignment horizontal="center" vertical="top"/>
      <protection locked="0"/>
    </xf>
    <xf numFmtId="0" fontId="12" fillId="15" borderId="5" xfId="1" applyFont="1" applyFill="1" applyBorder="1" applyAlignment="1" applyProtection="1">
      <alignment horizontal="center" wrapText="1"/>
    </xf>
    <xf numFmtId="0" fontId="17" fillId="20" borderId="8" xfId="1" applyFont="1" applyFill="1" applyBorder="1" applyAlignment="1" applyProtection="1">
      <alignment vertical="top"/>
      <protection locked="0"/>
    </xf>
    <xf numFmtId="0" fontId="17" fillId="20" borderId="8" xfId="1" applyFont="1" applyFill="1" applyBorder="1" applyAlignment="1" applyProtection="1">
      <protection locked="0"/>
    </xf>
    <xf numFmtId="0" fontId="17" fillId="2" borderId="0" xfId="1" applyFont="1" applyFill="1" applyAlignment="1" applyProtection="1">
      <alignment vertical="top"/>
      <protection locked="0"/>
    </xf>
    <xf numFmtId="0" fontId="66" fillId="20" borderId="8" xfId="7" applyFont="1" applyFill="1" applyBorder="1" applyAlignment="1" applyProtection="1">
      <alignment horizontal="center" vertical="center" wrapText="1"/>
      <protection locked="0"/>
    </xf>
    <xf numFmtId="0" fontId="52" fillId="2" borderId="8" xfId="7" applyFont="1" applyFill="1" applyBorder="1" applyAlignment="1" applyProtection="1">
      <alignment wrapText="1"/>
      <protection locked="0"/>
    </xf>
    <xf numFmtId="0" fontId="27" fillId="20" borderId="8" xfId="1" applyFont="1" applyFill="1" applyBorder="1" applyAlignment="1" applyProtection="1">
      <alignment vertical="top" wrapText="1"/>
      <protection locked="0"/>
    </xf>
    <xf numFmtId="0" fontId="10" fillId="8" borderId="10" xfId="0" applyFont="1" applyFill="1" applyBorder="1" applyAlignment="1">
      <alignment vertical="center" wrapText="1"/>
    </xf>
    <xf numFmtId="0" fontId="10" fillId="8" borderId="11" xfId="0" applyFont="1" applyFill="1" applyBorder="1" applyAlignment="1">
      <alignment vertical="center" wrapText="1"/>
    </xf>
    <xf numFmtId="0" fontId="10" fillId="8" borderId="12" xfId="0" applyFont="1" applyFill="1" applyBorder="1" applyAlignment="1">
      <alignment vertical="center" wrapText="1"/>
    </xf>
    <xf numFmtId="0" fontId="10" fillId="16" borderId="10" xfId="0" applyFont="1" applyFill="1" applyBorder="1" applyAlignment="1">
      <alignment vertical="center" wrapText="1"/>
    </xf>
    <xf numFmtId="0" fontId="10" fillId="16" borderId="11" xfId="0" applyFont="1" applyFill="1" applyBorder="1" applyAlignment="1">
      <alignment vertical="center" wrapText="1"/>
    </xf>
    <xf numFmtId="0" fontId="10" fillId="16" borderId="12" xfId="0" applyFont="1" applyFill="1" applyBorder="1" applyAlignment="1">
      <alignment vertical="center" wrapText="1"/>
    </xf>
    <xf numFmtId="0" fontId="10" fillId="17" borderId="10" xfId="0" applyFont="1" applyFill="1" applyBorder="1" applyAlignment="1">
      <alignment vertical="center" wrapText="1"/>
    </xf>
    <xf numFmtId="0" fontId="10" fillId="17" borderId="11" xfId="0" applyFont="1" applyFill="1" applyBorder="1" applyAlignment="1">
      <alignment vertical="center" wrapText="1"/>
    </xf>
    <xf numFmtId="0" fontId="10" fillId="17" borderId="12" xfId="0" applyFont="1" applyFill="1" applyBorder="1" applyAlignment="1">
      <alignment vertical="center" wrapText="1"/>
    </xf>
    <xf numFmtId="0" fontId="11" fillId="8" borderId="10" xfId="0" applyFont="1" applyFill="1" applyBorder="1" applyAlignment="1">
      <alignment horizontal="left" vertical="center" wrapText="1"/>
    </xf>
    <xf numFmtId="0" fontId="11" fillId="8" borderId="12" xfId="0" applyFont="1" applyFill="1" applyBorder="1" applyAlignment="1">
      <alignment horizontal="left" vertical="center" wrapText="1"/>
    </xf>
    <xf numFmtId="0" fontId="10" fillId="0" borderId="10" xfId="0" applyFont="1" applyBorder="1" applyAlignment="1">
      <alignment vertical="center" wrapText="1"/>
    </xf>
    <xf numFmtId="0" fontId="10" fillId="0" borderId="12" xfId="0" applyFont="1" applyBorder="1" applyAlignment="1">
      <alignment vertical="center" wrapText="1"/>
    </xf>
    <xf numFmtId="0" fontId="10" fillId="0" borderId="8" xfId="0" applyFont="1" applyBorder="1" applyAlignment="1">
      <alignment vertical="center" wrapText="1"/>
    </xf>
    <xf numFmtId="0" fontId="11" fillId="4" borderId="10" xfId="0" applyFont="1" applyFill="1" applyBorder="1" applyAlignment="1">
      <alignment horizontal="left" vertical="center" wrapText="1"/>
    </xf>
    <xf numFmtId="0" fontId="11" fillId="4" borderId="11" xfId="0" applyFont="1" applyFill="1" applyBorder="1" applyAlignment="1">
      <alignment horizontal="left" vertical="center" wrapText="1"/>
    </xf>
    <xf numFmtId="0" fontId="11" fillId="4" borderId="12" xfId="0" applyFont="1" applyFill="1" applyBorder="1" applyAlignment="1">
      <alignment horizontal="left" vertical="center" wrapText="1"/>
    </xf>
    <xf numFmtId="0" fontId="5" fillId="8" borderId="8" xfId="0" applyFont="1" applyFill="1" applyBorder="1" applyAlignment="1" applyProtection="1">
      <alignment horizontal="center"/>
    </xf>
    <xf numFmtId="0" fontId="54" fillId="8" borderId="8" xfId="0" applyFont="1" applyFill="1" applyBorder="1" applyAlignment="1" applyProtection="1">
      <alignment horizontal="left" vertical="top" wrapText="1"/>
    </xf>
    <xf numFmtId="0" fontId="5" fillId="4" borderId="8" xfId="0" applyFont="1" applyFill="1" applyBorder="1" applyAlignment="1" applyProtection="1">
      <alignment horizontal="right"/>
    </xf>
    <xf numFmtId="0" fontId="27" fillId="20" borderId="9" xfId="1" applyFont="1" applyFill="1" applyBorder="1" applyAlignment="1" applyProtection="1">
      <alignment horizontal="center" vertical="center" wrapText="1"/>
    </xf>
    <xf numFmtId="0" fontId="57" fillId="20" borderId="15" xfId="1" applyFont="1" applyFill="1" applyBorder="1" applyAlignment="1" applyProtection="1">
      <alignment horizontal="center" vertical="center" wrapText="1"/>
    </xf>
    <xf numFmtId="0" fontId="57" fillId="20" borderId="7" xfId="1" applyFont="1" applyFill="1" applyBorder="1" applyAlignment="1" applyProtection="1">
      <alignment horizontal="center" vertical="center" wrapText="1"/>
    </xf>
    <xf numFmtId="0" fontId="17" fillId="20" borderId="9" xfId="1" applyFont="1" applyFill="1" applyBorder="1" applyAlignment="1" applyProtection="1">
      <alignment horizontal="center" wrapText="1"/>
    </xf>
    <xf numFmtId="0" fontId="17" fillId="20" borderId="15" xfId="1" applyFont="1" applyFill="1" applyBorder="1" applyAlignment="1" applyProtection="1">
      <alignment horizontal="center" wrapText="1"/>
    </xf>
    <xf numFmtId="0" fontId="17" fillId="20" borderId="7" xfId="1" applyFont="1" applyFill="1" applyBorder="1" applyAlignment="1" applyProtection="1">
      <alignment horizontal="center" wrapText="1"/>
    </xf>
    <xf numFmtId="0" fontId="17" fillId="20" borderId="9" xfId="1" applyFont="1" applyFill="1" applyBorder="1" applyAlignment="1" applyProtection="1">
      <alignment horizontal="center" vertical="center" wrapText="1"/>
    </xf>
    <xf numFmtId="0" fontId="17" fillId="20" borderId="15" xfId="1" applyFont="1" applyFill="1" applyBorder="1" applyAlignment="1" applyProtection="1">
      <alignment horizontal="center" vertical="center" wrapText="1"/>
    </xf>
    <xf numFmtId="0" fontId="17" fillId="20" borderId="7" xfId="1" applyFont="1" applyFill="1" applyBorder="1" applyAlignment="1" applyProtection="1">
      <alignment horizontal="center" vertical="center" wrapText="1"/>
    </xf>
    <xf numFmtId="0" fontId="17" fillId="20" borderId="9" xfId="1" applyFont="1" applyFill="1" applyBorder="1" applyAlignment="1" applyProtection="1">
      <alignment vertical="center" wrapText="1"/>
    </xf>
    <xf numFmtId="0" fontId="17" fillId="20" borderId="15" xfId="1" applyFont="1" applyFill="1" applyBorder="1" applyAlignment="1" applyProtection="1">
      <alignment vertical="center" wrapText="1"/>
    </xf>
    <xf numFmtId="0" fontId="17" fillId="20" borderId="7" xfId="1" applyFont="1" applyFill="1" applyBorder="1" applyAlignment="1" applyProtection="1">
      <alignment vertical="center" wrapText="1"/>
    </xf>
    <xf numFmtId="0" fontId="17" fillId="15" borderId="10" xfId="1" applyFont="1" applyFill="1" applyBorder="1" applyAlignment="1" applyProtection="1">
      <alignment horizontal="left" wrapText="1"/>
      <protection locked="0"/>
    </xf>
    <xf numFmtId="0" fontId="17" fillId="15" borderId="11" xfId="1" applyFont="1" applyFill="1" applyBorder="1" applyAlignment="1" applyProtection="1">
      <alignment horizontal="left" wrapText="1"/>
      <protection locked="0"/>
    </xf>
    <xf numFmtId="0" fontId="17" fillId="15" borderId="12" xfId="1" applyFont="1" applyFill="1" applyBorder="1" applyAlignment="1" applyProtection="1">
      <alignment horizontal="left" wrapText="1"/>
      <protection locked="0"/>
    </xf>
    <xf numFmtId="0" fontId="10" fillId="15" borderId="9" xfId="1" applyFont="1" applyFill="1" applyBorder="1" applyAlignment="1" applyProtection="1">
      <alignment horizontal="left" vertical="center" wrapText="1"/>
      <protection locked="0"/>
    </xf>
    <xf numFmtId="0" fontId="10" fillId="15" borderId="15" xfId="1" applyFont="1" applyFill="1" applyBorder="1" applyAlignment="1" applyProtection="1">
      <alignment horizontal="left" vertical="center" wrapText="1"/>
      <protection locked="0"/>
    </xf>
    <xf numFmtId="0" fontId="10" fillId="15" borderId="7" xfId="1" applyFont="1" applyFill="1" applyBorder="1" applyAlignment="1" applyProtection="1">
      <alignment horizontal="left" vertical="center" wrapText="1"/>
      <protection locked="0"/>
    </xf>
    <xf numFmtId="0" fontId="14" fillId="3" borderId="9" xfId="0" applyFont="1" applyFill="1" applyBorder="1" applyAlignment="1">
      <alignment horizontal="left" vertical="center" wrapText="1"/>
    </xf>
    <xf numFmtId="0" fontId="14" fillId="3" borderId="15" xfId="0" applyFont="1" applyFill="1" applyBorder="1" applyAlignment="1">
      <alignment horizontal="left" vertical="center" wrapText="1"/>
    </xf>
    <xf numFmtId="0" fontId="14" fillId="3" borderId="7" xfId="0" applyFont="1" applyFill="1" applyBorder="1" applyAlignment="1">
      <alignment horizontal="left" vertical="center" wrapText="1"/>
    </xf>
    <xf numFmtId="0" fontId="5" fillId="3" borderId="9"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14" fillId="3" borderId="8" xfId="0" applyFont="1" applyFill="1" applyBorder="1" applyAlignment="1">
      <alignment horizontal="left" vertical="center" wrapText="1"/>
    </xf>
    <xf numFmtId="0" fontId="28" fillId="3" borderId="9" xfId="0" applyFont="1" applyFill="1" applyBorder="1" applyAlignment="1">
      <alignment horizontal="left" vertical="center" wrapText="1"/>
    </xf>
    <xf numFmtId="0" fontId="28" fillId="3" borderId="15" xfId="0" applyFont="1" applyFill="1" applyBorder="1" applyAlignment="1">
      <alignment horizontal="left" vertical="center" wrapText="1"/>
    </xf>
    <xf numFmtId="0" fontId="28" fillId="3" borderId="7" xfId="0" applyFont="1" applyFill="1" applyBorder="1" applyAlignment="1">
      <alignment horizontal="left" vertical="center" wrapText="1"/>
    </xf>
    <xf numFmtId="0" fontId="6" fillId="4" borderId="4" xfId="0" applyFont="1" applyFill="1" applyBorder="1" applyAlignment="1">
      <alignment horizontal="left" vertical="center"/>
    </xf>
    <xf numFmtId="0" fontId="6" fillId="4" borderId="6" xfId="0" applyFont="1" applyFill="1" applyBorder="1" applyAlignment="1">
      <alignment horizontal="left" vertical="center"/>
    </xf>
    <xf numFmtId="0" fontId="20" fillId="0" borderId="9" xfId="0" applyFont="1" applyBorder="1" applyAlignment="1">
      <alignment horizontal="left" vertical="center" wrapText="1"/>
    </xf>
    <xf numFmtId="0" fontId="20" fillId="0" borderId="15" xfId="0" applyFont="1" applyBorder="1" applyAlignment="1">
      <alignment horizontal="left" vertical="center" wrapText="1"/>
    </xf>
    <xf numFmtId="0" fontId="20" fillId="0" borderId="7" xfId="0" applyFont="1" applyBorder="1" applyAlignment="1">
      <alignment horizontal="left" vertical="center" wrapText="1"/>
    </xf>
    <xf numFmtId="0" fontId="43" fillId="0" borderId="9" xfId="0" applyFont="1" applyBorder="1" applyAlignment="1">
      <alignment horizontal="left" vertical="center" wrapText="1"/>
    </xf>
    <xf numFmtId="0" fontId="43" fillId="0" borderId="15" xfId="0" applyFont="1" applyBorder="1" applyAlignment="1">
      <alignment horizontal="left" vertical="center" wrapText="1"/>
    </xf>
    <xf numFmtId="0" fontId="43" fillId="0" borderId="7" xfId="0" applyFont="1" applyBorder="1" applyAlignment="1">
      <alignment horizontal="left" vertical="center" wrapText="1"/>
    </xf>
    <xf numFmtId="0" fontId="42" fillId="0" borderId="9" xfId="0" applyFont="1" applyBorder="1" applyAlignment="1">
      <alignment horizontal="left" vertical="center" wrapText="1"/>
    </xf>
    <xf numFmtId="0" fontId="42" fillId="0" borderId="15" xfId="0" applyFont="1" applyBorder="1" applyAlignment="1">
      <alignment horizontal="left" vertical="center" wrapText="1"/>
    </xf>
    <xf numFmtId="0" fontId="42" fillId="0" borderId="7" xfId="0" applyFont="1" applyBorder="1" applyAlignment="1">
      <alignment horizontal="left" vertical="center" wrapText="1"/>
    </xf>
    <xf numFmtId="0" fontId="20" fillId="8" borderId="10" xfId="0" applyFont="1" applyFill="1" applyBorder="1" applyAlignment="1">
      <alignment horizontal="left" vertical="center" wrapText="1"/>
    </xf>
    <xf numFmtId="0" fontId="20" fillId="8" borderId="12" xfId="0" applyFont="1" applyFill="1" applyBorder="1" applyAlignment="1">
      <alignment horizontal="left" vertical="center" wrapText="1"/>
    </xf>
  </cellXfs>
  <cellStyles count="14">
    <cellStyle name="Hyperlink" xfId="6" builtinId="8"/>
    <cellStyle name="Hyperlink 2" xfId="3" xr:uid="{00000000-0005-0000-0000-000001000000}"/>
    <cellStyle name="Hyperlink 2 2" xfId="9" xr:uid="{00000000-0005-0000-0000-000002000000}"/>
    <cellStyle name="Hyperlink 3" xfId="8" xr:uid="{00000000-0005-0000-0000-000003000000}"/>
    <cellStyle name="Normal" xfId="0" builtinId="0"/>
    <cellStyle name="Normal 2" xfId="1" xr:uid="{00000000-0005-0000-0000-000005000000}"/>
    <cellStyle name="Normal 2 2" xfId="10" xr:uid="{00000000-0005-0000-0000-000006000000}"/>
    <cellStyle name="Normal 3" xfId="2" xr:uid="{00000000-0005-0000-0000-000007000000}"/>
    <cellStyle name="Normal 3 2" xfId="11" xr:uid="{00000000-0005-0000-0000-000008000000}"/>
    <cellStyle name="Normal 4" xfId="4" xr:uid="{00000000-0005-0000-0000-000009000000}"/>
    <cellStyle name="Normal 4 2" xfId="5" xr:uid="{00000000-0005-0000-0000-00000A000000}"/>
    <cellStyle name="Normal 4 2 2" xfId="13" xr:uid="{00000000-0005-0000-0000-00000B000000}"/>
    <cellStyle name="Normal 4 3" xfId="12" xr:uid="{00000000-0005-0000-0000-00000C000000}"/>
    <cellStyle name="Normal 5" xfId="7" xr:uid="{00000000-0005-0000-0000-00000D000000}"/>
  </cellStyles>
  <dxfs count="17">
    <dxf>
      <fill>
        <patternFill>
          <bgColor theme="9" tint="0.39994506668294322"/>
        </patternFill>
      </fill>
    </dxf>
    <dxf>
      <fill>
        <patternFill>
          <bgColor rgb="FF92D050"/>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4" tint="0.39994506668294322"/>
        </patternFill>
      </fill>
    </dxf>
    <dxf>
      <fill>
        <patternFill>
          <bgColor rgb="FFA9D18E"/>
        </patternFill>
      </fill>
    </dxf>
    <dxf>
      <fill>
        <patternFill>
          <bgColor theme="9" tint="0.39994506668294322"/>
        </patternFill>
      </fill>
    </dxf>
    <dxf>
      <fill>
        <patternFill>
          <bgColor theme="9" tint="0.39994506668294322"/>
        </patternFill>
      </fill>
    </dxf>
  </dxfs>
  <tableStyles count="0" defaultTableStyle="TableStyleMedium2" defaultPivotStyle="PivotStyleLight16"/>
  <colors>
    <mruColors>
      <color rgb="FF53C3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4.tmp"/></Relationships>
</file>

<file path=xl/drawings/_rels/vmlDrawing10.v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vmlDrawing11.v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vmlDrawing12.v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69850</xdr:colOff>
      <xdr:row>1</xdr:row>
      <xdr:rowOff>152400</xdr:rowOff>
    </xdr:from>
    <xdr:to>
      <xdr:col>2</xdr:col>
      <xdr:colOff>3582681</xdr:colOff>
      <xdr:row>16</xdr:row>
      <xdr:rowOff>266700</xdr:rowOff>
    </xdr:to>
    <xdr:pic>
      <xdr:nvPicPr>
        <xdr:cNvPr id="3" name="Picture 2">
          <a:extLst>
            <a:ext uri="{FF2B5EF4-FFF2-40B4-BE49-F238E27FC236}">
              <a16:creationId xmlns:a16="http://schemas.microsoft.com/office/drawing/2014/main" id="{465D4E8F-684B-4082-979A-58C022AFA3D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74250" y="336550"/>
          <a:ext cx="3512831" cy="40830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vmlDrawing" Target="../drawings/vmlDrawing5.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59999389629810485"/>
    <pageSetUpPr fitToPage="1"/>
  </sheetPr>
  <dimension ref="A1:E34"/>
  <sheetViews>
    <sheetView view="pageLayout" topLeftCell="A31" zoomScale="145" zoomScaleNormal="100" zoomScalePageLayoutView="145" workbookViewId="0">
      <selection activeCell="E8" sqref="E8"/>
    </sheetView>
  </sheetViews>
  <sheetFormatPr defaultColWidth="8.7265625" defaultRowHeight="14" x14ac:dyDescent="0.3"/>
  <cols>
    <col min="1" max="1" width="26.453125" style="1" customWidth="1"/>
    <col min="2" max="2" width="37.453125" style="1" customWidth="1"/>
    <col min="3" max="3" width="1.7265625" style="1" customWidth="1"/>
    <col min="4" max="4" width="20.54296875" style="1" customWidth="1"/>
    <col min="5" max="5" width="39.453125" style="1" customWidth="1"/>
    <col min="6" max="16384" width="8.7265625" style="1"/>
  </cols>
  <sheetData>
    <row r="1" spans="1:5" ht="15" x14ac:dyDescent="0.3">
      <c r="A1" s="10" t="s">
        <v>240</v>
      </c>
      <c r="B1" s="5"/>
      <c r="C1" s="5"/>
      <c r="D1" s="5"/>
      <c r="E1" s="6"/>
    </row>
    <row r="2" spans="1:5" s="7" customFormat="1" ht="10.5" x14ac:dyDescent="0.25">
      <c r="A2" s="56"/>
      <c r="B2" s="32"/>
      <c r="C2" s="32"/>
      <c r="D2" s="32"/>
      <c r="E2" s="32"/>
    </row>
    <row r="3" spans="1:5" s="7" customFormat="1" x14ac:dyDescent="0.3">
      <c r="A3" s="49" t="s">
        <v>943</v>
      </c>
      <c r="B3" s="50"/>
      <c r="C3" s="50"/>
      <c r="D3" s="50"/>
      <c r="E3" s="51"/>
    </row>
    <row r="4" spans="1:5" x14ac:dyDescent="0.3">
      <c r="A4" s="52" t="s">
        <v>245</v>
      </c>
      <c r="B4" s="4" t="s">
        <v>1556</v>
      </c>
      <c r="C4" s="36"/>
      <c r="D4" s="52" t="s">
        <v>242</v>
      </c>
      <c r="E4" s="4" t="s">
        <v>1553</v>
      </c>
    </row>
    <row r="5" spans="1:5" x14ac:dyDescent="0.3">
      <c r="A5" s="53" t="s">
        <v>214</v>
      </c>
      <c r="B5" s="3" t="s">
        <v>1556</v>
      </c>
      <c r="C5" s="36"/>
      <c r="D5" s="53" t="s">
        <v>244</v>
      </c>
      <c r="E5" s="3" t="s">
        <v>1552</v>
      </c>
    </row>
    <row r="6" spans="1:5" x14ac:dyDescent="0.3">
      <c r="A6" s="53" t="s">
        <v>246</v>
      </c>
      <c r="B6" s="3" t="s">
        <v>1550</v>
      </c>
      <c r="C6" s="36"/>
      <c r="D6" s="53" t="s">
        <v>216</v>
      </c>
      <c r="E6" s="3" t="s">
        <v>1554</v>
      </c>
    </row>
    <row r="7" spans="1:5" x14ac:dyDescent="0.3">
      <c r="A7" s="53" t="s">
        <v>215</v>
      </c>
      <c r="B7" s="3" t="s">
        <v>1551</v>
      </c>
      <c r="C7" s="36"/>
      <c r="D7" s="53" t="s">
        <v>867</v>
      </c>
      <c r="E7" s="3" t="s">
        <v>1555</v>
      </c>
    </row>
    <row r="8" spans="1:5" ht="182" x14ac:dyDescent="0.3">
      <c r="A8" s="53" t="s">
        <v>250</v>
      </c>
      <c r="B8" s="207" t="s">
        <v>1570</v>
      </c>
      <c r="C8" s="36"/>
      <c r="D8" s="53" t="s">
        <v>247</v>
      </c>
      <c r="E8" s="3"/>
    </row>
    <row r="9" spans="1:5" s="7" customFormat="1" ht="19" x14ac:dyDescent="0.4">
      <c r="A9" s="33" t="s">
        <v>868</v>
      </c>
      <c r="B9" s="31"/>
      <c r="C9" s="32"/>
      <c r="D9" s="34"/>
      <c r="E9" s="35"/>
    </row>
    <row r="10" spans="1:5" x14ac:dyDescent="0.3">
      <c r="A10" s="54" t="s">
        <v>243</v>
      </c>
      <c r="B10" s="251" t="s">
        <v>248</v>
      </c>
      <c r="C10" s="252"/>
      <c r="D10" s="54" t="s">
        <v>249</v>
      </c>
      <c r="E10" s="54" t="s">
        <v>242</v>
      </c>
    </row>
    <row r="11" spans="1:5" x14ac:dyDescent="0.3">
      <c r="A11" s="8">
        <v>0.1</v>
      </c>
      <c r="B11" s="253" t="s">
        <v>1557</v>
      </c>
      <c r="C11" s="254"/>
      <c r="D11" s="200">
        <v>44334</v>
      </c>
      <c r="E11" s="8" t="s">
        <v>1553</v>
      </c>
    </row>
    <row r="12" spans="1:5" ht="13.9" customHeight="1" x14ac:dyDescent="0.3">
      <c r="A12" s="8"/>
      <c r="B12" s="253"/>
      <c r="C12" s="254"/>
      <c r="D12" s="8"/>
      <c r="E12" s="8"/>
    </row>
    <row r="13" spans="1:5" x14ac:dyDescent="0.3">
      <c r="A13" s="8"/>
      <c r="B13" s="255"/>
      <c r="C13" s="255"/>
      <c r="D13" s="8"/>
      <c r="E13" s="8"/>
    </row>
    <row r="14" spans="1:5" x14ac:dyDescent="0.3">
      <c r="A14" s="55"/>
      <c r="B14" s="55"/>
      <c r="C14" s="55"/>
      <c r="D14" s="55"/>
      <c r="E14" s="55"/>
    </row>
    <row r="15" spans="1:5" s="7" customFormat="1" x14ac:dyDescent="0.3">
      <c r="A15" s="57" t="s">
        <v>944</v>
      </c>
      <c r="B15" s="58"/>
      <c r="C15" s="58"/>
      <c r="D15" s="58"/>
      <c r="E15" s="59"/>
    </row>
    <row r="16" spans="1:5" x14ac:dyDescent="0.3">
      <c r="A16" s="69" t="s">
        <v>959</v>
      </c>
      <c r="B16" s="60"/>
      <c r="C16" s="60"/>
      <c r="D16" s="60"/>
      <c r="E16" s="61"/>
    </row>
    <row r="17" spans="1:5" x14ac:dyDescent="0.3">
      <c r="A17" s="70" t="s">
        <v>957</v>
      </c>
      <c r="B17" s="62"/>
      <c r="C17" s="62"/>
      <c r="D17" s="62"/>
      <c r="E17" s="63"/>
    </row>
    <row r="18" spans="1:5" x14ac:dyDescent="0.3">
      <c r="A18" s="70" t="s">
        <v>945</v>
      </c>
      <c r="B18" s="62"/>
      <c r="C18" s="62"/>
      <c r="D18" s="62"/>
      <c r="E18" s="63"/>
    </row>
    <row r="19" spans="1:5" x14ac:dyDescent="0.3">
      <c r="A19" s="70" t="s">
        <v>1458</v>
      </c>
      <c r="B19" s="62"/>
      <c r="C19" s="62"/>
      <c r="D19" s="62"/>
      <c r="E19" s="63"/>
    </row>
    <row r="20" spans="1:5" x14ac:dyDescent="0.3">
      <c r="A20" s="70" t="s">
        <v>1460</v>
      </c>
      <c r="B20" s="62"/>
      <c r="C20" s="62"/>
      <c r="D20" s="62"/>
      <c r="E20" s="63"/>
    </row>
    <row r="21" spans="1:5" x14ac:dyDescent="0.3">
      <c r="A21" s="101" t="s">
        <v>1459</v>
      </c>
      <c r="B21" s="64"/>
      <c r="C21" s="64"/>
      <c r="D21" s="64"/>
      <c r="E21" s="65"/>
    </row>
    <row r="22" spans="1:5" x14ac:dyDescent="0.3">
      <c r="A22" s="55"/>
      <c r="B22" s="55"/>
      <c r="C22" s="55"/>
      <c r="D22" s="55"/>
      <c r="E22" s="55"/>
    </row>
    <row r="23" spans="1:5" s="7" customFormat="1" x14ac:dyDescent="0.3">
      <c r="A23" s="49" t="s">
        <v>836</v>
      </c>
      <c r="B23" s="50"/>
      <c r="C23" s="50"/>
      <c r="D23" s="50"/>
      <c r="E23" s="51"/>
    </row>
    <row r="24" spans="1:5" x14ac:dyDescent="0.3">
      <c r="A24" s="44" t="s">
        <v>265</v>
      </c>
      <c r="B24" s="256" t="s">
        <v>266</v>
      </c>
      <c r="C24" s="257"/>
      <c r="D24" s="258"/>
      <c r="E24" s="44" t="s">
        <v>264</v>
      </c>
    </row>
    <row r="25" spans="1:5" x14ac:dyDescent="0.3">
      <c r="A25" s="99" t="s">
        <v>267</v>
      </c>
      <c r="B25" s="245" t="s">
        <v>1465</v>
      </c>
      <c r="C25" s="246"/>
      <c r="D25" s="247"/>
      <c r="E25" s="102" t="s">
        <v>869</v>
      </c>
    </row>
    <row r="26" spans="1:5" ht="27.65" customHeight="1" x14ac:dyDescent="0.3">
      <c r="A26" s="100" t="s">
        <v>835</v>
      </c>
      <c r="B26" s="248" t="s">
        <v>877</v>
      </c>
      <c r="C26" s="249"/>
      <c r="D26" s="250"/>
      <c r="E26" s="103" t="s">
        <v>869</v>
      </c>
    </row>
    <row r="27" spans="1:5" ht="30" customHeight="1" x14ac:dyDescent="0.3">
      <c r="A27" s="100" t="s">
        <v>1461</v>
      </c>
      <c r="B27" s="248" t="s">
        <v>1464</v>
      </c>
      <c r="C27" s="249"/>
      <c r="D27" s="250"/>
      <c r="E27" s="103" t="s">
        <v>869</v>
      </c>
    </row>
    <row r="28" spans="1:5" ht="30" customHeight="1" x14ac:dyDescent="0.3">
      <c r="A28" s="100" t="s">
        <v>1462</v>
      </c>
      <c r="B28" s="248" t="s">
        <v>1463</v>
      </c>
      <c r="C28" s="249"/>
      <c r="D28" s="250"/>
      <c r="E28" s="103" t="s">
        <v>869</v>
      </c>
    </row>
    <row r="29" spans="1:5" ht="43.15" customHeight="1" x14ac:dyDescent="0.3">
      <c r="A29" s="43" t="s">
        <v>268</v>
      </c>
      <c r="B29" s="242" t="s">
        <v>878</v>
      </c>
      <c r="C29" s="243"/>
      <c r="D29" s="244"/>
      <c r="E29" s="104" t="s">
        <v>870</v>
      </c>
    </row>
    <row r="30" spans="1:5" x14ac:dyDescent="0.3">
      <c r="A30" s="43" t="s">
        <v>962</v>
      </c>
      <c r="B30" s="242" t="s">
        <v>963</v>
      </c>
      <c r="C30" s="243"/>
      <c r="D30" s="244"/>
      <c r="E30" s="104" t="s">
        <v>870</v>
      </c>
    </row>
    <row r="31" spans="1:5" ht="29.65" customHeight="1" x14ac:dyDescent="0.3">
      <c r="A31" s="43" t="s">
        <v>875</v>
      </c>
      <c r="B31" s="242" t="s">
        <v>879</v>
      </c>
      <c r="C31" s="243"/>
      <c r="D31" s="244"/>
      <c r="E31" s="104" t="s">
        <v>870</v>
      </c>
    </row>
    <row r="32" spans="1:5" ht="29.65" customHeight="1" x14ac:dyDescent="0.3">
      <c r="A32" s="43" t="s">
        <v>1469</v>
      </c>
      <c r="B32" s="242" t="s">
        <v>871</v>
      </c>
      <c r="C32" s="243"/>
      <c r="D32" s="244"/>
      <c r="E32" s="104" t="s">
        <v>870</v>
      </c>
    </row>
    <row r="33" spans="1:5" ht="50.15" customHeight="1" x14ac:dyDescent="0.3">
      <c r="A33" s="43" t="s">
        <v>984</v>
      </c>
      <c r="B33" s="242" t="s">
        <v>985</v>
      </c>
      <c r="C33" s="243"/>
      <c r="D33" s="244"/>
      <c r="E33" s="104" t="s">
        <v>870</v>
      </c>
    </row>
    <row r="34" spans="1:5" x14ac:dyDescent="0.3">
      <c r="A34" s="37"/>
      <c r="B34" s="37"/>
      <c r="C34" s="37"/>
      <c r="D34" s="37"/>
      <c r="E34" s="37"/>
    </row>
  </sheetData>
  <mergeCells count="14">
    <mergeCell ref="B10:C10"/>
    <mergeCell ref="B11:C11"/>
    <mergeCell ref="B12:C12"/>
    <mergeCell ref="B13:C13"/>
    <mergeCell ref="B24:D24"/>
    <mergeCell ref="B33:D33"/>
    <mergeCell ref="B25:D25"/>
    <mergeCell ref="B26:D26"/>
    <mergeCell ref="B27:D27"/>
    <mergeCell ref="B29:D29"/>
    <mergeCell ref="B30:D30"/>
    <mergeCell ref="B31:D31"/>
    <mergeCell ref="B32:D32"/>
    <mergeCell ref="B28:D28"/>
  </mergeCells>
  <pageMargins left="0.7" right="0.7" top="0.87142857142857144" bottom="1.0357142857142858" header="0.3" footer="0.3"/>
  <pageSetup scale="72" orientation="portrait" horizontalDpi="1200" verticalDpi="1200" r:id="rId1"/>
  <headerFooter>
    <oddHeader>&amp;L&amp;G
&amp;"Cambria,Bold"&amp;16Form&amp;C&amp;"Cambria,Regular"  Doc Number: D0000003422
             Name: Product security standard assessment
        Revision: AB&amp;R&amp;"Cambria,Regular"Tab: Header</oddHeader>
    <oddFooter>&amp;L&amp;G&amp;R&amp;"Cambria,Regular"Page &amp;P of &amp;N</oddFooter>
  </headerFooter>
  <legacy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J40"/>
  <sheetViews>
    <sheetView tabSelected="1" topLeftCell="C11" zoomScale="90" zoomScaleNormal="90" zoomScaleSheetLayoutView="100" zoomScalePageLayoutView="70" workbookViewId="0">
      <selection activeCell="E17" sqref="E17"/>
    </sheetView>
  </sheetViews>
  <sheetFormatPr defaultColWidth="8.7265625" defaultRowHeight="14" x14ac:dyDescent="0.3"/>
  <cols>
    <col min="1" max="1" width="8.7265625" style="111"/>
    <col min="2" max="2" width="26.453125" style="111" customWidth="1"/>
    <col min="3" max="3" width="104.453125" style="111" bestFit="1" customWidth="1"/>
    <col min="4" max="4" width="11" style="111" bestFit="1" customWidth="1"/>
    <col min="5" max="5" width="60.26953125" style="111" customWidth="1"/>
    <col min="6" max="6" width="72.7265625" style="111" customWidth="1"/>
    <col min="7" max="8" width="8.54296875" style="111" customWidth="1"/>
    <col min="9" max="9" width="8.54296875" style="111" hidden="1" customWidth="1"/>
    <col min="10" max="10" width="7.54296875" style="111" hidden="1" customWidth="1"/>
    <col min="11" max="16384" width="8.7265625" style="111"/>
  </cols>
  <sheetData>
    <row r="1" spans="1:10" ht="15" x14ac:dyDescent="0.3">
      <c r="A1" s="109" t="s">
        <v>241</v>
      </c>
      <c r="B1" s="109"/>
      <c r="C1" s="109"/>
      <c r="D1" s="109"/>
      <c r="E1" s="110"/>
    </row>
    <row r="2" spans="1:10" x14ac:dyDescent="0.3">
      <c r="A2" s="261" t="s">
        <v>151</v>
      </c>
      <c r="B2" s="261"/>
      <c r="C2" s="259" t="str">
        <f>IF(Header!B7="","(enter in Header tab)",Header!B7)</f>
        <v>SGTC-NPD-00001</v>
      </c>
      <c r="D2" s="259"/>
      <c r="E2" s="112"/>
    </row>
    <row r="3" spans="1:10" ht="129.75" customHeight="1" x14ac:dyDescent="0.3">
      <c r="A3" s="261" t="s">
        <v>152</v>
      </c>
      <c r="B3" s="261"/>
      <c r="C3" s="260" t="str">
        <f>IF(Header!B8="","(enter in Header tab)",Header!B8)</f>
        <v>SmartMedic- Device to measure weight and patient position inside the ICU. 
The device is comprising the the following components and trust boundaries : 
1. Smartmedic Device (incl. data display screen) 
2. Tablet Application
3. Nurse Station Application
4. Strykers Azure Cloud Hosting
5. Azure Portal Administrator (security for this component is covered by the Azure security provisions)</v>
      </c>
      <c r="D3" s="260"/>
      <c r="E3" s="113" t="s">
        <v>942</v>
      </c>
    </row>
    <row r="4" spans="1:10" x14ac:dyDescent="0.3">
      <c r="A4" s="114"/>
      <c r="B4" s="114"/>
      <c r="C4" s="114"/>
      <c r="D4" s="114"/>
      <c r="E4" s="115" t="s">
        <v>955</v>
      </c>
    </row>
    <row r="5" spans="1:10" x14ac:dyDescent="0.3">
      <c r="A5" s="114"/>
      <c r="B5" s="116" t="s">
        <v>981</v>
      </c>
      <c r="C5" s="117"/>
      <c r="D5" s="118"/>
      <c r="E5" s="115" t="s">
        <v>964</v>
      </c>
      <c r="I5" s="119" t="s">
        <v>976</v>
      </c>
      <c r="J5" s="119"/>
    </row>
    <row r="6" spans="1:10" x14ac:dyDescent="0.3">
      <c r="A6" s="114"/>
      <c r="B6" s="120" t="s">
        <v>183</v>
      </c>
      <c r="C6" s="120" t="s">
        <v>184</v>
      </c>
      <c r="D6" s="120" t="s">
        <v>185</v>
      </c>
      <c r="E6" s="115" t="s">
        <v>948</v>
      </c>
      <c r="I6" s="119"/>
      <c r="J6" s="119"/>
    </row>
    <row r="7" spans="1:10" x14ac:dyDescent="0.3">
      <c r="A7" s="114"/>
      <c r="B7" s="144" t="s">
        <v>0</v>
      </c>
      <c r="C7" s="145" t="s">
        <v>1558</v>
      </c>
      <c r="D7" s="146" t="s">
        <v>979</v>
      </c>
      <c r="E7" s="115" t="s">
        <v>949</v>
      </c>
      <c r="I7" s="119" t="s">
        <v>977</v>
      </c>
      <c r="J7" s="119" t="s">
        <v>4</v>
      </c>
    </row>
    <row r="8" spans="1:10" x14ac:dyDescent="0.3">
      <c r="A8" s="114"/>
      <c r="B8" s="105" t="s">
        <v>1</v>
      </c>
      <c r="C8" s="122" t="s">
        <v>1559</v>
      </c>
      <c r="D8" s="121" t="s">
        <v>979</v>
      </c>
      <c r="E8" s="115" t="s">
        <v>950</v>
      </c>
      <c r="I8" s="119" t="s">
        <v>978</v>
      </c>
      <c r="J8" s="119" t="s">
        <v>980</v>
      </c>
    </row>
    <row r="9" spans="1:10" x14ac:dyDescent="0.3">
      <c r="A9" s="114"/>
      <c r="B9" s="123" t="s">
        <v>2</v>
      </c>
      <c r="C9" s="122" t="s">
        <v>1564</v>
      </c>
      <c r="D9" s="121" t="s">
        <v>979</v>
      </c>
      <c r="E9" s="115" t="s">
        <v>1456</v>
      </c>
      <c r="I9" s="119" t="s">
        <v>979</v>
      </c>
      <c r="J9" s="119"/>
    </row>
    <row r="10" spans="1:10" ht="35" x14ac:dyDescent="0.3">
      <c r="A10" s="114"/>
      <c r="B10" s="124"/>
      <c r="C10" s="125" t="s">
        <v>972</v>
      </c>
      <c r="D10" s="147" t="str">
        <f>IF(OR(D7="High",D8="High",D9="High")=TRUE,"High",IF(OR(D7="Moderate",D8="Moderate",D9="Moderate")=TRUE,"Moderate","Low"))</f>
        <v>Low</v>
      </c>
      <c r="E10" s="126" t="s">
        <v>953</v>
      </c>
      <c r="I10" s="119" t="s">
        <v>839</v>
      </c>
      <c r="J10" s="119"/>
    </row>
    <row r="11" spans="1:10" x14ac:dyDescent="0.3">
      <c r="A11" s="114"/>
      <c r="B11" s="114"/>
      <c r="C11" s="127"/>
      <c r="D11" s="114"/>
      <c r="E11" s="114"/>
      <c r="I11" s="119"/>
      <c r="J11" s="119"/>
    </row>
    <row r="12" spans="1:10" ht="14.65" customHeight="1" x14ac:dyDescent="0.3">
      <c r="A12" s="128" t="s">
        <v>946</v>
      </c>
      <c r="B12" s="129"/>
      <c r="C12" s="129"/>
      <c r="D12" s="129"/>
      <c r="E12" s="130"/>
      <c r="F12" s="219"/>
    </row>
    <row r="13" spans="1:10" ht="14.65" customHeight="1" x14ac:dyDescent="0.3">
      <c r="A13" s="131" t="s">
        <v>951</v>
      </c>
      <c r="B13" s="132"/>
      <c r="C13" s="132"/>
      <c r="D13" s="132"/>
      <c r="E13" s="133"/>
      <c r="F13" s="219"/>
    </row>
    <row r="14" spans="1:10" x14ac:dyDescent="0.3">
      <c r="A14" s="120" t="s">
        <v>3</v>
      </c>
      <c r="B14" s="134" t="s">
        <v>181</v>
      </c>
      <c r="C14" s="134" t="s">
        <v>182</v>
      </c>
      <c r="D14" s="120" t="s">
        <v>150</v>
      </c>
      <c r="E14" s="134" t="s">
        <v>952</v>
      </c>
      <c r="F14" s="220"/>
    </row>
    <row r="15" spans="1:10" ht="42" x14ac:dyDescent="0.3">
      <c r="A15" s="135">
        <v>10</v>
      </c>
      <c r="B15" s="136" t="s">
        <v>154</v>
      </c>
      <c r="C15" s="137" t="s">
        <v>153</v>
      </c>
      <c r="D15" s="138" t="s">
        <v>4</v>
      </c>
      <c r="E15" s="222" t="s">
        <v>1572</v>
      </c>
      <c r="F15" s="212"/>
    </row>
    <row r="16" spans="1:10" ht="42" x14ac:dyDescent="0.3">
      <c r="A16" s="135">
        <v>20</v>
      </c>
      <c r="B16" s="136" t="s">
        <v>155</v>
      </c>
      <c r="C16" s="137" t="s">
        <v>1441</v>
      </c>
      <c r="D16" s="239" t="s">
        <v>4</v>
      </c>
      <c r="E16" s="222" t="s">
        <v>1621</v>
      </c>
      <c r="F16" s="210" t="s">
        <v>1600</v>
      </c>
    </row>
    <row r="17" spans="1:6" ht="28" x14ac:dyDescent="0.3">
      <c r="A17" s="135">
        <v>30</v>
      </c>
      <c r="B17" s="136" t="s">
        <v>156</v>
      </c>
      <c r="C17" s="137" t="s">
        <v>1442</v>
      </c>
      <c r="D17" s="221" t="s">
        <v>980</v>
      </c>
      <c r="E17" s="222" t="s">
        <v>1623</v>
      </c>
      <c r="F17" s="240"/>
    </row>
    <row r="18" spans="1:6" ht="70" x14ac:dyDescent="0.3">
      <c r="A18" s="135">
        <v>40</v>
      </c>
      <c r="B18" s="136" t="s">
        <v>160</v>
      </c>
      <c r="C18" s="137" t="s">
        <v>157</v>
      </c>
      <c r="D18" s="138" t="s">
        <v>980</v>
      </c>
      <c r="E18" s="206" t="s">
        <v>1568</v>
      </c>
      <c r="F18" s="213"/>
    </row>
    <row r="19" spans="1:6" ht="56" x14ac:dyDescent="0.3">
      <c r="A19" s="135">
        <v>50</v>
      </c>
      <c r="B19" s="136" t="s">
        <v>159</v>
      </c>
      <c r="C19" s="137" t="s">
        <v>1437</v>
      </c>
      <c r="D19" s="138" t="s">
        <v>4</v>
      </c>
      <c r="E19" s="222" t="s">
        <v>1573</v>
      </c>
      <c r="F19" s="215"/>
    </row>
    <row r="20" spans="1:6" ht="28" x14ac:dyDescent="0.3">
      <c r="A20" s="135">
        <v>60</v>
      </c>
      <c r="B20" s="136" t="s">
        <v>158</v>
      </c>
      <c r="C20" s="137" t="s">
        <v>1438</v>
      </c>
      <c r="D20" s="239" t="s">
        <v>4</v>
      </c>
      <c r="E20" s="222" t="s">
        <v>1597</v>
      </c>
      <c r="F20" s="217"/>
    </row>
    <row r="21" spans="1:6" ht="42" x14ac:dyDescent="0.3">
      <c r="A21" s="135">
        <v>70</v>
      </c>
      <c r="B21" s="136" t="s">
        <v>161</v>
      </c>
      <c r="C21" s="137" t="s">
        <v>1439</v>
      </c>
      <c r="D21" s="138" t="s">
        <v>4</v>
      </c>
      <c r="E21" s="205" t="s">
        <v>1565</v>
      </c>
      <c r="F21" s="211"/>
    </row>
    <row r="22" spans="1:6" ht="28" x14ac:dyDescent="0.3">
      <c r="A22" s="135">
        <v>80</v>
      </c>
      <c r="B22" s="136" t="s">
        <v>162</v>
      </c>
      <c r="C22" s="137" t="s">
        <v>1440</v>
      </c>
      <c r="D22" s="201" t="s">
        <v>980</v>
      </c>
      <c r="E22" s="205" t="s">
        <v>1569</v>
      </c>
      <c r="F22" s="211"/>
    </row>
    <row r="23" spans="1:6" ht="28" x14ac:dyDescent="0.3">
      <c r="A23" s="135">
        <v>90</v>
      </c>
      <c r="B23" s="136" t="s">
        <v>838</v>
      </c>
      <c r="C23" s="137" t="s">
        <v>163</v>
      </c>
      <c r="D23" s="202" t="s">
        <v>980</v>
      </c>
      <c r="E23" s="223" t="s">
        <v>1574</v>
      </c>
      <c r="F23" s="209"/>
    </row>
    <row r="24" spans="1:6" ht="56" x14ac:dyDescent="0.3">
      <c r="A24" s="135">
        <v>100</v>
      </c>
      <c r="B24" s="136" t="s">
        <v>837</v>
      </c>
      <c r="C24" s="137" t="s">
        <v>164</v>
      </c>
      <c r="D24" s="202" t="s">
        <v>4</v>
      </c>
      <c r="E24" s="224" t="s">
        <v>1575</v>
      </c>
      <c r="F24" s="212"/>
    </row>
    <row r="25" spans="1:6" ht="56" x14ac:dyDescent="0.3">
      <c r="A25" s="135">
        <v>110</v>
      </c>
      <c r="B25" s="136" t="s">
        <v>166</v>
      </c>
      <c r="C25" s="137" t="s">
        <v>165</v>
      </c>
      <c r="D25" s="202" t="s">
        <v>4</v>
      </c>
      <c r="E25" s="203" t="s">
        <v>1567</v>
      </c>
      <c r="F25" s="212"/>
    </row>
    <row r="26" spans="1:6" ht="84" x14ac:dyDescent="0.3">
      <c r="A26" s="135">
        <v>120</v>
      </c>
      <c r="B26" s="136" t="s">
        <v>168</v>
      </c>
      <c r="C26" s="137" t="s">
        <v>167</v>
      </c>
      <c r="D26" s="202" t="s">
        <v>4</v>
      </c>
      <c r="E26" s="224" t="s">
        <v>1576</v>
      </c>
      <c r="F26" s="212"/>
    </row>
    <row r="27" spans="1:6" x14ac:dyDescent="0.3">
      <c r="A27" s="135">
        <v>130</v>
      </c>
      <c r="B27" s="136" t="s">
        <v>170</v>
      </c>
      <c r="C27" s="137" t="s">
        <v>169</v>
      </c>
      <c r="D27" s="239" t="s">
        <v>4</v>
      </c>
      <c r="E27" s="225" t="s">
        <v>1598</v>
      </c>
      <c r="F27" s="209"/>
    </row>
    <row r="28" spans="1:6" ht="42" x14ac:dyDescent="0.3">
      <c r="A28" s="135">
        <v>140</v>
      </c>
      <c r="B28" s="136" t="s">
        <v>172</v>
      </c>
      <c r="C28" s="137" t="s">
        <v>171</v>
      </c>
      <c r="D28" s="202" t="s">
        <v>4</v>
      </c>
      <c r="E28" s="224" t="s">
        <v>1577</v>
      </c>
      <c r="F28" s="214"/>
    </row>
    <row r="29" spans="1:6" ht="56" x14ac:dyDescent="0.3">
      <c r="A29" s="135">
        <v>150</v>
      </c>
      <c r="B29" s="136" t="s">
        <v>176</v>
      </c>
      <c r="C29" s="137" t="s">
        <v>173</v>
      </c>
      <c r="D29" s="202" t="s">
        <v>4</v>
      </c>
      <c r="E29" s="224" t="s">
        <v>1578</v>
      </c>
      <c r="F29" s="216"/>
    </row>
    <row r="30" spans="1:6" ht="42" x14ac:dyDescent="0.3">
      <c r="A30" s="135">
        <v>160</v>
      </c>
      <c r="B30" s="136" t="s">
        <v>177</v>
      </c>
      <c r="C30" s="137" t="s">
        <v>174</v>
      </c>
      <c r="D30" s="202" t="s">
        <v>4</v>
      </c>
      <c r="E30" s="224" t="s">
        <v>1579</v>
      </c>
      <c r="F30" s="209"/>
    </row>
    <row r="31" spans="1:6" ht="28" x14ac:dyDescent="0.3">
      <c r="A31" s="135">
        <v>170</v>
      </c>
      <c r="B31" s="136" t="s">
        <v>178</v>
      </c>
      <c r="C31" s="137" t="s">
        <v>175</v>
      </c>
      <c r="D31" s="202" t="s">
        <v>4</v>
      </c>
      <c r="E31" s="226" t="s">
        <v>1580</v>
      </c>
      <c r="F31" s="209"/>
    </row>
    <row r="32" spans="1:6" ht="28" x14ac:dyDescent="0.3">
      <c r="A32" s="135">
        <v>180</v>
      </c>
      <c r="B32" s="136" t="s">
        <v>179</v>
      </c>
      <c r="C32" s="137" t="s">
        <v>1443</v>
      </c>
      <c r="D32" s="202" t="s">
        <v>4</v>
      </c>
      <c r="E32" s="204" t="s">
        <v>1566</v>
      </c>
      <c r="F32" s="210"/>
    </row>
    <row r="33" spans="1:6" ht="28" x14ac:dyDescent="0.3">
      <c r="A33" s="135">
        <v>190</v>
      </c>
      <c r="B33" s="136" t="s">
        <v>180</v>
      </c>
      <c r="C33" s="137" t="s">
        <v>1444</v>
      </c>
      <c r="D33" s="202" t="s">
        <v>4</v>
      </c>
      <c r="E33" s="204" t="s">
        <v>1566</v>
      </c>
      <c r="F33" s="210"/>
    </row>
    <row r="34" spans="1:6" x14ac:dyDescent="0.3">
      <c r="A34" s="114"/>
      <c r="B34" s="114"/>
      <c r="C34" s="114"/>
      <c r="D34" s="114"/>
      <c r="E34" s="114"/>
    </row>
    <row r="35" spans="1:6" x14ac:dyDescent="0.3">
      <c r="A35" s="128" t="s">
        <v>947</v>
      </c>
      <c r="B35" s="129"/>
      <c r="C35" s="129"/>
      <c r="D35" s="130"/>
      <c r="E35" s="114"/>
    </row>
    <row r="36" spans="1:6" x14ac:dyDescent="0.3">
      <c r="A36" s="139" t="s">
        <v>3</v>
      </c>
      <c r="B36" s="140" t="s">
        <v>841</v>
      </c>
      <c r="C36" s="140" t="s">
        <v>842</v>
      </c>
      <c r="D36" s="139" t="s">
        <v>843</v>
      </c>
      <c r="E36" s="114"/>
    </row>
    <row r="37" spans="1:6" ht="70" x14ac:dyDescent="0.3">
      <c r="A37" s="135">
        <v>200</v>
      </c>
      <c r="B37" s="141" t="s">
        <v>939</v>
      </c>
      <c r="C37" s="142" t="s">
        <v>940</v>
      </c>
      <c r="D37" s="138" t="s">
        <v>980</v>
      </c>
      <c r="E37" s="127"/>
    </row>
    <row r="38" spans="1:6" ht="42" x14ac:dyDescent="0.3">
      <c r="A38" s="135">
        <v>210</v>
      </c>
      <c r="B38" s="143" t="s">
        <v>982</v>
      </c>
      <c r="C38" s="142" t="s">
        <v>941</v>
      </c>
      <c r="D38" s="138" t="s">
        <v>980</v>
      </c>
      <c r="E38" s="114"/>
    </row>
    <row r="39" spans="1:6" x14ac:dyDescent="0.3">
      <c r="A39" s="114"/>
      <c r="B39" s="114"/>
      <c r="C39" s="114"/>
      <c r="D39" s="114"/>
      <c r="E39" s="114"/>
    </row>
    <row r="40" spans="1:6" x14ac:dyDescent="0.3">
      <c r="A40" s="114" t="s">
        <v>1466</v>
      </c>
      <c r="B40" s="114"/>
      <c r="C40" s="114"/>
      <c r="D40" s="114"/>
      <c r="E40" s="114"/>
    </row>
  </sheetData>
  <mergeCells count="4">
    <mergeCell ref="C2:D2"/>
    <mergeCell ref="C3:D3"/>
    <mergeCell ref="A2:B2"/>
    <mergeCell ref="A3:B3"/>
  </mergeCells>
  <conditionalFormatting sqref="D15 D17:D19 D21:D22">
    <cfRule type="cellIs" dxfId="16" priority="3" operator="equal">
      <formula>"Yes"</formula>
    </cfRule>
  </conditionalFormatting>
  <conditionalFormatting sqref="D37:D38">
    <cfRule type="cellIs" dxfId="15" priority="2" operator="equal">
      <formula>"Yes"</formula>
    </cfRule>
  </conditionalFormatting>
  <conditionalFormatting sqref="D23:D26 D28:D33">
    <cfRule type="cellIs" dxfId="14" priority="1" operator="equal">
      <formula>"Yes"</formula>
    </cfRule>
  </conditionalFormatting>
  <dataValidations count="3">
    <dataValidation type="list" allowBlank="1" showInputMessage="1" showErrorMessage="1" sqref="D37:D38 D15:D22" xr:uid="{00000000-0002-0000-0100-000000000000}">
      <formula1>$J$7:$J$8</formula1>
    </dataValidation>
    <dataValidation type="list" allowBlank="1" showInputMessage="1" showErrorMessage="1" sqref="D7:D9" xr:uid="{00000000-0002-0000-0100-000001000000}">
      <formula1>$I$7:$I$10</formula1>
    </dataValidation>
    <dataValidation type="list" allowBlank="1" showInputMessage="1" showErrorMessage="1" sqref="D23:D33" xr:uid="{00000000-0002-0000-0100-000002000000}">
      <formula1>$J$7:$J$8</formula1>
      <formula2>0</formula2>
    </dataValidation>
  </dataValidations>
  <hyperlinks>
    <hyperlink ref="B15" location="'Capabilities and MDS2'!B4" display="AUTOMATIC LOGOFF (ALOF)" xr:uid="{00000000-0004-0000-0100-000000000000}"/>
    <hyperlink ref="B16" location="'Capabilities and MDS2'!B6" display="AUDIT CONTROLS (AUDT)" xr:uid="{00000000-0004-0000-0100-000001000000}"/>
    <hyperlink ref="B17" location="'Capabilities and MDS2'!B36" display="AUTHORIZATION (AUTH)" xr:uid="{00000000-0004-0000-0100-000002000000}"/>
    <hyperlink ref="B18" location="'Capabilities and MDS2'!B44" display="CONFIGURATION OF SECURITY FEATURES (CNFS)" xr:uid="{00000000-0004-0000-0100-000003000000}"/>
    <hyperlink ref="B19" location="'Capabilities and MDS2'!B45" display="CYBER SECURITY PRODUCT UPGRADES (CSUP)" xr:uid="{00000000-0004-0000-0100-000004000000}"/>
    <hyperlink ref="B20" location="'Capabilities and MDS2'!B79" display="HEALTH DATA DE-IDENTIFICATION (DIDT)" xr:uid="{00000000-0004-0000-0100-000005000000}"/>
    <hyperlink ref="B21" location="'Capabilities and MDS2'!B81" display="DATA BACKUP AND DISASTER RECOVERY (DTBK)" xr:uid="{00000000-0004-0000-0100-000006000000}"/>
    <hyperlink ref="B22" location="'Capabilities and MDS2'!B87" display="EMERGENCY ACCESS (EMRG)" xr:uid="{00000000-0004-0000-0100-000007000000}"/>
    <hyperlink ref="B23" location="'Capabilities and MDS2'!B88" display="HEALTH DATA INTEGRITY AND AUTHENTICITY (IGAU)" xr:uid="{00000000-0004-0000-0100-000008000000}"/>
    <hyperlink ref="B24" location="'Capabilities and MDS2'!B90" display="MALWARE DETECTION/PROTECTION (MLDP)" xr:uid="{00000000-0004-0000-0100-000009000000}"/>
    <hyperlink ref="B25" location="'Capabilities and MDS2'!B105" display="NODE AUTHENTICATION (NAUT)" xr:uid="{00000000-0004-0000-0100-00000A000000}"/>
    <hyperlink ref="B26" location="'Capabilities and MDS2'!B109" display="PERSON AUTHENTICATION (PAUT)" xr:uid="{00000000-0004-0000-0100-00000B000000}"/>
    <hyperlink ref="B27" location="'Capabilities and MDS2'!B125" display="PHYSICAL LOCKS (PLOK)" xr:uid="{00000000-0004-0000-0100-00000C000000}"/>
    <hyperlink ref="B28" location="'Capabilities and MDS2'!B129" display="ROADMAP FOR THIRD PARTY COMPONENTS IN DEVICE LIFE CYCLE (RDMP)" xr:uid="{00000000-0004-0000-0100-00000D000000}"/>
    <hyperlink ref="B29" location="'Capabilities and MDS2'!B133" display="SYSTEM AND APPLICATION HARDENING (SAHD)" xr:uid="{00000000-0004-0000-0100-00000E000000}"/>
    <hyperlink ref="B30" location="'Capabilities and MDS2'!B155" display="SECURITY GUIDANCE (SGUD)" xr:uid="{00000000-0004-0000-0100-00000F000000}"/>
    <hyperlink ref="B31" location="'Capabilities and MDS2'!B160" display="HEALTH DATA STORAGE CONFIDENTIALITY (STCF)" xr:uid="{00000000-0004-0000-0100-000010000000}"/>
    <hyperlink ref="B32" location="'Capabilities and MDS2'!B167" display="TRANSMISSION CONFIDENTIALITY (TXCF)" xr:uid="{00000000-0004-0000-0100-000011000000}"/>
    <hyperlink ref="B33" location="'Capabilities and MDS2'!B173" display="TRANSMISSION INTEGRITY (TXIG)" xr:uid="{00000000-0004-0000-0100-000012000000}"/>
  </hyperlinks>
  <pageMargins left="0.7" right="0.7" top="0.7055555555555556" bottom="0.93333333333333335" header="0.3" footer="0.3"/>
  <pageSetup scale="43" fitToHeight="0" orientation="portrait" horizontalDpi="1200" verticalDpi="1200" r:id="rId1"/>
  <headerFooter>
    <oddHeader>&amp;L&amp;G
&amp;"Cambria,Bold"&amp;14Form&amp;C&amp;"Cambria,Regular"  Doc Number: D0000003422
             Name: Product security standard assessment
        Revision: AB&amp;R&amp;"Cambria,Regular"Tab: Capabilities Assessment</oddHeader>
    <oddFooter>&amp;L&amp;G&amp;R&amp;"Cambria,Regular"Page &amp;P of &amp;N</oddFooter>
  </headerFooter>
  <ignoredErrors>
    <ignoredError sqref="C2" unlockedFormula="1"/>
  </ignoredErrors>
  <legacy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N169"/>
  <sheetViews>
    <sheetView topLeftCell="A64" zoomScaleNormal="100" workbookViewId="0">
      <selection activeCell="E118" sqref="E118"/>
    </sheetView>
  </sheetViews>
  <sheetFormatPr defaultColWidth="9.453125" defaultRowHeight="12.5" x14ac:dyDescent="0.25"/>
  <cols>
    <col min="1" max="1" width="60.453125" style="166" customWidth="1"/>
    <col min="2" max="2" width="33.453125" style="150" customWidth="1"/>
    <col min="3" max="3" width="11.7265625" style="150" customWidth="1"/>
    <col min="4" max="4" width="52.7265625" style="150" customWidth="1"/>
    <col min="5" max="5" width="31.54296875" style="166" customWidth="1"/>
    <col min="6" max="6" width="25.26953125" style="150" customWidth="1"/>
    <col min="7" max="7" width="105.26953125" style="151" customWidth="1"/>
    <col min="8" max="13" width="9.453125" style="150"/>
    <col min="14" max="14" width="48.453125" style="152" customWidth="1"/>
    <col min="15" max="16384" width="9.453125" style="150"/>
  </cols>
  <sheetData>
    <row r="1" spans="1:14" ht="15" x14ac:dyDescent="0.3">
      <c r="A1" s="148" t="s">
        <v>1448</v>
      </c>
      <c r="B1" s="149"/>
      <c r="C1" s="149"/>
      <c r="D1" s="149"/>
      <c r="E1" s="149"/>
    </row>
    <row r="2" spans="1:14" ht="14" x14ac:dyDescent="0.3">
      <c r="A2" s="167" t="s">
        <v>151</v>
      </c>
      <c r="B2" s="259" t="str">
        <f>IF(Header!B7="","(enter in PS Plan page)",Header!B7)</f>
        <v>SGTC-NPD-00001</v>
      </c>
      <c r="C2" s="259"/>
      <c r="D2" s="259"/>
      <c r="E2" s="153"/>
    </row>
    <row r="3" spans="1:14" ht="14" x14ac:dyDescent="0.3">
      <c r="A3" s="167" t="s">
        <v>152</v>
      </c>
      <c r="B3" s="259" t="str">
        <f>IF(Header!B8="","(enter in PS Plan page)",Header!B8)</f>
        <v>SmartMedic- Device to measure weight and patient position inside the ICU. 
The device is comprising the the following components and trust boundaries : 
1. Smartmedic Device (incl. data display screen) 
2. Tablet Application
3. Nurse Station Application
4. Strykers Azure Cloud Hosting
5. Azure Portal Administrator (security for this component is covered by the Azure security provisions)</v>
      </c>
      <c r="C3" s="259"/>
      <c r="D3" s="259"/>
      <c r="E3" s="153"/>
    </row>
    <row r="4" spans="1:14" ht="14" x14ac:dyDescent="0.3">
      <c r="A4" s="154" t="s">
        <v>942</v>
      </c>
      <c r="B4" s="114"/>
      <c r="C4" s="114"/>
      <c r="D4" s="114"/>
      <c r="E4" s="153"/>
    </row>
    <row r="5" spans="1:14" ht="14" x14ac:dyDescent="0.3">
      <c r="A5" s="115" t="s">
        <v>1457</v>
      </c>
      <c r="B5" s="114"/>
      <c r="C5" s="114"/>
      <c r="D5" s="114"/>
      <c r="E5" s="153"/>
    </row>
    <row r="6" spans="1:14" ht="14" x14ac:dyDescent="0.3">
      <c r="A6" s="115" t="s">
        <v>1447</v>
      </c>
      <c r="B6" s="114"/>
      <c r="C6" s="114"/>
      <c r="D6" s="114"/>
      <c r="E6" s="153"/>
    </row>
    <row r="7" spans="1:14" ht="14" x14ac:dyDescent="0.3">
      <c r="A7" s="115" t="s">
        <v>974</v>
      </c>
      <c r="B7" s="114"/>
      <c r="C7" s="114"/>
      <c r="D7" s="114"/>
      <c r="E7" s="153"/>
    </row>
    <row r="8" spans="1:14" ht="14" x14ac:dyDescent="0.3">
      <c r="A8" s="115" t="s">
        <v>975</v>
      </c>
      <c r="B8" s="114"/>
      <c r="C8" s="114"/>
      <c r="D8" s="114"/>
      <c r="E8" s="153"/>
    </row>
    <row r="9" spans="1:14" ht="14" x14ac:dyDescent="0.3">
      <c r="A9" s="115" t="s">
        <v>958</v>
      </c>
      <c r="B9" s="114"/>
      <c r="C9" s="114"/>
      <c r="D9" s="114"/>
      <c r="E9" s="153"/>
    </row>
    <row r="10" spans="1:14" ht="14" x14ac:dyDescent="0.3">
      <c r="A10" s="115" t="s">
        <v>1450</v>
      </c>
      <c r="B10" s="114"/>
      <c r="C10" s="114"/>
      <c r="D10" s="114"/>
      <c r="E10" s="153"/>
    </row>
    <row r="11" spans="1:14" ht="14" x14ac:dyDescent="0.3">
      <c r="A11" s="115" t="s">
        <v>1455</v>
      </c>
      <c r="B11" s="114"/>
      <c r="C11" s="114"/>
      <c r="D11" s="114"/>
      <c r="E11" s="153"/>
    </row>
    <row r="12" spans="1:14" ht="14" x14ac:dyDescent="0.3">
      <c r="A12" s="155"/>
      <c r="B12" s="114"/>
      <c r="C12" s="114"/>
      <c r="D12" s="114"/>
      <c r="E12" s="153"/>
    </row>
    <row r="13" spans="1:14" s="159" customFormat="1" ht="18.649999999999999" customHeight="1" x14ac:dyDescent="0.35">
      <c r="A13" s="156" t="s">
        <v>954</v>
      </c>
      <c r="B13" s="157"/>
      <c r="C13" s="157"/>
      <c r="D13" s="157"/>
      <c r="E13" s="158"/>
      <c r="N13" s="160"/>
    </row>
    <row r="14" spans="1:14" s="159" customFormat="1" ht="36" x14ac:dyDescent="0.35">
      <c r="A14" s="161" t="s">
        <v>1078</v>
      </c>
      <c r="B14" s="169" t="s">
        <v>907</v>
      </c>
      <c r="C14" s="169" t="s">
        <v>239</v>
      </c>
      <c r="D14" s="168" t="s">
        <v>930</v>
      </c>
      <c r="E14" s="168" t="s">
        <v>956</v>
      </c>
      <c r="M14" s="160"/>
    </row>
    <row r="15" spans="1:14" ht="41.25" customHeight="1" x14ac:dyDescent="0.3">
      <c r="A15" s="163" t="s">
        <v>5</v>
      </c>
      <c r="B15" s="170" t="str">
        <f>'Logic Table'!AH9</f>
        <v>Y</v>
      </c>
      <c r="C15" s="228" t="s">
        <v>980</v>
      </c>
      <c r="D15" s="268" t="s">
        <v>1599</v>
      </c>
      <c r="E15" s="218" t="s">
        <v>1571</v>
      </c>
      <c r="F15" s="151"/>
      <c r="G15" s="150"/>
      <c r="M15" s="152"/>
      <c r="N15" s="150"/>
    </row>
    <row r="16" spans="1:14" ht="25.5" customHeight="1" x14ac:dyDescent="0.3">
      <c r="A16" s="163" t="s">
        <v>6</v>
      </c>
      <c r="B16" s="170" t="str">
        <f>'Logic Table'!AH10</f>
        <v>Y</v>
      </c>
      <c r="C16" s="171" t="s">
        <v>980</v>
      </c>
      <c r="D16" s="269"/>
      <c r="E16" s="171" t="s">
        <v>1560</v>
      </c>
      <c r="F16" s="151"/>
      <c r="G16" s="150"/>
      <c r="M16" s="152"/>
      <c r="N16" s="150"/>
    </row>
    <row r="17" spans="1:14" ht="14" x14ac:dyDescent="0.3">
      <c r="A17" s="163" t="s">
        <v>187</v>
      </c>
      <c r="B17" s="227" t="str">
        <f>'Logic Table'!AH11</f>
        <v>N</v>
      </c>
      <c r="C17" s="228" t="s">
        <v>980</v>
      </c>
      <c r="D17" s="269"/>
      <c r="E17" s="228" t="str">
        <f t="shared" ref="E17:E30" si="0">IF($C17="No","N/A","")</f>
        <v>N/A</v>
      </c>
      <c r="F17" s="238"/>
      <c r="G17" s="150"/>
      <c r="M17" s="152"/>
      <c r="N17" s="150"/>
    </row>
    <row r="18" spans="1:14" ht="14" x14ac:dyDescent="0.3">
      <c r="A18" s="163" t="s">
        <v>29</v>
      </c>
      <c r="B18" s="170" t="str">
        <f>'Logic Table'!AH12</f>
        <v>N</v>
      </c>
      <c r="C18" s="171" t="str">
        <f t="shared" ref="C18:C80" si="1">IF(B18="N","No","")</f>
        <v>No</v>
      </c>
      <c r="D18" s="269"/>
      <c r="E18" s="171" t="str">
        <f t="shared" si="0"/>
        <v>N/A</v>
      </c>
      <c r="F18" s="151"/>
      <c r="G18" s="150"/>
      <c r="M18" s="152"/>
      <c r="N18" s="150"/>
    </row>
    <row r="19" spans="1:14" ht="14" x14ac:dyDescent="0.3">
      <c r="A19" s="163" t="s">
        <v>186</v>
      </c>
      <c r="B19" s="170" t="str">
        <f>'Logic Table'!AH13</f>
        <v>N</v>
      </c>
      <c r="C19" s="171" t="str">
        <f t="shared" si="1"/>
        <v>No</v>
      </c>
      <c r="D19" s="269"/>
      <c r="E19" s="171" t="str">
        <f t="shared" si="0"/>
        <v>N/A</v>
      </c>
      <c r="F19" s="151"/>
      <c r="G19" s="150"/>
      <c r="M19" s="152"/>
      <c r="N19" s="150"/>
    </row>
    <row r="20" spans="1:14" ht="14" x14ac:dyDescent="0.3">
      <c r="A20" s="163" t="s">
        <v>7</v>
      </c>
      <c r="B20" s="170" t="str">
        <f>'Logic Table'!AH14</f>
        <v>Y</v>
      </c>
      <c r="C20" s="171" t="s">
        <v>4</v>
      </c>
      <c r="D20" s="269"/>
      <c r="E20" s="171" t="s">
        <v>1561</v>
      </c>
      <c r="F20" s="151"/>
      <c r="G20" s="150"/>
      <c r="M20" s="152"/>
      <c r="N20" s="150"/>
    </row>
    <row r="21" spans="1:14" ht="14" x14ac:dyDescent="0.3">
      <c r="A21" s="163" t="s">
        <v>52</v>
      </c>
      <c r="B21" s="234" t="str">
        <f>'Logic Table'!AH15</f>
        <v>Y</v>
      </c>
      <c r="C21" s="171" t="s">
        <v>980</v>
      </c>
      <c r="D21" s="269"/>
      <c r="E21" s="171" t="str">
        <f t="shared" si="0"/>
        <v>N/A</v>
      </c>
      <c r="F21" s="151"/>
      <c r="G21" s="150"/>
      <c r="M21" s="152"/>
      <c r="N21" s="150"/>
    </row>
    <row r="22" spans="1:14" ht="14" x14ac:dyDescent="0.3">
      <c r="A22" s="163" t="s">
        <v>192</v>
      </c>
      <c r="B22" s="170" t="str">
        <f>'Logic Table'!AH16</f>
        <v>N</v>
      </c>
      <c r="C22" s="236" t="s">
        <v>4</v>
      </c>
      <c r="D22" s="269"/>
      <c r="E22" s="228" t="s">
        <v>1581</v>
      </c>
      <c r="F22" s="151"/>
      <c r="G22" s="150"/>
      <c r="M22" s="152"/>
      <c r="N22" s="150"/>
    </row>
    <row r="23" spans="1:14" ht="14" x14ac:dyDescent="0.3">
      <c r="A23" s="163" t="s">
        <v>900</v>
      </c>
      <c r="B23" s="170" t="str">
        <f>'Logic Table'!AH17</f>
        <v>N</v>
      </c>
      <c r="C23" s="171" t="str">
        <f t="shared" ref="C23" si="2">IF(B23="N","No","")</f>
        <v>No</v>
      </c>
      <c r="D23" s="269"/>
      <c r="E23" s="171" t="str">
        <f t="shared" si="0"/>
        <v>N/A</v>
      </c>
      <c r="F23" s="151"/>
      <c r="G23" s="150"/>
      <c r="M23" s="152"/>
      <c r="N23" s="150"/>
    </row>
    <row r="24" spans="1:14" ht="14" x14ac:dyDescent="0.3">
      <c r="A24" s="163" t="s">
        <v>75</v>
      </c>
      <c r="B24" s="170" t="str">
        <f>'Logic Table'!AH18</f>
        <v>Y</v>
      </c>
      <c r="C24" s="171" t="s">
        <v>980</v>
      </c>
      <c r="D24" s="269"/>
      <c r="E24" s="171" t="str">
        <f t="shared" si="0"/>
        <v>N/A</v>
      </c>
      <c r="F24" s="151"/>
      <c r="G24" s="150"/>
      <c r="M24" s="152"/>
      <c r="N24" s="150"/>
    </row>
    <row r="25" spans="1:14" ht="14" x14ac:dyDescent="0.3">
      <c r="A25" s="163" t="s">
        <v>38</v>
      </c>
      <c r="B25" s="170" t="str">
        <f>'Logic Table'!AH19</f>
        <v>Y</v>
      </c>
      <c r="C25" s="228" t="s">
        <v>980</v>
      </c>
      <c r="D25" s="269"/>
      <c r="E25" s="228" t="s">
        <v>1080</v>
      </c>
      <c r="F25" s="151"/>
      <c r="G25" s="150"/>
      <c r="M25" s="152"/>
      <c r="N25" s="150"/>
    </row>
    <row r="26" spans="1:14" ht="14" x14ac:dyDescent="0.3">
      <c r="A26" s="163" t="s">
        <v>26</v>
      </c>
      <c r="B26" s="170" t="str">
        <f>'Logic Table'!AH20</f>
        <v>Y</v>
      </c>
      <c r="C26" s="228" t="s">
        <v>980</v>
      </c>
      <c r="D26" s="269"/>
      <c r="E26" s="228" t="s">
        <v>1080</v>
      </c>
      <c r="F26" s="151"/>
      <c r="G26" s="150"/>
      <c r="M26" s="152"/>
      <c r="N26" s="150"/>
    </row>
    <row r="27" spans="1:14" ht="14" x14ac:dyDescent="0.3">
      <c r="A27" s="163" t="s">
        <v>27</v>
      </c>
      <c r="B27" s="170" t="str">
        <f>'Logic Table'!AH21</f>
        <v>Y</v>
      </c>
      <c r="C27" s="171" t="s">
        <v>4</v>
      </c>
      <c r="D27" s="269"/>
      <c r="E27" s="171" t="s">
        <v>1560</v>
      </c>
      <c r="F27" s="151"/>
      <c r="G27" s="150"/>
      <c r="M27" s="152"/>
      <c r="N27" s="150"/>
    </row>
    <row r="28" spans="1:14" ht="14" x14ac:dyDescent="0.3">
      <c r="A28" s="163" t="s">
        <v>13</v>
      </c>
      <c r="B28" s="170" t="str">
        <f>'Logic Table'!AH22</f>
        <v>N</v>
      </c>
      <c r="C28" s="171" t="str">
        <f t="shared" si="1"/>
        <v>No</v>
      </c>
      <c r="D28" s="269"/>
      <c r="E28" s="171" t="str">
        <f t="shared" si="0"/>
        <v>N/A</v>
      </c>
      <c r="F28" s="151"/>
      <c r="G28" s="150"/>
      <c r="M28" s="152"/>
      <c r="N28" s="150"/>
    </row>
    <row r="29" spans="1:14" ht="14" x14ac:dyDescent="0.3">
      <c r="A29" s="163" t="s">
        <v>8</v>
      </c>
      <c r="B29" s="170" t="str">
        <f>'Logic Table'!AH23</f>
        <v>N</v>
      </c>
      <c r="C29" s="171" t="str">
        <f t="shared" si="1"/>
        <v>No</v>
      </c>
      <c r="D29" s="269"/>
      <c r="E29" s="171" t="str">
        <f t="shared" si="0"/>
        <v>N/A</v>
      </c>
      <c r="F29" s="151"/>
      <c r="G29" s="150"/>
      <c r="M29" s="152"/>
      <c r="N29" s="150"/>
    </row>
    <row r="30" spans="1:14" ht="14" x14ac:dyDescent="0.3">
      <c r="A30" s="163" t="s">
        <v>9</v>
      </c>
      <c r="B30" s="170" t="str">
        <f>'Logic Table'!AH24</f>
        <v>N</v>
      </c>
      <c r="C30" s="171" t="str">
        <f t="shared" si="1"/>
        <v>No</v>
      </c>
      <c r="D30" s="270"/>
      <c r="E30" s="171" t="str">
        <f t="shared" si="0"/>
        <v>N/A</v>
      </c>
      <c r="F30" s="151"/>
      <c r="G30" s="150"/>
      <c r="M30" s="152"/>
      <c r="N30" s="150"/>
    </row>
    <row r="31" spans="1:14" ht="14" x14ac:dyDescent="0.3">
      <c r="A31" s="163" t="s">
        <v>132</v>
      </c>
      <c r="B31" s="170" t="str">
        <f>'Logic Table'!AH25</f>
        <v>Y</v>
      </c>
      <c r="C31" s="171" t="s">
        <v>4</v>
      </c>
      <c r="D31" s="268" t="s">
        <v>1585</v>
      </c>
      <c r="E31" s="229" t="s">
        <v>1560</v>
      </c>
      <c r="F31" s="151"/>
      <c r="G31" s="150"/>
      <c r="M31" s="152"/>
      <c r="N31" s="150"/>
    </row>
    <row r="32" spans="1:14" ht="14" x14ac:dyDescent="0.3">
      <c r="A32" s="163" t="s">
        <v>133</v>
      </c>
      <c r="B32" s="170" t="str">
        <f>'Logic Table'!AH26</f>
        <v>Y</v>
      </c>
      <c r="C32" s="171" t="s">
        <v>4</v>
      </c>
      <c r="D32" s="269"/>
      <c r="E32" s="171" t="s">
        <v>1560</v>
      </c>
      <c r="F32" s="151"/>
      <c r="G32" s="150"/>
      <c r="M32" s="152"/>
      <c r="N32" s="150"/>
    </row>
    <row r="33" spans="1:14" ht="14" x14ac:dyDescent="0.3">
      <c r="A33" s="163" t="s">
        <v>134</v>
      </c>
      <c r="B33" s="170" t="str">
        <f>'Logic Table'!AH27</f>
        <v>Y</v>
      </c>
      <c r="C33" s="171" t="s">
        <v>980</v>
      </c>
      <c r="D33" s="270"/>
      <c r="E33" s="171" t="str">
        <f t="shared" ref="E33:E35" si="3">IF($C33="No","N/A","")</f>
        <v>N/A</v>
      </c>
      <c r="F33" s="151"/>
      <c r="G33" s="150"/>
      <c r="M33" s="152"/>
      <c r="N33" s="150"/>
    </row>
    <row r="34" spans="1:14" ht="14" x14ac:dyDescent="0.3">
      <c r="A34" s="163" t="s">
        <v>14</v>
      </c>
      <c r="B34" s="234" t="str">
        <f>'Logic Table'!AH28</f>
        <v>Y</v>
      </c>
      <c r="C34" s="171" t="s">
        <v>980</v>
      </c>
      <c r="D34" s="268" t="s">
        <v>1582</v>
      </c>
      <c r="E34" s="171" t="str">
        <f t="shared" si="3"/>
        <v>N/A</v>
      </c>
      <c r="F34" s="151"/>
      <c r="G34" s="150"/>
      <c r="M34" s="152"/>
      <c r="N34" s="150"/>
    </row>
    <row r="35" spans="1:14" ht="25.5" customHeight="1" x14ac:dyDescent="0.3">
      <c r="A35" s="163" t="s">
        <v>15</v>
      </c>
      <c r="B35" s="170" t="str">
        <f>'Logic Table'!AH29</f>
        <v>Y</v>
      </c>
      <c r="C35" s="171" t="s">
        <v>980</v>
      </c>
      <c r="D35" s="269"/>
      <c r="E35" s="171" t="str">
        <f t="shared" si="3"/>
        <v>N/A</v>
      </c>
      <c r="F35" s="151"/>
      <c r="G35" s="150"/>
      <c r="M35" s="152"/>
      <c r="N35" s="150"/>
    </row>
    <row r="36" spans="1:14" ht="14" x14ac:dyDescent="0.3">
      <c r="A36" s="163" t="s">
        <v>16</v>
      </c>
      <c r="B36" s="234" t="str">
        <f>'Logic Table'!AH30</f>
        <v>Y</v>
      </c>
      <c r="C36" s="236" t="s">
        <v>4</v>
      </c>
      <c r="D36" s="269"/>
      <c r="E36" s="228" t="s">
        <v>1583</v>
      </c>
      <c r="F36" s="151"/>
      <c r="G36" s="150"/>
      <c r="M36" s="152"/>
      <c r="N36" s="150"/>
    </row>
    <row r="37" spans="1:14" ht="14" x14ac:dyDescent="0.3">
      <c r="A37" s="163" t="s">
        <v>191</v>
      </c>
      <c r="B37" s="234" t="str">
        <f>'Logic Table'!AH31</f>
        <v>Y</v>
      </c>
      <c r="C37" s="171" t="s">
        <v>980</v>
      </c>
      <c r="D37" s="269"/>
      <c r="E37" s="171" t="str">
        <f t="shared" ref="E37:E55" si="4">IF($C37="No","N/A","")</f>
        <v>N/A</v>
      </c>
      <c r="F37" s="151"/>
      <c r="G37" s="150"/>
      <c r="M37" s="152"/>
      <c r="N37" s="150"/>
    </row>
    <row r="38" spans="1:14" ht="14" x14ac:dyDescent="0.3">
      <c r="A38" s="163" t="s">
        <v>190</v>
      </c>
      <c r="B38" s="234" t="str">
        <f>'Logic Table'!AH32</f>
        <v>Y</v>
      </c>
      <c r="C38" s="236" t="s">
        <v>4</v>
      </c>
      <c r="D38" s="269"/>
      <c r="E38" s="228" t="s">
        <v>1583</v>
      </c>
      <c r="F38" s="151"/>
      <c r="G38" s="150"/>
      <c r="M38" s="152"/>
      <c r="N38" s="150"/>
    </row>
    <row r="39" spans="1:14" ht="14" x14ac:dyDescent="0.3">
      <c r="A39" s="163" t="s">
        <v>17</v>
      </c>
      <c r="B39" s="234" t="str">
        <f>'Logic Table'!AH33</f>
        <v>Y</v>
      </c>
      <c r="C39" s="171" t="s">
        <v>980</v>
      </c>
      <c r="D39" s="269"/>
      <c r="E39" s="171" t="str">
        <f t="shared" si="4"/>
        <v>N/A</v>
      </c>
      <c r="F39" s="151"/>
      <c r="G39" s="150"/>
      <c r="M39" s="152"/>
      <c r="N39" s="150"/>
    </row>
    <row r="40" spans="1:14" ht="14" x14ac:dyDescent="0.3">
      <c r="A40" s="163" t="s">
        <v>188</v>
      </c>
      <c r="B40" s="170" t="str">
        <f>'Logic Table'!AH34</f>
        <v>N</v>
      </c>
      <c r="C40" s="171" t="str">
        <f t="shared" si="1"/>
        <v>No</v>
      </c>
      <c r="D40" s="269"/>
      <c r="E40" s="171" t="str">
        <f t="shared" si="4"/>
        <v>N/A</v>
      </c>
      <c r="F40" s="238"/>
      <c r="G40" s="150"/>
      <c r="M40" s="152"/>
      <c r="N40" s="150"/>
    </row>
    <row r="41" spans="1:14" ht="14" x14ac:dyDescent="0.3">
      <c r="A41" s="163" t="s">
        <v>189</v>
      </c>
      <c r="B41" s="234" t="str">
        <f>'Logic Table'!AH35</f>
        <v>Y</v>
      </c>
      <c r="C41" s="236" t="s">
        <v>4</v>
      </c>
      <c r="D41" s="269"/>
      <c r="E41" s="228" t="s">
        <v>1583</v>
      </c>
      <c r="F41" s="151"/>
      <c r="G41" s="150"/>
      <c r="M41" s="152"/>
      <c r="N41" s="150"/>
    </row>
    <row r="42" spans="1:14" ht="25.5" customHeight="1" x14ac:dyDescent="0.3">
      <c r="A42" s="163" t="s">
        <v>18</v>
      </c>
      <c r="B42" s="235" t="str">
        <f>'Logic Table'!AH36</f>
        <v>Y</v>
      </c>
      <c r="C42" s="237" t="s">
        <v>4</v>
      </c>
      <c r="D42" s="269"/>
      <c r="E42" s="228" t="s">
        <v>1583</v>
      </c>
      <c r="F42" s="151"/>
      <c r="G42" s="150"/>
      <c r="M42" s="152"/>
      <c r="N42" s="150"/>
    </row>
    <row r="43" spans="1:14" ht="14" x14ac:dyDescent="0.3">
      <c r="A43" s="163" t="s">
        <v>19</v>
      </c>
      <c r="B43" s="170" t="str">
        <f>'Logic Table'!AH37</f>
        <v>N</v>
      </c>
      <c r="C43" s="171" t="str">
        <f t="shared" si="1"/>
        <v>No</v>
      </c>
      <c r="D43" s="269"/>
      <c r="E43" s="171" t="str">
        <f t="shared" si="4"/>
        <v>N/A</v>
      </c>
      <c r="F43" s="151"/>
      <c r="G43" s="150"/>
      <c r="M43" s="152"/>
      <c r="N43" s="150"/>
    </row>
    <row r="44" spans="1:14" ht="14" x14ac:dyDescent="0.3">
      <c r="A44" s="163" t="s">
        <v>20</v>
      </c>
      <c r="B44" s="234" t="str">
        <f>'Logic Table'!AH38</f>
        <v>Y</v>
      </c>
      <c r="C44" s="171" t="s">
        <v>980</v>
      </c>
      <c r="D44" s="269"/>
      <c r="E44" s="171" t="str">
        <f t="shared" si="4"/>
        <v>N/A</v>
      </c>
      <c r="F44" s="151"/>
      <c r="G44" s="150"/>
      <c r="M44" s="152"/>
      <c r="N44" s="150"/>
    </row>
    <row r="45" spans="1:14" ht="14" x14ac:dyDescent="0.3">
      <c r="A45" s="163" t="s">
        <v>21</v>
      </c>
      <c r="B45" s="234" t="str">
        <f>'Logic Table'!AH39</f>
        <v>Y</v>
      </c>
      <c r="C45" s="171" t="s">
        <v>980</v>
      </c>
      <c r="D45" s="269"/>
      <c r="E45" s="171" t="str">
        <f t="shared" si="4"/>
        <v>N/A</v>
      </c>
      <c r="F45" s="151"/>
      <c r="G45" s="150"/>
      <c r="M45" s="152"/>
      <c r="N45" s="150"/>
    </row>
    <row r="46" spans="1:14" ht="14" x14ac:dyDescent="0.3">
      <c r="A46" s="163" t="s">
        <v>22</v>
      </c>
      <c r="B46" s="170" t="str">
        <f>'Logic Table'!AH40</f>
        <v>N</v>
      </c>
      <c r="C46" s="171" t="str">
        <f t="shared" si="1"/>
        <v>No</v>
      </c>
      <c r="D46" s="269"/>
      <c r="E46" s="171" t="str">
        <f t="shared" si="4"/>
        <v>N/A</v>
      </c>
      <c r="F46" s="151"/>
      <c r="G46" s="150"/>
      <c r="M46" s="152"/>
      <c r="N46" s="150"/>
    </row>
    <row r="47" spans="1:14" ht="14" x14ac:dyDescent="0.3">
      <c r="A47" s="163" t="s">
        <v>23</v>
      </c>
      <c r="B47" s="170" t="str">
        <f>'Logic Table'!AH41</f>
        <v>N</v>
      </c>
      <c r="C47" s="171" t="str">
        <f t="shared" si="1"/>
        <v>No</v>
      </c>
      <c r="D47" s="269"/>
      <c r="E47" s="171" t="str">
        <f t="shared" si="4"/>
        <v>N/A</v>
      </c>
      <c r="F47" s="151"/>
      <c r="G47" s="150"/>
      <c r="M47" s="152"/>
      <c r="N47" s="150"/>
    </row>
    <row r="48" spans="1:14" ht="14" x14ac:dyDescent="0.3">
      <c r="A48" s="163" t="s">
        <v>24</v>
      </c>
      <c r="B48" s="170" t="str">
        <f>'Logic Table'!AH42</f>
        <v>N</v>
      </c>
      <c r="C48" s="171" t="str">
        <f t="shared" si="1"/>
        <v>No</v>
      </c>
      <c r="D48" s="269"/>
      <c r="E48" s="171" t="str">
        <f t="shared" si="4"/>
        <v>N/A</v>
      </c>
      <c r="F48" s="151"/>
      <c r="G48" s="150"/>
      <c r="M48" s="152"/>
      <c r="N48" s="150"/>
    </row>
    <row r="49" spans="1:14" ht="14" x14ac:dyDescent="0.3">
      <c r="A49" s="163" t="s">
        <v>25</v>
      </c>
      <c r="B49" s="170" t="str">
        <f>'Logic Table'!AH43</f>
        <v>N</v>
      </c>
      <c r="C49" s="171" t="str">
        <f t="shared" si="1"/>
        <v>No</v>
      </c>
      <c r="D49" s="270"/>
      <c r="E49" s="171" t="str">
        <f t="shared" si="4"/>
        <v>N/A</v>
      </c>
      <c r="F49" s="151"/>
      <c r="G49" s="150"/>
      <c r="M49" s="152"/>
      <c r="N49" s="150"/>
    </row>
    <row r="50" spans="1:14" ht="14" x14ac:dyDescent="0.3">
      <c r="A50" s="163" t="s">
        <v>103</v>
      </c>
      <c r="B50" s="234" t="str">
        <f>'Logic Table'!AH44</f>
        <v>Y</v>
      </c>
      <c r="C50" s="171" t="s">
        <v>980</v>
      </c>
      <c r="D50" s="171" t="s">
        <v>1080</v>
      </c>
      <c r="E50" s="171" t="str">
        <f t="shared" si="4"/>
        <v>N/A</v>
      </c>
      <c r="F50" s="151"/>
      <c r="G50" s="150"/>
      <c r="M50" s="152"/>
      <c r="N50" s="150"/>
    </row>
    <row r="51" spans="1:14" ht="81.75" customHeight="1" x14ac:dyDescent="0.3">
      <c r="A51" s="163" t="s">
        <v>30</v>
      </c>
      <c r="B51" s="170" t="str">
        <f>'Logic Table'!AH45</f>
        <v>Y</v>
      </c>
      <c r="C51" s="228" t="s">
        <v>980</v>
      </c>
      <c r="D51" s="268" t="s">
        <v>1587</v>
      </c>
      <c r="E51" s="229" t="s">
        <v>1080</v>
      </c>
      <c r="F51" s="151"/>
      <c r="G51" s="150"/>
      <c r="M51" s="152"/>
      <c r="N51" s="150"/>
    </row>
    <row r="52" spans="1:14" ht="14" x14ac:dyDescent="0.3">
      <c r="A52" s="163" t="s">
        <v>31</v>
      </c>
      <c r="B52" s="170" t="str">
        <f>'Logic Table'!AH46</f>
        <v>Y</v>
      </c>
      <c r="C52" s="228" t="s">
        <v>980</v>
      </c>
      <c r="D52" s="269"/>
      <c r="E52" s="229" t="s">
        <v>1080</v>
      </c>
      <c r="F52" s="151"/>
      <c r="G52" s="150"/>
      <c r="M52" s="152"/>
      <c r="N52" s="150"/>
    </row>
    <row r="53" spans="1:14" ht="14" x14ac:dyDescent="0.3">
      <c r="A53" s="163" t="s">
        <v>32</v>
      </c>
      <c r="B53" s="170" t="str">
        <f>'Logic Table'!AH47</f>
        <v>N</v>
      </c>
      <c r="C53" s="171" t="str">
        <f t="shared" si="1"/>
        <v>No</v>
      </c>
      <c r="D53" s="269"/>
      <c r="E53" s="171" t="str">
        <f t="shared" si="4"/>
        <v>N/A</v>
      </c>
      <c r="F53" s="151"/>
      <c r="G53" s="150"/>
      <c r="M53" s="152"/>
      <c r="N53" s="150"/>
    </row>
    <row r="54" spans="1:14" ht="14" x14ac:dyDescent="0.3">
      <c r="A54" s="163" t="s">
        <v>10</v>
      </c>
      <c r="B54" s="170" t="str">
        <f>'Logic Table'!AH48</f>
        <v>Y</v>
      </c>
      <c r="C54" s="228" t="s">
        <v>980</v>
      </c>
      <c r="D54" s="269"/>
      <c r="E54" s="229" t="s">
        <v>1080</v>
      </c>
      <c r="F54" s="151"/>
      <c r="G54" s="150"/>
      <c r="M54" s="152"/>
      <c r="N54" s="150"/>
    </row>
    <row r="55" spans="1:14" ht="14" x14ac:dyDescent="0.3">
      <c r="A55" s="163" t="s">
        <v>33</v>
      </c>
      <c r="B55" s="170" t="str">
        <f>'Logic Table'!AH49</f>
        <v>N</v>
      </c>
      <c r="C55" s="171" t="str">
        <f t="shared" si="1"/>
        <v>No</v>
      </c>
      <c r="D55" s="269"/>
      <c r="E55" s="171" t="str">
        <f t="shared" si="4"/>
        <v>N/A</v>
      </c>
      <c r="F55" s="151"/>
      <c r="G55" s="150"/>
      <c r="M55" s="152"/>
      <c r="N55" s="150"/>
    </row>
    <row r="56" spans="1:14" ht="38.25" customHeight="1" x14ac:dyDescent="0.3">
      <c r="A56" s="163" t="s">
        <v>34</v>
      </c>
      <c r="B56" s="170" t="str">
        <f>'Logic Table'!AH50</f>
        <v>Y</v>
      </c>
      <c r="C56" s="228" t="s">
        <v>980</v>
      </c>
      <c r="D56" s="269"/>
      <c r="E56" s="228" t="s">
        <v>1586</v>
      </c>
      <c r="F56" s="151"/>
      <c r="G56" s="150"/>
      <c r="M56" s="152"/>
      <c r="N56" s="150"/>
    </row>
    <row r="57" spans="1:14" ht="14" x14ac:dyDescent="0.3">
      <c r="A57" s="163" t="s">
        <v>35</v>
      </c>
      <c r="B57" s="170" t="str">
        <f>'Logic Table'!AH51</f>
        <v>Y</v>
      </c>
      <c r="C57" s="171" t="s">
        <v>980</v>
      </c>
      <c r="D57" s="269"/>
      <c r="E57" s="171" t="str">
        <f t="shared" ref="E57:E68" si="5">IF($C57="No","N/A","")</f>
        <v>N/A</v>
      </c>
      <c r="F57" s="151"/>
      <c r="G57" s="150"/>
      <c r="M57" s="152"/>
      <c r="N57" s="150"/>
    </row>
    <row r="58" spans="1:14" ht="14" x14ac:dyDescent="0.3">
      <c r="A58" s="163" t="s">
        <v>36</v>
      </c>
      <c r="B58" s="170" t="str">
        <f>'Logic Table'!AH52</f>
        <v>N</v>
      </c>
      <c r="C58" s="171" t="str">
        <f t="shared" si="1"/>
        <v>No</v>
      </c>
      <c r="D58" s="270"/>
      <c r="E58" s="171" t="str">
        <f t="shared" si="5"/>
        <v>N/A</v>
      </c>
      <c r="F58" s="151"/>
      <c r="G58" s="150"/>
      <c r="M58" s="152"/>
      <c r="N58" s="150"/>
    </row>
    <row r="59" spans="1:14" ht="14" x14ac:dyDescent="0.3">
      <c r="A59" s="163" t="s">
        <v>53</v>
      </c>
      <c r="B59" s="170" t="str">
        <f>'Logic Table'!AH53</f>
        <v>Y</v>
      </c>
      <c r="C59" s="228" t="s">
        <v>980</v>
      </c>
      <c r="D59" s="268" t="s">
        <v>1588</v>
      </c>
      <c r="E59" s="230"/>
      <c r="F59" s="151"/>
      <c r="G59" s="150"/>
      <c r="M59" s="152"/>
      <c r="N59" s="150"/>
    </row>
    <row r="60" spans="1:14" ht="37.5" x14ac:dyDescent="0.3">
      <c r="A60" s="163" t="s">
        <v>54</v>
      </c>
      <c r="B60" s="170" t="str">
        <f>'Logic Table'!AH54</f>
        <v>Y</v>
      </c>
      <c r="C60" s="228" t="s">
        <v>980</v>
      </c>
      <c r="D60" s="269"/>
      <c r="E60" s="231" t="s">
        <v>1601</v>
      </c>
      <c r="F60" s="151"/>
      <c r="G60" s="150"/>
      <c r="M60" s="152"/>
      <c r="N60" s="150"/>
    </row>
    <row r="61" spans="1:14" ht="37.5" x14ac:dyDescent="0.3">
      <c r="A61" s="163" t="s">
        <v>55</v>
      </c>
      <c r="B61" s="170" t="str">
        <f>'Logic Table'!AH55</f>
        <v>Y</v>
      </c>
      <c r="C61" s="228" t="s">
        <v>980</v>
      </c>
      <c r="D61" s="269"/>
      <c r="E61" s="241" t="s">
        <v>1601</v>
      </c>
      <c r="F61" s="151"/>
      <c r="G61" s="150"/>
      <c r="M61" s="152"/>
      <c r="N61" s="150"/>
    </row>
    <row r="62" spans="1:14" ht="38" x14ac:dyDescent="0.3">
      <c r="A62" s="163" t="s">
        <v>56</v>
      </c>
      <c r="B62" s="170" t="str">
        <f>'Logic Table'!AH56</f>
        <v>Y</v>
      </c>
      <c r="C62" s="228" t="s">
        <v>980</v>
      </c>
      <c r="D62" s="269"/>
      <c r="E62" s="232" t="s">
        <v>1602</v>
      </c>
      <c r="F62" s="151"/>
      <c r="G62" s="150"/>
      <c r="M62" s="152"/>
      <c r="N62" s="150"/>
    </row>
    <row r="63" spans="1:14" ht="14" x14ac:dyDescent="0.3">
      <c r="A63" s="163" t="s">
        <v>57</v>
      </c>
      <c r="B63" s="170" t="str">
        <f>'Logic Table'!AH57</f>
        <v>N</v>
      </c>
      <c r="C63" s="171" t="str">
        <f t="shared" si="1"/>
        <v>No</v>
      </c>
      <c r="D63" s="269"/>
      <c r="E63" s="171" t="str">
        <f t="shared" si="5"/>
        <v>N/A</v>
      </c>
      <c r="F63" s="151"/>
      <c r="G63" s="150"/>
      <c r="M63" s="152"/>
      <c r="N63" s="150"/>
    </row>
    <row r="64" spans="1:14" ht="14" x14ac:dyDescent="0.3">
      <c r="A64" s="163" t="s">
        <v>58</v>
      </c>
      <c r="B64" s="170" t="str">
        <f>'Logic Table'!AH58</f>
        <v>N</v>
      </c>
      <c r="C64" s="171" t="str">
        <f t="shared" si="1"/>
        <v>No</v>
      </c>
      <c r="D64" s="269"/>
      <c r="E64" s="171" t="str">
        <f t="shared" si="5"/>
        <v>N/A</v>
      </c>
      <c r="F64" s="151"/>
      <c r="G64" s="150"/>
      <c r="M64" s="152"/>
      <c r="N64" s="150"/>
    </row>
    <row r="65" spans="1:14" ht="14" x14ac:dyDescent="0.3">
      <c r="A65" s="163" t="s">
        <v>59</v>
      </c>
      <c r="B65" s="170" t="str">
        <f>'Logic Table'!AH59</f>
        <v>N</v>
      </c>
      <c r="C65" s="171" t="str">
        <f t="shared" si="1"/>
        <v>No</v>
      </c>
      <c r="D65" s="269"/>
      <c r="E65" s="171" t="str">
        <f t="shared" si="5"/>
        <v>N/A</v>
      </c>
      <c r="F65" s="151"/>
      <c r="G65" s="150"/>
      <c r="M65" s="152"/>
      <c r="N65" s="150"/>
    </row>
    <row r="66" spans="1:14" ht="14" x14ac:dyDescent="0.3">
      <c r="A66" s="163" t="s">
        <v>60</v>
      </c>
      <c r="B66" s="170" t="str">
        <f>'Logic Table'!AH60</f>
        <v>Y</v>
      </c>
      <c r="C66" s="228" t="s">
        <v>980</v>
      </c>
      <c r="D66" s="269"/>
      <c r="E66" s="228" t="str">
        <f t="shared" si="5"/>
        <v>N/A</v>
      </c>
      <c r="F66" s="151"/>
      <c r="G66" s="150"/>
      <c r="M66" s="152"/>
      <c r="N66" s="150"/>
    </row>
    <row r="67" spans="1:14" ht="14" x14ac:dyDescent="0.3">
      <c r="A67" s="163" t="s">
        <v>61</v>
      </c>
      <c r="B67" s="170" t="str">
        <f>'Logic Table'!AH61</f>
        <v>Y</v>
      </c>
      <c r="C67" s="228" t="s">
        <v>980</v>
      </c>
      <c r="D67" s="269"/>
      <c r="E67" s="228" t="str">
        <f t="shared" si="5"/>
        <v>N/A</v>
      </c>
      <c r="F67" s="151"/>
      <c r="G67" s="150"/>
      <c r="M67" s="152"/>
      <c r="N67" s="150"/>
    </row>
    <row r="68" spans="1:14" ht="14" x14ac:dyDescent="0.3">
      <c r="A68" s="163" t="s">
        <v>62</v>
      </c>
      <c r="B68" s="170" t="str">
        <f>'Logic Table'!AH62</f>
        <v>N</v>
      </c>
      <c r="C68" s="171" t="str">
        <f t="shared" si="1"/>
        <v>No</v>
      </c>
      <c r="D68" s="270"/>
      <c r="E68" s="171" t="str">
        <f t="shared" si="5"/>
        <v>N/A</v>
      </c>
      <c r="F68" s="151"/>
      <c r="G68" s="150"/>
      <c r="M68" s="152"/>
      <c r="N68" s="150"/>
    </row>
    <row r="69" spans="1:14" ht="14" x14ac:dyDescent="0.3">
      <c r="A69" s="163" t="s">
        <v>39</v>
      </c>
      <c r="B69" s="170" t="str">
        <f>'Logic Table'!AH63</f>
        <v>Y</v>
      </c>
      <c r="C69" s="171" t="s">
        <v>980</v>
      </c>
      <c r="D69" s="271" t="s">
        <v>1584</v>
      </c>
      <c r="E69" s="268" t="s">
        <v>1603</v>
      </c>
      <c r="F69" s="151"/>
      <c r="G69" s="150"/>
      <c r="M69" s="152"/>
      <c r="N69" s="150"/>
    </row>
    <row r="70" spans="1:14" ht="14" x14ac:dyDescent="0.3">
      <c r="A70" s="163" t="s">
        <v>98</v>
      </c>
      <c r="B70" s="170" t="str">
        <f>'Logic Table'!AH64</f>
        <v>Y + (1) (12)</v>
      </c>
      <c r="C70" s="171" t="s">
        <v>980</v>
      </c>
      <c r="D70" s="272"/>
      <c r="E70" s="269"/>
      <c r="F70" s="151"/>
      <c r="G70" s="150"/>
      <c r="M70" s="152"/>
      <c r="N70" s="150"/>
    </row>
    <row r="71" spans="1:14" ht="14" x14ac:dyDescent="0.3">
      <c r="A71" s="163" t="s">
        <v>11</v>
      </c>
      <c r="B71" s="170" t="str">
        <f>'Logic Table'!AH65</f>
        <v>Y</v>
      </c>
      <c r="C71" s="171" t="s">
        <v>980</v>
      </c>
      <c r="D71" s="272"/>
      <c r="E71" s="269"/>
      <c r="F71" s="151"/>
      <c r="G71" s="150"/>
      <c r="M71" s="152"/>
      <c r="N71" s="150"/>
    </row>
    <row r="72" spans="1:14" ht="14" x14ac:dyDescent="0.3">
      <c r="A72" s="163" t="s">
        <v>99</v>
      </c>
      <c r="B72" s="170" t="str">
        <f>'Logic Table'!AH66</f>
        <v>Y + (1) (11)</v>
      </c>
      <c r="C72" s="171" t="s">
        <v>980</v>
      </c>
      <c r="D72" s="272"/>
      <c r="E72" s="269"/>
      <c r="F72" s="151"/>
      <c r="G72" s="150"/>
      <c r="M72" s="152"/>
      <c r="N72" s="150"/>
    </row>
    <row r="73" spans="1:14" ht="14" x14ac:dyDescent="0.3">
      <c r="A73" s="163" t="s">
        <v>100</v>
      </c>
      <c r="B73" s="170" t="str">
        <f>'Logic Table'!AH67</f>
        <v>Y</v>
      </c>
      <c r="C73" s="171" t="s">
        <v>980</v>
      </c>
      <c r="D73" s="272"/>
      <c r="E73" s="269"/>
      <c r="F73" s="151"/>
      <c r="G73" s="150"/>
      <c r="M73" s="152"/>
      <c r="N73" s="150"/>
    </row>
    <row r="74" spans="1:14" ht="14" x14ac:dyDescent="0.3">
      <c r="A74" s="163" t="s">
        <v>101</v>
      </c>
      <c r="B74" s="170" t="str">
        <f>'Logic Table'!AH68</f>
        <v>Y + (1) (2) (3) (4)</v>
      </c>
      <c r="C74" s="171" t="s">
        <v>980</v>
      </c>
      <c r="D74" s="272"/>
      <c r="E74" s="269"/>
      <c r="F74" s="151"/>
      <c r="G74" s="150"/>
      <c r="M74" s="152"/>
      <c r="N74" s="150"/>
    </row>
    <row r="75" spans="1:14" ht="14" x14ac:dyDescent="0.3">
      <c r="A75" s="163" t="s">
        <v>40</v>
      </c>
      <c r="B75" s="170" t="str">
        <f>'Logic Table'!AH69</f>
        <v>N</v>
      </c>
      <c r="C75" s="171" t="str">
        <f t="shared" si="1"/>
        <v>No</v>
      </c>
      <c r="D75" s="272"/>
      <c r="E75" s="269"/>
      <c r="F75" s="151"/>
      <c r="G75" s="150"/>
      <c r="M75" s="152"/>
      <c r="N75" s="150"/>
    </row>
    <row r="76" spans="1:14" ht="14" x14ac:dyDescent="0.3">
      <c r="A76" s="163" t="s">
        <v>102</v>
      </c>
      <c r="B76" s="170" t="str">
        <f>'Logic Table'!AH70</f>
        <v>N</v>
      </c>
      <c r="C76" s="171" t="str">
        <f t="shared" si="1"/>
        <v>No</v>
      </c>
      <c r="D76" s="272"/>
      <c r="E76" s="269"/>
      <c r="F76" s="151"/>
      <c r="G76" s="150"/>
      <c r="M76" s="152"/>
      <c r="N76" s="150"/>
    </row>
    <row r="77" spans="1:14" ht="14" x14ac:dyDescent="0.3">
      <c r="A77" s="163" t="s">
        <v>12</v>
      </c>
      <c r="B77" s="170" t="str">
        <f>'Logic Table'!AH71</f>
        <v>N</v>
      </c>
      <c r="C77" s="171" t="str">
        <f t="shared" si="1"/>
        <v>No</v>
      </c>
      <c r="D77" s="273"/>
      <c r="E77" s="270"/>
      <c r="F77" s="151"/>
      <c r="G77" s="150"/>
      <c r="M77" s="152"/>
      <c r="N77" s="150"/>
    </row>
    <row r="78" spans="1:14" ht="58.5" customHeight="1" x14ac:dyDescent="0.3">
      <c r="A78" s="163" t="s">
        <v>63</v>
      </c>
      <c r="B78" s="170" t="str">
        <f>'Logic Table'!AH72</f>
        <v>Y</v>
      </c>
      <c r="C78" s="171" t="s">
        <v>4</v>
      </c>
      <c r="D78" s="171" t="str">
        <f t="shared" ref="D78:D80" si="6">IF(OR($C78="Yes",$B78="N"),"N/A","")</f>
        <v>N/A</v>
      </c>
      <c r="E78" s="262" t="s">
        <v>1622</v>
      </c>
      <c r="F78" s="151"/>
      <c r="G78" s="150"/>
      <c r="M78" s="152"/>
      <c r="N78" s="150"/>
    </row>
    <row r="79" spans="1:14" ht="38.25" customHeight="1" x14ac:dyDescent="0.3">
      <c r="A79" s="163" t="s">
        <v>64</v>
      </c>
      <c r="B79" s="170" t="str">
        <f>'Logic Table'!AH73</f>
        <v>Y</v>
      </c>
      <c r="C79" s="171" t="s">
        <v>4</v>
      </c>
      <c r="D79" s="171" t="str">
        <f t="shared" si="6"/>
        <v>N/A</v>
      </c>
      <c r="E79" s="263"/>
      <c r="F79" s="151"/>
      <c r="G79" s="150"/>
      <c r="M79" s="152"/>
      <c r="N79" s="150"/>
    </row>
    <row r="80" spans="1:14" ht="14" x14ac:dyDescent="0.3">
      <c r="A80" s="163" t="s">
        <v>65</v>
      </c>
      <c r="B80" s="170" t="str">
        <f>'Logic Table'!AH74</f>
        <v>N</v>
      </c>
      <c r="C80" s="171" t="str">
        <f t="shared" si="1"/>
        <v>No</v>
      </c>
      <c r="D80" s="171" t="str">
        <f t="shared" si="6"/>
        <v>N/A</v>
      </c>
      <c r="E80" s="263"/>
      <c r="F80" s="151"/>
      <c r="G80" s="150"/>
      <c r="M80" s="152"/>
      <c r="N80" s="150"/>
    </row>
    <row r="81" spans="1:14" ht="14" x14ac:dyDescent="0.3">
      <c r="A81" s="163" t="s">
        <v>66</v>
      </c>
      <c r="B81" s="170" t="str">
        <f>'Logic Table'!AH75</f>
        <v>Y</v>
      </c>
      <c r="C81" s="171" t="s">
        <v>4</v>
      </c>
      <c r="D81" s="171" t="str">
        <f t="shared" ref="D81:D144" si="7">IF(OR($C81="Yes",$B81="N"),"N/A","")</f>
        <v>N/A</v>
      </c>
      <c r="E81" s="263"/>
      <c r="F81" s="151"/>
      <c r="G81" s="150"/>
      <c r="M81" s="152"/>
      <c r="N81" s="150"/>
    </row>
    <row r="82" spans="1:14" ht="14" x14ac:dyDescent="0.3">
      <c r="A82" s="163" t="s">
        <v>67</v>
      </c>
      <c r="B82" s="170" t="str">
        <f>'Logic Table'!AH76</f>
        <v>Y</v>
      </c>
      <c r="C82" s="171" t="s">
        <v>4</v>
      </c>
      <c r="D82" s="171" t="str">
        <f t="shared" si="7"/>
        <v>N/A</v>
      </c>
      <c r="E82" s="263"/>
      <c r="F82" s="151"/>
      <c r="G82" s="150"/>
      <c r="M82" s="152"/>
      <c r="N82" s="150"/>
    </row>
    <row r="83" spans="1:14" ht="14" x14ac:dyDescent="0.3">
      <c r="A83" s="163" t="s">
        <v>68</v>
      </c>
      <c r="B83" s="170" t="str">
        <f>'Logic Table'!AH77</f>
        <v>Y</v>
      </c>
      <c r="C83" s="171" t="s">
        <v>4</v>
      </c>
      <c r="D83" s="171" t="str">
        <f t="shared" si="7"/>
        <v>N/A</v>
      </c>
      <c r="E83" s="263"/>
      <c r="F83" s="151"/>
      <c r="G83" s="150"/>
      <c r="M83" s="152"/>
      <c r="N83" s="150"/>
    </row>
    <row r="84" spans="1:14" ht="14" x14ac:dyDescent="0.3">
      <c r="A84" s="163" t="s">
        <v>69</v>
      </c>
      <c r="B84" s="170" t="str">
        <f>'Logic Table'!AH78</f>
        <v>Y</v>
      </c>
      <c r="C84" s="171" t="s">
        <v>4</v>
      </c>
      <c r="D84" s="171" t="str">
        <f t="shared" si="7"/>
        <v>N/A</v>
      </c>
      <c r="E84" s="263"/>
      <c r="F84" s="151"/>
      <c r="G84" s="150"/>
      <c r="M84" s="152"/>
      <c r="N84" s="150"/>
    </row>
    <row r="85" spans="1:14" ht="14" x14ac:dyDescent="0.3">
      <c r="A85" s="163" t="s">
        <v>70</v>
      </c>
      <c r="B85" s="170" t="str">
        <f>'Logic Table'!AH79</f>
        <v>Y</v>
      </c>
      <c r="C85" s="171" t="s">
        <v>4</v>
      </c>
      <c r="D85" s="171" t="str">
        <f t="shared" si="7"/>
        <v>N/A</v>
      </c>
      <c r="E85" s="263"/>
      <c r="F85" s="151"/>
      <c r="G85" s="150"/>
      <c r="M85" s="152"/>
      <c r="N85" s="150"/>
    </row>
    <row r="86" spans="1:14" ht="14" x14ac:dyDescent="0.3">
      <c r="A86" s="163" t="s">
        <v>71</v>
      </c>
      <c r="B86" s="170" t="str">
        <f>'Logic Table'!AH80</f>
        <v>N</v>
      </c>
      <c r="C86" s="171" t="str">
        <f t="shared" ref="C86:C144" si="8">IF(B86="N","No","")</f>
        <v>No</v>
      </c>
      <c r="D86" s="171" t="str">
        <f t="shared" si="7"/>
        <v>N/A</v>
      </c>
      <c r="E86" s="263"/>
      <c r="F86" s="151"/>
      <c r="G86" s="150"/>
      <c r="M86" s="152"/>
      <c r="N86" s="150"/>
    </row>
    <row r="87" spans="1:14" ht="14" x14ac:dyDescent="0.3">
      <c r="A87" s="163" t="s">
        <v>72</v>
      </c>
      <c r="B87" s="170" t="str">
        <f>'Logic Table'!AH81</f>
        <v>N</v>
      </c>
      <c r="C87" s="171" t="str">
        <f t="shared" si="8"/>
        <v>No</v>
      </c>
      <c r="D87" s="171" t="str">
        <f t="shared" si="7"/>
        <v>N/A</v>
      </c>
      <c r="E87" s="264"/>
      <c r="F87" s="151"/>
      <c r="G87" s="150"/>
      <c r="M87" s="152"/>
      <c r="N87" s="150"/>
    </row>
    <row r="88" spans="1:14" ht="14" x14ac:dyDescent="0.3">
      <c r="A88" s="163" t="s">
        <v>41</v>
      </c>
      <c r="B88" s="170" t="str">
        <f>'Logic Table'!AH82</f>
        <v>Y</v>
      </c>
      <c r="C88" s="171" t="s">
        <v>4</v>
      </c>
      <c r="D88" s="268" t="s">
        <v>1607</v>
      </c>
      <c r="E88" s="262" t="s">
        <v>1604</v>
      </c>
      <c r="F88" s="151"/>
      <c r="G88" s="150"/>
      <c r="M88" s="152"/>
      <c r="N88" s="150"/>
    </row>
    <row r="89" spans="1:14" ht="25.5" customHeight="1" x14ac:dyDescent="0.3">
      <c r="A89" s="163" t="s">
        <v>42</v>
      </c>
      <c r="B89" s="170" t="str">
        <f>'Logic Table'!AH83</f>
        <v>Y</v>
      </c>
      <c r="C89" s="171" t="s">
        <v>4</v>
      </c>
      <c r="D89" s="269"/>
      <c r="E89" s="263"/>
      <c r="F89" s="151"/>
      <c r="G89" s="150"/>
      <c r="M89" s="152"/>
      <c r="N89" s="150"/>
    </row>
    <row r="90" spans="1:14" ht="14" x14ac:dyDescent="0.3">
      <c r="A90" s="163" t="s">
        <v>43</v>
      </c>
      <c r="B90" s="170" t="str">
        <f>'Logic Table'!AH84</f>
        <v>N</v>
      </c>
      <c r="C90" s="171" t="str">
        <f t="shared" si="8"/>
        <v>No</v>
      </c>
      <c r="D90" s="269"/>
      <c r="E90" s="263"/>
      <c r="F90" s="151"/>
      <c r="G90" s="150"/>
      <c r="M90" s="152"/>
      <c r="N90" s="150"/>
    </row>
    <row r="91" spans="1:14" ht="22.5" x14ac:dyDescent="0.3">
      <c r="A91" s="163" t="s">
        <v>44</v>
      </c>
      <c r="B91" s="170" t="str">
        <f>'Logic Table'!AH85</f>
        <v>Y</v>
      </c>
      <c r="C91" s="171" t="s">
        <v>4</v>
      </c>
      <c r="D91" s="269"/>
      <c r="E91" s="263"/>
      <c r="F91" s="208"/>
      <c r="G91" s="150"/>
      <c r="M91" s="152"/>
      <c r="N91" s="150"/>
    </row>
    <row r="92" spans="1:14" ht="25.5" customHeight="1" x14ac:dyDescent="0.3">
      <c r="A92" s="163" t="s">
        <v>45</v>
      </c>
      <c r="B92" s="170" t="str">
        <f>'Logic Table'!AH86</f>
        <v>Y</v>
      </c>
      <c r="C92" s="171" t="s">
        <v>4</v>
      </c>
      <c r="D92" s="269"/>
      <c r="E92" s="263"/>
      <c r="F92" s="151"/>
      <c r="G92" s="150"/>
      <c r="M92" s="152"/>
      <c r="N92" s="150"/>
    </row>
    <row r="93" spans="1:14" ht="14" x14ac:dyDescent="0.3">
      <c r="A93" s="163" t="s">
        <v>46</v>
      </c>
      <c r="B93" s="170" t="str">
        <f>'Logic Table'!AH87</f>
        <v>N</v>
      </c>
      <c r="C93" s="171" t="str">
        <f t="shared" si="8"/>
        <v>No</v>
      </c>
      <c r="D93" s="270"/>
      <c r="E93" s="264"/>
      <c r="F93" s="151"/>
      <c r="G93" s="150"/>
      <c r="M93" s="152"/>
      <c r="N93" s="150"/>
    </row>
    <row r="94" spans="1:14" ht="14" x14ac:dyDescent="0.3">
      <c r="A94" s="163" t="s">
        <v>47</v>
      </c>
      <c r="B94" s="170" t="str">
        <f>'Logic Table'!AH88</f>
        <v>Y</v>
      </c>
      <c r="C94" s="171" t="s">
        <v>980</v>
      </c>
      <c r="D94" s="265" t="s">
        <v>1608</v>
      </c>
      <c r="E94" s="171" t="str">
        <f t="shared" ref="E94:E96" si="9">IF($C94="No","N/A","")</f>
        <v>N/A</v>
      </c>
      <c r="F94" s="151"/>
      <c r="G94" s="150"/>
      <c r="M94" s="152"/>
      <c r="N94" s="150"/>
    </row>
    <row r="95" spans="1:14" ht="14" x14ac:dyDescent="0.3">
      <c r="A95" s="163" t="s">
        <v>85</v>
      </c>
      <c r="B95" s="170" t="str">
        <f>'Logic Table'!AH89</f>
        <v>Y</v>
      </c>
      <c r="C95" s="171" t="s">
        <v>980</v>
      </c>
      <c r="D95" s="266"/>
      <c r="E95" s="171" t="str">
        <f t="shared" si="9"/>
        <v>N/A</v>
      </c>
      <c r="F95" s="151"/>
      <c r="G95" s="150"/>
      <c r="M95" s="152"/>
      <c r="N95" s="150"/>
    </row>
    <row r="96" spans="1:14" ht="14" x14ac:dyDescent="0.3">
      <c r="A96" s="163" t="s">
        <v>104</v>
      </c>
      <c r="B96" s="170" t="str">
        <f>'Logic Table'!AH90</f>
        <v>N</v>
      </c>
      <c r="C96" s="171" t="str">
        <f t="shared" si="8"/>
        <v>No</v>
      </c>
      <c r="D96" s="266"/>
      <c r="E96" s="171" t="str">
        <f t="shared" si="9"/>
        <v>N/A</v>
      </c>
      <c r="F96" s="151"/>
      <c r="G96" s="150"/>
      <c r="M96" s="152"/>
      <c r="N96" s="150"/>
    </row>
    <row r="97" spans="1:14" ht="14" x14ac:dyDescent="0.3">
      <c r="A97" s="163" t="s">
        <v>105</v>
      </c>
      <c r="B97" s="234" t="str">
        <f>'Logic Table'!AH91</f>
        <v>Y</v>
      </c>
      <c r="C97" s="171" t="s">
        <v>980</v>
      </c>
      <c r="D97" s="266"/>
      <c r="E97" s="171" t="str">
        <f t="shared" ref="E97:E106" si="10">IF($C97="No","N/A","")</f>
        <v>N/A</v>
      </c>
      <c r="F97" s="151"/>
      <c r="G97" s="150"/>
      <c r="M97" s="152"/>
      <c r="N97" s="150"/>
    </row>
    <row r="98" spans="1:14" ht="14" x14ac:dyDescent="0.3">
      <c r="A98" s="163" t="s">
        <v>116</v>
      </c>
      <c r="B98" s="170" t="str">
        <f>'Logic Table'!AH92</f>
        <v>N</v>
      </c>
      <c r="C98" s="171" t="str">
        <f t="shared" si="8"/>
        <v>No</v>
      </c>
      <c r="D98" s="267"/>
      <c r="E98" s="171" t="str">
        <f t="shared" si="10"/>
        <v>N/A</v>
      </c>
      <c r="F98" s="151"/>
      <c r="G98" s="150"/>
      <c r="M98" s="152"/>
      <c r="N98" s="150"/>
    </row>
    <row r="99" spans="1:14" ht="14" x14ac:dyDescent="0.3">
      <c r="A99" s="163" t="s">
        <v>106</v>
      </c>
      <c r="B99" s="234" t="str">
        <f>'Logic Table'!AH93</f>
        <v>Y</v>
      </c>
      <c r="C99" s="171" t="s">
        <v>980</v>
      </c>
      <c r="D99" s="268" t="s">
        <v>1609</v>
      </c>
      <c r="E99" s="171" t="str">
        <f t="shared" si="10"/>
        <v>N/A</v>
      </c>
      <c r="F99" s="151"/>
      <c r="G99" s="150"/>
      <c r="M99" s="152"/>
      <c r="N99" s="150"/>
    </row>
    <row r="100" spans="1:14" ht="14" x14ac:dyDescent="0.3">
      <c r="A100" s="163" t="s">
        <v>107</v>
      </c>
      <c r="B100" s="234" t="str">
        <f>'Logic Table'!AH94</f>
        <v>Y</v>
      </c>
      <c r="C100" s="171" t="s">
        <v>980</v>
      </c>
      <c r="D100" s="269"/>
      <c r="E100" s="171" t="str">
        <f t="shared" si="10"/>
        <v>N/A</v>
      </c>
      <c r="F100" s="151"/>
      <c r="G100" s="150"/>
      <c r="M100" s="152"/>
      <c r="N100" s="150"/>
    </row>
    <row r="101" spans="1:14" ht="14" x14ac:dyDescent="0.3">
      <c r="A101" s="163" t="s">
        <v>108</v>
      </c>
      <c r="B101" s="234" t="str">
        <f>'Logic Table'!AH95</f>
        <v>Y</v>
      </c>
      <c r="C101" s="236" t="s">
        <v>4</v>
      </c>
      <c r="D101" s="269"/>
      <c r="E101" s="171" t="s">
        <v>1080</v>
      </c>
      <c r="F101" s="151"/>
      <c r="G101" s="150"/>
      <c r="M101" s="152"/>
      <c r="N101" s="150"/>
    </row>
    <row r="102" spans="1:14" ht="14" x14ac:dyDescent="0.3">
      <c r="A102" s="163" t="s">
        <v>109</v>
      </c>
      <c r="B102" s="170" t="str">
        <f>'Logic Table'!AH96</f>
        <v>N</v>
      </c>
      <c r="C102" s="171" t="str">
        <f t="shared" si="8"/>
        <v>No</v>
      </c>
      <c r="D102" s="269"/>
      <c r="E102" s="171" t="str">
        <f t="shared" si="10"/>
        <v>N/A</v>
      </c>
      <c r="F102" s="151"/>
      <c r="G102" s="150"/>
      <c r="M102" s="152"/>
      <c r="N102" s="150"/>
    </row>
    <row r="103" spans="1:14" ht="14" x14ac:dyDescent="0.3">
      <c r="A103" s="163" t="s">
        <v>110</v>
      </c>
      <c r="B103" s="170" t="str">
        <f>'Logic Table'!AH97</f>
        <v>N</v>
      </c>
      <c r="C103" s="171" t="str">
        <f t="shared" si="8"/>
        <v>No</v>
      </c>
      <c r="D103" s="269"/>
      <c r="E103" s="171" t="str">
        <f t="shared" si="10"/>
        <v>N/A</v>
      </c>
      <c r="F103" s="238"/>
      <c r="G103" s="150"/>
      <c r="M103" s="152"/>
      <c r="N103" s="150"/>
    </row>
    <row r="104" spans="1:14" ht="14" x14ac:dyDescent="0.3">
      <c r="A104" s="163" t="s">
        <v>111</v>
      </c>
      <c r="B104" s="234" t="str">
        <f>'Logic Table'!AH98</f>
        <v>Y</v>
      </c>
      <c r="C104" s="171" t="s">
        <v>980</v>
      </c>
      <c r="D104" s="269"/>
      <c r="E104" s="171" t="str">
        <f t="shared" si="10"/>
        <v>N/A</v>
      </c>
      <c r="F104" s="151"/>
      <c r="G104" s="150"/>
      <c r="M104" s="152"/>
      <c r="N104" s="150"/>
    </row>
    <row r="105" spans="1:14" ht="14" x14ac:dyDescent="0.3">
      <c r="A105" s="163" t="s">
        <v>112</v>
      </c>
      <c r="B105" s="170" t="str">
        <f>'Logic Table'!AH99</f>
        <v>N</v>
      </c>
      <c r="C105" s="171" t="str">
        <f t="shared" si="8"/>
        <v>No</v>
      </c>
      <c r="D105" s="269"/>
      <c r="E105" s="171" t="str">
        <f t="shared" si="10"/>
        <v>N/A</v>
      </c>
      <c r="F105" s="151"/>
      <c r="G105" s="150"/>
      <c r="M105" s="152"/>
      <c r="N105" s="150"/>
    </row>
    <row r="106" spans="1:14" ht="14" x14ac:dyDescent="0.3">
      <c r="A106" s="163" t="s">
        <v>113</v>
      </c>
      <c r="B106" s="170" t="str">
        <f>'Logic Table'!AH100</f>
        <v>N</v>
      </c>
      <c r="C106" s="171" t="str">
        <f t="shared" si="8"/>
        <v>No</v>
      </c>
      <c r="D106" s="270"/>
      <c r="E106" s="171" t="str">
        <f t="shared" si="10"/>
        <v>N/A</v>
      </c>
      <c r="F106" s="151"/>
      <c r="G106" s="150"/>
      <c r="M106" s="152"/>
      <c r="N106" s="150"/>
    </row>
    <row r="107" spans="1:14" ht="25.5" customHeight="1" x14ac:dyDescent="0.3">
      <c r="A107" s="163" t="s">
        <v>135</v>
      </c>
      <c r="B107" s="170" t="str">
        <f>'Logic Table'!AH101</f>
        <v>Y</v>
      </c>
      <c r="C107" s="171" t="s">
        <v>4</v>
      </c>
      <c r="D107" s="171" t="str">
        <f t="shared" si="7"/>
        <v>N/A</v>
      </c>
      <c r="E107" s="265" t="s">
        <v>1605</v>
      </c>
      <c r="F107" s="151"/>
      <c r="G107" s="150"/>
      <c r="M107" s="152"/>
      <c r="N107" s="150"/>
    </row>
    <row r="108" spans="1:14" ht="25.5" customHeight="1" x14ac:dyDescent="0.3">
      <c r="A108" s="163" t="s">
        <v>114</v>
      </c>
      <c r="B108" s="170" t="str">
        <f>'Logic Table'!AH102</f>
        <v>Y</v>
      </c>
      <c r="C108" s="171" t="s">
        <v>4</v>
      </c>
      <c r="D108" s="171" t="str">
        <f t="shared" si="7"/>
        <v>N/A</v>
      </c>
      <c r="E108" s="266"/>
      <c r="F108" s="151"/>
      <c r="G108" s="150"/>
      <c r="M108" s="152"/>
      <c r="N108" s="150"/>
    </row>
    <row r="109" spans="1:14" ht="25.5" customHeight="1" x14ac:dyDescent="0.3">
      <c r="A109" s="163" t="s">
        <v>28</v>
      </c>
      <c r="B109" s="170" t="str">
        <f>'Logic Table'!AH103</f>
        <v>Y</v>
      </c>
      <c r="C109" s="171" t="s">
        <v>4</v>
      </c>
      <c r="D109" s="171" t="str">
        <f t="shared" si="7"/>
        <v>N/A</v>
      </c>
      <c r="E109" s="266"/>
      <c r="F109" s="151"/>
      <c r="G109" s="150"/>
      <c r="M109" s="152"/>
      <c r="N109" s="150"/>
    </row>
    <row r="110" spans="1:14" ht="14" x14ac:dyDescent="0.3">
      <c r="A110" s="163" t="s">
        <v>136</v>
      </c>
      <c r="B110" s="170" t="str">
        <f>'Logic Table'!AH104</f>
        <v>N</v>
      </c>
      <c r="C110" s="171" t="str">
        <f t="shared" si="8"/>
        <v>No</v>
      </c>
      <c r="D110" s="171" t="str">
        <f t="shared" si="7"/>
        <v>N/A</v>
      </c>
      <c r="E110" s="266"/>
      <c r="F110" s="151"/>
      <c r="G110" s="150"/>
      <c r="M110" s="152"/>
      <c r="N110" s="150"/>
    </row>
    <row r="111" spans="1:14" ht="14" x14ac:dyDescent="0.3">
      <c r="A111" s="163" t="s">
        <v>137</v>
      </c>
      <c r="B111" s="170" t="str">
        <f>'Logic Table'!AH105</f>
        <v>N</v>
      </c>
      <c r="C111" s="171" t="str">
        <f t="shared" si="8"/>
        <v>No</v>
      </c>
      <c r="D111" s="171" t="str">
        <f t="shared" si="7"/>
        <v>N/A</v>
      </c>
      <c r="E111" s="266"/>
      <c r="F111" s="151"/>
      <c r="G111" s="150"/>
      <c r="M111" s="152"/>
      <c r="N111" s="150"/>
    </row>
    <row r="112" spans="1:14" ht="38.25" customHeight="1" x14ac:dyDescent="0.3">
      <c r="A112" s="163" t="s">
        <v>145</v>
      </c>
      <c r="B112" s="170" t="str">
        <f>'Logic Table'!AH106</f>
        <v>Y</v>
      </c>
      <c r="C112" s="171" t="s">
        <v>4</v>
      </c>
      <c r="D112" s="171" t="str">
        <f t="shared" si="7"/>
        <v>N/A</v>
      </c>
      <c r="E112" s="266"/>
      <c r="F112" s="151"/>
      <c r="G112" s="150"/>
      <c r="M112" s="152"/>
      <c r="N112" s="150"/>
    </row>
    <row r="113" spans="1:14" ht="25.5" customHeight="1" x14ac:dyDescent="0.3">
      <c r="A113" s="163" t="s">
        <v>931</v>
      </c>
      <c r="B113" s="170" t="str">
        <f>'Logic Table'!AH107</f>
        <v>Y</v>
      </c>
      <c r="C113" s="171" t="s">
        <v>4</v>
      </c>
      <c r="D113" s="171" t="str">
        <f t="shared" si="7"/>
        <v>N/A</v>
      </c>
      <c r="E113" s="266"/>
      <c r="F113" s="151"/>
      <c r="G113" s="150"/>
      <c r="M113" s="152"/>
      <c r="N113" s="150"/>
    </row>
    <row r="114" spans="1:14" ht="14" x14ac:dyDescent="0.3">
      <c r="A114" s="163" t="s">
        <v>146</v>
      </c>
      <c r="B114" s="170" t="str">
        <f>'Logic Table'!AH108</f>
        <v>Y</v>
      </c>
      <c r="C114" s="171" t="s">
        <v>4</v>
      </c>
      <c r="D114" s="171" t="str">
        <f t="shared" si="7"/>
        <v>N/A</v>
      </c>
      <c r="E114" s="266"/>
      <c r="F114" s="151"/>
      <c r="G114" s="150"/>
      <c r="M114" s="152"/>
      <c r="N114" s="150"/>
    </row>
    <row r="115" spans="1:14" ht="14" x14ac:dyDescent="0.3">
      <c r="A115" s="163" t="s">
        <v>147</v>
      </c>
      <c r="B115" s="170" t="str">
        <f>'Logic Table'!AH109</f>
        <v>Y</v>
      </c>
      <c r="C115" s="171" t="s">
        <v>4</v>
      </c>
      <c r="D115" s="171" t="str">
        <f t="shared" si="7"/>
        <v>N/A</v>
      </c>
      <c r="E115" s="267"/>
      <c r="F115" s="151"/>
      <c r="G115" s="150"/>
      <c r="M115" s="152"/>
      <c r="N115" s="150"/>
    </row>
    <row r="116" spans="1:14" ht="14" x14ac:dyDescent="0.3">
      <c r="A116" s="163" t="s">
        <v>148</v>
      </c>
      <c r="B116" s="170" t="str">
        <f>'Logic Table'!AH110</f>
        <v>Y</v>
      </c>
      <c r="C116" s="171" t="s">
        <v>4</v>
      </c>
      <c r="D116" s="171" t="str">
        <f t="shared" si="7"/>
        <v>N/A</v>
      </c>
      <c r="E116" s="228" t="s">
        <v>1080</v>
      </c>
      <c r="F116" s="151"/>
      <c r="G116" s="150"/>
      <c r="M116" s="152"/>
      <c r="N116" s="150"/>
    </row>
    <row r="117" spans="1:14" ht="88" x14ac:dyDescent="0.3">
      <c r="A117" s="163" t="s">
        <v>149</v>
      </c>
      <c r="B117" s="170" t="str">
        <f>'Logic Table'!AH111</f>
        <v>Y</v>
      </c>
      <c r="C117" s="171" t="s">
        <v>4</v>
      </c>
      <c r="D117" s="171" t="str">
        <f t="shared" si="7"/>
        <v>N/A</v>
      </c>
      <c r="E117" s="228" t="s">
        <v>1612</v>
      </c>
      <c r="F117" s="151"/>
      <c r="G117" s="150"/>
      <c r="M117" s="152"/>
      <c r="N117" s="150"/>
    </row>
    <row r="118" spans="1:14" ht="75.5" x14ac:dyDescent="0.3">
      <c r="A118" s="163" t="s">
        <v>138</v>
      </c>
      <c r="B118" s="170" t="str">
        <f>'Logic Table'!AH112</f>
        <v>Y</v>
      </c>
      <c r="C118" s="171" t="s">
        <v>4</v>
      </c>
      <c r="D118" s="171" t="str">
        <f t="shared" si="7"/>
        <v>N/A</v>
      </c>
      <c r="E118" s="228" t="s">
        <v>1592</v>
      </c>
      <c r="F118" s="151"/>
      <c r="G118" s="150"/>
      <c r="M118" s="152"/>
      <c r="N118" s="150"/>
    </row>
    <row r="119" spans="1:14" ht="14" x14ac:dyDescent="0.3">
      <c r="A119" s="163" t="s">
        <v>76</v>
      </c>
      <c r="B119" s="170" t="str">
        <f>'Logic Table'!AH113</f>
        <v>Y</v>
      </c>
      <c r="C119" s="171" t="s">
        <v>4</v>
      </c>
      <c r="D119" s="171" t="str">
        <f t="shared" si="7"/>
        <v>N/A</v>
      </c>
      <c r="E119" s="228" t="s">
        <v>1613</v>
      </c>
      <c r="F119" s="151"/>
      <c r="G119" s="150"/>
      <c r="M119" s="152"/>
      <c r="N119" s="150"/>
    </row>
    <row r="120" spans="1:14" ht="50.5" x14ac:dyDescent="0.3">
      <c r="A120" s="163" t="s">
        <v>117</v>
      </c>
      <c r="B120" s="170" t="str">
        <f>'Logic Table'!AH114</f>
        <v>Y</v>
      </c>
      <c r="C120" s="171" t="s">
        <v>4</v>
      </c>
      <c r="D120" s="171" t="str">
        <f t="shared" si="7"/>
        <v>N/A</v>
      </c>
      <c r="E120" s="228" t="s">
        <v>1614</v>
      </c>
      <c r="F120" s="151"/>
      <c r="G120" s="150"/>
      <c r="M120" s="152"/>
      <c r="N120" s="150"/>
    </row>
    <row r="121" spans="1:14" ht="100.5" x14ac:dyDescent="0.3">
      <c r="A121" s="163" t="s">
        <v>118</v>
      </c>
      <c r="B121" s="170" t="str">
        <f>'Logic Table'!AH115</f>
        <v>Y</v>
      </c>
      <c r="C121" s="171" t="s">
        <v>4</v>
      </c>
      <c r="D121" s="171" t="str">
        <f t="shared" si="7"/>
        <v>N/A</v>
      </c>
      <c r="E121" s="228" t="s">
        <v>1615</v>
      </c>
      <c r="F121" s="151"/>
      <c r="G121" s="150"/>
      <c r="M121" s="152"/>
      <c r="N121" s="150"/>
    </row>
    <row r="122" spans="1:14" ht="25.5" x14ac:dyDescent="0.3">
      <c r="A122" s="163" t="s">
        <v>932</v>
      </c>
      <c r="B122" s="170" t="str">
        <f>'Logic Table'!AH116</f>
        <v>Y</v>
      </c>
      <c r="C122" s="228" t="s">
        <v>980</v>
      </c>
      <c r="D122" s="171" t="s">
        <v>1080</v>
      </c>
      <c r="E122" s="228" t="s">
        <v>1589</v>
      </c>
      <c r="F122" s="151"/>
      <c r="G122" s="150"/>
      <c r="M122" s="152"/>
      <c r="N122" s="150"/>
    </row>
    <row r="123" spans="1:14" ht="75.5" x14ac:dyDescent="0.3">
      <c r="A123" s="163" t="s">
        <v>119</v>
      </c>
      <c r="B123" s="170" t="str">
        <f>'Logic Table'!AH117</f>
        <v>Y</v>
      </c>
      <c r="C123" s="171" t="s">
        <v>4</v>
      </c>
      <c r="D123" s="171" t="str">
        <f t="shared" si="7"/>
        <v>N/A</v>
      </c>
      <c r="E123" s="228" t="s">
        <v>1616</v>
      </c>
      <c r="F123" s="151"/>
      <c r="G123" s="150"/>
      <c r="M123" s="152"/>
      <c r="N123" s="150"/>
    </row>
    <row r="124" spans="1:14" ht="50.5" x14ac:dyDescent="0.3">
      <c r="A124" s="163" t="s">
        <v>48</v>
      </c>
      <c r="B124" s="170" t="str">
        <f>'Logic Table'!AH118</f>
        <v>N</v>
      </c>
      <c r="C124" s="237" t="s">
        <v>4</v>
      </c>
      <c r="D124" s="171" t="str">
        <f t="shared" si="7"/>
        <v>N/A</v>
      </c>
      <c r="E124" s="228" t="s">
        <v>1619</v>
      </c>
      <c r="F124" s="151"/>
      <c r="G124" s="150"/>
      <c r="M124" s="152"/>
      <c r="N124" s="150"/>
    </row>
    <row r="125" spans="1:14" ht="25.5" x14ac:dyDescent="0.3">
      <c r="A125" s="163" t="s">
        <v>120</v>
      </c>
      <c r="B125" s="170" t="str">
        <f>'Logic Table'!AH119</f>
        <v>Y</v>
      </c>
      <c r="C125" s="228" t="s">
        <v>4</v>
      </c>
      <c r="D125" s="171" t="s">
        <v>1080</v>
      </c>
      <c r="E125" s="228" t="s">
        <v>1610</v>
      </c>
      <c r="F125" s="151"/>
      <c r="G125" s="150"/>
      <c r="M125" s="152"/>
      <c r="N125" s="150"/>
    </row>
    <row r="126" spans="1:14" ht="38" x14ac:dyDescent="0.3">
      <c r="A126" s="163" t="s">
        <v>37</v>
      </c>
      <c r="B126" s="170" t="str">
        <f>'Logic Table'!AH120</f>
        <v>N</v>
      </c>
      <c r="C126" s="237" t="s">
        <v>4</v>
      </c>
      <c r="D126" s="171" t="str">
        <f t="shared" si="7"/>
        <v>N/A</v>
      </c>
      <c r="E126" s="228" t="s">
        <v>1618</v>
      </c>
      <c r="F126" s="151"/>
      <c r="G126" s="150"/>
      <c r="M126" s="152"/>
      <c r="N126" s="150"/>
    </row>
    <row r="127" spans="1:14" ht="38" x14ac:dyDescent="0.3">
      <c r="A127" s="163" t="s">
        <v>49</v>
      </c>
      <c r="B127" s="170" t="str">
        <f>'Logic Table'!AH121</f>
        <v>N</v>
      </c>
      <c r="C127" s="237" t="s">
        <v>4</v>
      </c>
      <c r="D127" s="171" t="str">
        <f t="shared" si="7"/>
        <v>N/A</v>
      </c>
      <c r="E127" s="228" t="s">
        <v>1617</v>
      </c>
      <c r="F127" s="151"/>
      <c r="G127" s="150"/>
      <c r="M127" s="152"/>
      <c r="N127" s="150"/>
    </row>
    <row r="128" spans="1:14" ht="14" x14ac:dyDescent="0.3">
      <c r="A128" s="163" t="s">
        <v>87</v>
      </c>
      <c r="B128" s="170" t="str">
        <f>'Logic Table'!AH122</f>
        <v>N</v>
      </c>
      <c r="C128" s="171" t="str">
        <f t="shared" si="8"/>
        <v>No</v>
      </c>
      <c r="D128" s="171" t="str">
        <f t="shared" si="7"/>
        <v>N/A</v>
      </c>
      <c r="E128" s="171" t="str">
        <f t="shared" ref="E128:E135" si="11">IF($C128="No","N/A","")</f>
        <v>N/A</v>
      </c>
      <c r="F128" s="151"/>
      <c r="G128" s="150"/>
      <c r="M128" s="152"/>
      <c r="N128" s="150"/>
    </row>
    <row r="129" spans="1:14" ht="50.5" x14ac:dyDescent="0.3">
      <c r="A129" s="163" t="s">
        <v>77</v>
      </c>
      <c r="B129" s="170" t="str">
        <f>'Logic Table'!AH123</f>
        <v>N</v>
      </c>
      <c r="C129" s="171" t="str">
        <f t="shared" si="8"/>
        <v>No</v>
      </c>
      <c r="D129" s="171" t="str">
        <f t="shared" si="7"/>
        <v>N/A</v>
      </c>
      <c r="E129" s="228" t="s">
        <v>1606</v>
      </c>
      <c r="F129" s="151"/>
      <c r="G129" s="150"/>
      <c r="M129" s="152"/>
      <c r="N129" s="150"/>
    </row>
    <row r="130" spans="1:14" ht="14" x14ac:dyDescent="0.3">
      <c r="A130" s="163" t="s">
        <v>50</v>
      </c>
      <c r="B130" s="170" t="str">
        <f>'Logic Table'!AH124</f>
        <v>N</v>
      </c>
      <c r="C130" s="171" t="str">
        <f t="shared" si="8"/>
        <v>No</v>
      </c>
      <c r="D130" s="171" t="str">
        <f t="shared" si="7"/>
        <v>N/A</v>
      </c>
      <c r="E130" s="171" t="str">
        <f t="shared" si="11"/>
        <v>N/A</v>
      </c>
      <c r="F130" s="151"/>
      <c r="G130" s="150"/>
      <c r="M130" s="152"/>
      <c r="N130" s="150"/>
    </row>
    <row r="131" spans="1:14" ht="14" x14ac:dyDescent="0.3">
      <c r="A131" s="163" t="s">
        <v>933</v>
      </c>
      <c r="B131" s="170" t="str">
        <f>'Logic Table'!AH125</f>
        <v>N</v>
      </c>
      <c r="C131" s="171" t="str">
        <f t="shared" si="8"/>
        <v>No</v>
      </c>
      <c r="D131" s="171" t="str">
        <f t="shared" si="7"/>
        <v>N/A</v>
      </c>
      <c r="E131" s="171" t="str">
        <f t="shared" si="11"/>
        <v>N/A</v>
      </c>
      <c r="F131" s="151"/>
      <c r="G131" s="150"/>
      <c r="M131" s="152"/>
      <c r="N131" s="150"/>
    </row>
    <row r="132" spans="1:14" ht="14" x14ac:dyDescent="0.3">
      <c r="A132" s="163" t="s">
        <v>122</v>
      </c>
      <c r="B132" s="170" t="str">
        <f>'Logic Table'!AH126</f>
        <v>N</v>
      </c>
      <c r="C132" s="171" t="str">
        <f t="shared" si="8"/>
        <v>No</v>
      </c>
      <c r="D132" s="171" t="str">
        <f t="shared" si="7"/>
        <v>N/A</v>
      </c>
      <c r="E132" s="171" t="str">
        <f t="shared" si="11"/>
        <v>N/A</v>
      </c>
      <c r="F132" s="151"/>
      <c r="G132" s="150"/>
      <c r="M132" s="152"/>
      <c r="N132" s="150"/>
    </row>
    <row r="133" spans="1:14" ht="14" x14ac:dyDescent="0.3">
      <c r="A133" s="163" t="s">
        <v>123</v>
      </c>
      <c r="B133" s="170" t="str">
        <f>'Logic Table'!AH127</f>
        <v>N</v>
      </c>
      <c r="C133" s="171" t="str">
        <f t="shared" si="8"/>
        <v>No</v>
      </c>
      <c r="D133" s="171" t="str">
        <f t="shared" si="7"/>
        <v>N/A</v>
      </c>
      <c r="E133" s="171" t="str">
        <f t="shared" si="11"/>
        <v>N/A</v>
      </c>
      <c r="F133" s="151"/>
      <c r="G133" s="150"/>
      <c r="M133" s="152"/>
      <c r="N133" s="150"/>
    </row>
    <row r="134" spans="1:14" ht="14" x14ac:dyDescent="0.3">
      <c r="A134" s="163" t="s">
        <v>125</v>
      </c>
      <c r="B134" s="170" t="str">
        <f>'Logic Table'!AH128</f>
        <v>N</v>
      </c>
      <c r="C134" s="171" t="str">
        <f t="shared" si="8"/>
        <v>No</v>
      </c>
      <c r="D134" s="171" t="str">
        <f t="shared" si="7"/>
        <v>N/A</v>
      </c>
      <c r="E134" s="171" t="str">
        <f t="shared" si="11"/>
        <v>N/A</v>
      </c>
      <c r="F134" s="151"/>
      <c r="G134" s="150"/>
      <c r="M134" s="152"/>
      <c r="N134" s="150"/>
    </row>
    <row r="135" spans="1:14" ht="14" x14ac:dyDescent="0.3">
      <c r="A135" s="163" t="s">
        <v>124</v>
      </c>
      <c r="B135" s="170" t="str">
        <f>'Logic Table'!AH129</f>
        <v>N</v>
      </c>
      <c r="C135" s="171" t="str">
        <f t="shared" si="8"/>
        <v>No</v>
      </c>
      <c r="D135" s="171" t="str">
        <f t="shared" si="7"/>
        <v>N/A</v>
      </c>
      <c r="E135" s="171" t="str">
        <f t="shared" si="11"/>
        <v>N/A</v>
      </c>
      <c r="F135" s="151"/>
      <c r="G135" s="150"/>
      <c r="M135" s="152"/>
      <c r="N135" s="150"/>
    </row>
    <row r="136" spans="1:14" ht="63" x14ac:dyDescent="0.3">
      <c r="A136" s="163" t="s">
        <v>139</v>
      </c>
      <c r="B136" s="170" t="str">
        <f>'Logic Table'!AH130</f>
        <v>Y</v>
      </c>
      <c r="C136" s="171" t="s">
        <v>4</v>
      </c>
      <c r="D136" s="171" t="str">
        <f t="shared" si="7"/>
        <v>N/A</v>
      </c>
      <c r="E136" s="228" t="s">
        <v>1590</v>
      </c>
      <c r="F136" s="238"/>
      <c r="G136" s="150"/>
      <c r="M136" s="152"/>
      <c r="N136" s="150"/>
    </row>
    <row r="137" spans="1:14" ht="25.5" x14ac:dyDescent="0.3">
      <c r="A137" s="163" t="s">
        <v>88</v>
      </c>
      <c r="B137" s="170" t="str">
        <f>'Logic Table'!AH131</f>
        <v>Y</v>
      </c>
      <c r="C137" s="171" t="s">
        <v>980</v>
      </c>
      <c r="D137" s="171" t="s">
        <v>1562</v>
      </c>
      <c r="E137" s="228" t="s">
        <v>1080</v>
      </c>
      <c r="F137" s="151"/>
      <c r="G137" s="150"/>
      <c r="M137" s="152"/>
      <c r="N137" s="150"/>
    </row>
    <row r="138" spans="1:14" ht="14" x14ac:dyDescent="0.3">
      <c r="A138" s="163" t="s">
        <v>115</v>
      </c>
      <c r="B138" s="170" t="str">
        <f>'Logic Table'!AH132</f>
        <v>N</v>
      </c>
      <c r="C138" s="171" t="str">
        <f t="shared" si="8"/>
        <v>No</v>
      </c>
      <c r="D138" s="171" t="str">
        <f t="shared" si="7"/>
        <v>N/A</v>
      </c>
      <c r="E138" s="171" t="str">
        <f t="shared" ref="E138:E155" si="12">IF($C138="No","N/A","")</f>
        <v>N/A</v>
      </c>
      <c r="F138" s="151"/>
      <c r="G138" s="150"/>
      <c r="M138" s="152"/>
      <c r="N138" s="150"/>
    </row>
    <row r="139" spans="1:14" ht="25.5" x14ac:dyDescent="0.3">
      <c r="A139" s="163" t="s">
        <v>78</v>
      </c>
      <c r="B139" s="170" t="str">
        <f>'Logic Table'!AH133</f>
        <v>Y</v>
      </c>
      <c r="C139" s="171" t="s">
        <v>4</v>
      </c>
      <c r="D139" s="228" t="s">
        <v>1591</v>
      </c>
      <c r="E139" s="228" t="s">
        <v>1563</v>
      </c>
      <c r="F139" s="151"/>
      <c r="G139" s="150"/>
      <c r="M139" s="152"/>
      <c r="N139" s="150"/>
    </row>
    <row r="140" spans="1:14" ht="25.5" x14ac:dyDescent="0.3">
      <c r="A140" s="163" t="s">
        <v>79</v>
      </c>
      <c r="B140" s="170" t="str">
        <f>'Logic Table'!AH134</f>
        <v>Y</v>
      </c>
      <c r="C140" s="171" t="s">
        <v>4</v>
      </c>
      <c r="D140" s="228" t="s">
        <v>1591</v>
      </c>
      <c r="E140" s="171" t="s">
        <v>1563</v>
      </c>
      <c r="F140" s="151"/>
      <c r="G140" s="150"/>
      <c r="M140" s="152"/>
      <c r="N140" s="150"/>
    </row>
    <row r="141" spans="1:14" ht="14" x14ac:dyDescent="0.3">
      <c r="A141" s="163" t="s">
        <v>80</v>
      </c>
      <c r="B141" s="170" t="str">
        <f>'Logic Table'!AH135</f>
        <v>N</v>
      </c>
      <c r="C141" s="171" t="str">
        <f t="shared" si="8"/>
        <v>No</v>
      </c>
      <c r="D141" s="171" t="str">
        <f t="shared" si="7"/>
        <v>N/A</v>
      </c>
      <c r="E141" s="171" t="str">
        <f t="shared" si="12"/>
        <v>N/A</v>
      </c>
      <c r="F141" s="151"/>
      <c r="G141" s="150"/>
      <c r="M141" s="152"/>
      <c r="N141" s="150"/>
    </row>
    <row r="142" spans="1:14" ht="14" x14ac:dyDescent="0.3">
      <c r="A142" s="163" t="s">
        <v>126</v>
      </c>
      <c r="B142" s="170" t="str">
        <f>'Logic Table'!AH136</f>
        <v>N</v>
      </c>
      <c r="C142" s="171" t="str">
        <f t="shared" si="8"/>
        <v>No</v>
      </c>
      <c r="D142" s="171" t="str">
        <f t="shared" si="7"/>
        <v>N/A</v>
      </c>
      <c r="E142" s="171" t="str">
        <f t="shared" si="12"/>
        <v>N/A</v>
      </c>
      <c r="F142" s="151"/>
      <c r="G142" s="150"/>
      <c r="M142" s="152"/>
      <c r="N142" s="150"/>
    </row>
    <row r="143" spans="1:14" ht="14" x14ac:dyDescent="0.3">
      <c r="A143" s="163" t="s">
        <v>89</v>
      </c>
      <c r="B143" s="170" t="str">
        <f>'Logic Table'!AH137</f>
        <v>N</v>
      </c>
      <c r="C143" s="171" t="str">
        <f t="shared" si="8"/>
        <v>No</v>
      </c>
      <c r="D143" s="171" t="str">
        <f t="shared" si="7"/>
        <v>N/A</v>
      </c>
      <c r="E143" s="171" t="str">
        <f t="shared" si="12"/>
        <v>N/A</v>
      </c>
      <c r="F143" s="151"/>
      <c r="G143" s="150"/>
      <c r="M143" s="152"/>
      <c r="N143" s="150"/>
    </row>
    <row r="144" spans="1:14" ht="14" x14ac:dyDescent="0.3">
      <c r="A144" s="163" t="s">
        <v>81</v>
      </c>
      <c r="B144" s="170" t="str">
        <f>'Logic Table'!AH138</f>
        <v>N</v>
      </c>
      <c r="C144" s="171" t="str">
        <f t="shared" si="8"/>
        <v>No</v>
      </c>
      <c r="D144" s="171" t="str">
        <f t="shared" si="7"/>
        <v>N/A</v>
      </c>
      <c r="E144" s="171" t="str">
        <f t="shared" si="12"/>
        <v>N/A</v>
      </c>
      <c r="F144" s="151"/>
      <c r="G144" s="150"/>
      <c r="M144" s="152"/>
      <c r="N144" s="150"/>
    </row>
    <row r="145" spans="1:14" ht="14" x14ac:dyDescent="0.3">
      <c r="A145" s="163" t="s">
        <v>127</v>
      </c>
      <c r="B145" s="170" t="str">
        <f>'Logic Table'!AH139</f>
        <v>N</v>
      </c>
      <c r="C145" s="171" t="str">
        <f t="shared" ref="C145:C168" si="13">IF(B145="N","No","")</f>
        <v>No</v>
      </c>
      <c r="D145" s="171" t="str">
        <f t="shared" ref="D145:D155" si="14">IF(OR($C145="Yes",$B145="N"),"N/A","")</f>
        <v>N/A</v>
      </c>
      <c r="E145" s="171" t="str">
        <f t="shared" si="12"/>
        <v>N/A</v>
      </c>
      <c r="F145" s="151"/>
      <c r="G145" s="150"/>
      <c r="M145" s="152"/>
      <c r="N145" s="150"/>
    </row>
    <row r="146" spans="1:14" ht="14" x14ac:dyDescent="0.3">
      <c r="A146" s="163" t="s">
        <v>90</v>
      </c>
      <c r="B146" s="170" t="str">
        <f>'Logic Table'!AH140</f>
        <v>N</v>
      </c>
      <c r="C146" s="171" t="str">
        <f t="shared" si="13"/>
        <v>No</v>
      </c>
      <c r="D146" s="171" t="str">
        <f t="shared" si="14"/>
        <v>N/A</v>
      </c>
      <c r="E146" s="171" t="str">
        <f t="shared" si="12"/>
        <v>N/A</v>
      </c>
      <c r="F146" s="151"/>
      <c r="G146" s="150"/>
      <c r="M146" s="152"/>
      <c r="N146" s="150"/>
    </row>
    <row r="147" spans="1:14" ht="14" x14ac:dyDescent="0.3">
      <c r="A147" s="163" t="s">
        <v>128</v>
      </c>
      <c r="B147" s="170" t="str">
        <f>'Logic Table'!AH141</f>
        <v>N</v>
      </c>
      <c r="C147" s="171" t="str">
        <f t="shared" si="13"/>
        <v>No</v>
      </c>
      <c r="D147" s="171" t="str">
        <f t="shared" si="14"/>
        <v>N/A</v>
      </c>
      <c r="E147" s="171" t="str">
        <f t="shared" si="12"/>
        <v>N/A</v>
      </c>
      <c r="F147" s="151"/>
      <c r="G147" s="150"/>
      <c r="M147" s="152"/>
      <c r="N147" s="150"/>
    </row>
    <row r="148" spans="1:14" ht="14" x14ac:dyDescent="0.3">
      <c r="A148" s="163" t="s">
        <v>91</v>
      </c>
      <c r="B148" s="170" t="str">
        <f>'Logic Table'!AH142</f>
        <v>N</v>
      </c>
      <c r="C148" s="171" t="str">
        <f t="shared" si="13"/>
        <v>No</v>
      </c>
      <c r="D148" s="171" t="str">
        <f t="shared" si="14"/>
        <v>N/A</v>
      </c>
      <c r="E148" s="171" t="str">
        <f t="shared" si="12"/>
        <v>N/A</v>
      </c>
      <c r="F148" s="151"/>
      <c r="G148" s="150"/>
      <c r="M148" s="152"/>
      <c r="N148" s="150"/>
    </row>
    <row r="149" spans="1:14" ht="14" x14ac:dyDescent="0.3">
      <c r="A149" s="163" t="s">
        <v>92</v>
      </c>
      <c r="B149" s="170" t="str">
        <f>'Logic Table'!AH143</f>
        <v>N</v>
      </c>
      <c r="C149" s="171" t="str">
        <f t="shared" si="13"/>
        <v>No</v>
      </c>
      <c r="D149" s="171" t="str">
        <f t="shared" si="14"/>
        <v>N/A</v>
      </c>
      <c r="E149" s="171" t="str">
        <f t="shared" si="12"/>
        <v>N/A</v>
      </c>
      <c r="F149" s="151"/>
      <c r="G149" s="150"/>
      <c r="M149" s="152"/>
      <c r="N149" s="150"/>
    </row>
    <row r="150" spans="1:14" ht="14" x14ac:dyDescent="0.3">
      <c r="A150" s="163" t="s">
        <v>93</v>
      </c>
      <c r="B150" s="170" t="str">
        <f>'Logic Table'!AH144</f>
        <v>N</v>
      </c>
      <c r="C150" s="171" t="str">
        <f t="shared" si="13"/>
        <v>No</v>
      </c>
      <c r="D150" s="171" t="str">
        <f t="shared" si="14"/>
        <v>N/A</v>
      </c>
      <c r="E150" s="171" t="str">
        <f t="shared" si="12"/>
        <v>N/A</v>
      </c>
      <c r="F150" s="151"/>
      <c r="G150" s="150"/>
      <c r="M150" s="152"/>
      <c r="N150" s="150"/>
    </row>
    <row r="151" spans="1:14" ht="14" x14ac:dyDescent="0.3">
      <c r="A151" s="163" t="s">
        <v>193</v>
      </c>
      <c r="B151" s="170" t="str">
        <f>'Logic Table'!AH145</f>
        <v>N</v>
      </c>
      <c r="C151" s="171" t="str">
        <f t="shared" si="13"/>
        <v>No</v>
      </c>
      <c r="D151" s="171" t="str">
        <f t="shared" si="14"/>
        <v>N/A</v>
      </c>
      <c r="E151" s="171" t="str">
        <f t="shared" si="12"/>
        <v>N/A</v>
      </c>
      <c r="F151" s="151"/>
      <c r="G151" s="150"/>
      <c r="M151" s="152"/>
      <c r="N151" s="150"/>
    </row>
    <row r="152" spans="1:14" ht="14" x14ac:dyDescent="0.3">
      <c r="A152" s="163" t="s">
        <v>129</v>
      </c>
      <c r="B152" s="170" t="str">
        <f>'Logic Table'!AH146</f>
        <v>N</v>
      </c>
      <c r="C152" s="171" t="str">
        <f t="shared" si="13"/>
        <v>No</v>
      </c>
      <c r="D152" s="171" t="str">
        <f t="shared" si="14"/>
        <v>N/A</v>
      </c>
      <c r="E152" s="171" t="str">
        <f t="shared" si="12"/>
        <v>N/A</v>
      </c>
      <c r="F152" s="151"/>
      <c r="G152" s="150"/>
      <c r="M152" s="152"/>
      <c r="N152" s="150"/>
    </row>
    <row r="153" spans="1:14" ht="14" x14ac:dyDescent="0.3">
      <c r="A153" s="163" t="s">
        <v>130</v>
      </c>
      <c r="B153" s="170" t="str">
        <f>'Logic Table'!AH147</f>
        <v>N</v>
      </c>
      <c r="C153" s="171" t="str">
        <f t="shared" si="13"/>
        <v>No</v>
      </c>
      <c r="D153" s="171" t="str">
        <f t="shared" si="14"/>
        <v>N/A</v>
      </c>
      <c r="E153" s="171" t="str">
        <f t="shared" si="12"/>
        <v>N/A</v>
      </c>
      <c r="F153" s="151"/>
      <c r="G153" s="150"/>
      <c r="M153" s="152"/>
      <c r="N153" s="150"/>
    </row>
    <row r="154" spans="1:14" ht="14" x14ac:dyDescent="0.3">
      <c r="A154" s="163" t="s">
        <v>131</v>
      </c>
      <c r="B154" s="170" t="str">
        <f>'Logic Table'!AH148</f>
        <v>N</v>
      </c>
      <c r="C154" s="171" t="str">
        <f t="shared" si="13"/>
        <v>No</v>
      </c>
      <c r="D154" s="171" t="str">
        <f t="shared" si="14"/>
        <v>N/A</v>
      </c>
      <c r="E154" s="171" t="str">
        <f t="shared" si="12"/>
        <v>N/A</v>
      </c>
      <c r="F154" s="151"/>
      <c r="G154" s="150"/>
      <c r="M154" s="152"/>
      <c r="N154" s="150"/>
    </row>
    <row r="155" spans="1:14" ht="14" x14ac:dyDescent="0.3">
      <c r="A155" s="163" t="s">
        <v>94</v>
      </c>
      <c r="B155" s="170" t="str">
        <f>'Logic Table'!AH149</f>
        <v>N</v>
      </c>
      <c r="C155" s="171" t="str">
        <f t="shared" si="13"/>
        <v>No</v>
      </c>
      <c r="D155" s="171" t="str">
        <f t="shared" si="14"/>
        <v>N/A</v>
      </c>
      <c r="E155" s="171" t="str">
        <f t="shared" si="12"/>
        <v>N/A</v>
      </c>
      <c r="F155" s="151"/>
      <c r="G155" s="150"/>
      <c r="M155" s="152"/>
      <c r="N155" s="150"/>
    </row>
    <row r="156" spans="1:14" ht="25.5" customHeight="1" x14ac:dyDescent="0.3">
      <c r="A156" s="163" t="s">
        <v>73</v>
      </c>
      <c r="B156" s="170" t="str">
        <f>'Logic Table'!AH150</f>
        <v>Y</v>
      </c>
      <c r="C156" s="171" t="s">
        <v>4</v>
      </c>
      <c r="D156" s="268" t="s">
        <v>1611</v>
      </c>
      <c r="E156" s="268" t="s">
        <v>1620</v>
      </c>
      <c r="F156" s="151"/>
      <c r="G156" s="150"/>
      <c r="M156" s="152"/>
      <c r="N156" s="150"/>
    </row>
    <row r="157" spans="1:14" ht="25.5" customHeight="1" x14ac:dyDescent="0.3">
      <c r="A157" s="163" t="s">
        <v>95</v>
      </c>
      <c r="B157" s="170" t="str">
        <f>'Logic Table'!AH151</f>
        <v>Y</v>
      </c>
      <c r="C157" s="171" t="s">
        <v>4</v>
      </c>
      <c r="D157" s="269"/>
      <c r="E157" s="269"/>
      <c r="F157" s="151"/>
      <c r="G157" s="150"/>
      <c r="M157" s="152"/>
      <c r="N157" s="150"/>
    </row>
    <row r="158" spans="1:14" ht="25.5" customHeight="1" x14ac:dyDescent="0.3">
      <c r="A158" s="163" t="s">
        <v>82</v>
      </c>
      <c r="B158" s="170" t="str">
        <f>'Logic Table'!AH152</f>
        <v>Y</v>
      </c>
      <c r="C158" s="171" t="s">
        <v>4</v>
      </c>
      <c r="D158" s="269"/>
      <c r="E158" s="269"/>
      <c r="F158" s="151"/>
      <c r="G158" s="150"/>
      <c r="M158" s="152"/>
      <c r="N158" s="150"/>
    </row>
    <row r="159" spans="1:14" ht="38.25" customHeight="1" x14ac:dyDescent="0.3">
      <c r="A159" s="163" t="s">
        <v>96</v>
      </c>
      <c r="B159" s="170" t="str">
        <f>'Logic Table'!AH153</f>
        <v>Y</v>
      </c>
      <c r="C159" s="171" t="s">
        <v>4</v>
      </c>
      <c r="D159" s="269"/>
      <c r="E159" s="269"/>
      <c r="F159" s="151"/>
      <c r="G159" s="150"/>
      <c r="M159" s="152"/>
      <c r="N159" s="150"/>
    </row>
    <row r="160" spans="1:14" ht="38.25" customHeight="1" x14ac:dyDescent="0.3">
      <c r="A160" s="163" t="s">
        <v>140</v>
      </c>
      <c r="B160" s="170" t="str">
        <f>'Logic Table'!AH154</f>
        <v>Y</v>
      </c>
      <c r="C160" s="171" t="s">
        <v>4</v>
      </c>
      <c r="D160" s="269"/>
      <c r="E160" s="269"/>
      <c r="F160" s="151"/>
      <c r="G160" s="150"/>
      <c r="M160" s="152"/>
      <c r="N160" s="150"/>
    </row>
    <row r="161" spans="1:14" ht="14" x14ac:dyDescent="0.3">
      <c r="A161" s="163" t="s">
        <v>934</v>
      </c>
      <c r="B161" s="170" t="str">
        <f>'Logic Table'!AH155</f>
        <v>N</v>
      </c>
      <c r="C161" s="171" t="str">
        <f t="shared" si="13"/>
        <v>No</v>
      </c>
      <c r="D161" s="269"/>
      <c r="E161" s="269"/>
      <c r="F161" s="151"/>
      <c r="G161" s="150"/>
      <c r="M161" s="152"/>
      <c r="N161" s="150"/>
    </row>
    <row r="162" spans="1:14" ht="14" x14ac:dyDescent="0.3">
      <c r="A162" s="163" t="s">
        <v>83</v>
      </c>
      <c r="B162" s="170" t="str">
        <f>'Logic Table'!AH156</f>
        <v>N</v>
      </c>
      <c r="C162" s="171" t="str">
        <f t="shared" si="13"/>
        <v>No</v>
      </c>
      <c r="D162" s="269"/>
      <c r="E162" s="269"/>
      <c r="F162" s="151"/>
      <c r="G162" s="150"/>
      <c r="M162" s="152"/>
      <c r="N162" s="150"/>
    </row>
    <row r="163" spans="1:14" ht="14" x14ac:dyDescent="0.3">
      <c r="A163" s="163" t="s">
        <v>142</v>
      </c>
      <c r="B163" s="170" t="str">
        <f>'Logic Table'!AH157</f>
        <v>N</v>
      </c>
      <c r="C163" s="171" t="str">
        <f t="shared" si="13"/>
        <v>No</v>
      </c>
      <c r="D163" s="269"/>
      <c r="E163" s="269"/>
      <c r="F163" s="151"/>
      <c r="G163" s="150"/>
      <c r="M163" s="152"/>
      <c r="N163" s="150"/>
    </row>
    <row r="164" spans="1:14" ht="14" x14ac:dyDescent="0.3">
      <c r="A164" s="163" t="s">
        <v>84</v>
      </c>
      <c r="B164" s="170" t="str">
        <f>'Logic Table'!AH158</f>
        <v>N</v>
      </c>
      <c r="C164" s="171" t="str">
        <f t="shared" si="13"/>
        <v>No</v>
      </c>
      <c r="D164" s="269"/>
      <c r="E164" s="269"/>
      <c r="F164" s="151"/>
      <c r="G164" s="150"/>
      <c r="M164" s="152"/>
      <c r="N164" s="150"/>
    </row>
    <row r="165" spans="1:14" ht="14" x14ac:dyDescent="0.3">
      <c r="A165" s="163" t="s">
        <v>51</v>
      </c>
      <c r="B165" s="170" t="str">
        <f>'Logic Table'!AH159</f>
        <v>N</v>
      </c>
      <c r="C165" s="171" t="str">
        <f t="shared" si="13"/>
        <v>No</v>
      </c>
      <c r="D165" s="269"/>
      <c r="E165" s="269"/>
      <c r="F165" s="151"/>
      <c r="G165" s="150"/>
      <c r="M165" s="152"/>
      <c r="N165" s="150"/>
    </row>
    <row r="166" spans="1:14" ht="25.5" customHeight="1" x14ac:dyDescent="0.3">
      <c r="A166" s="163" t="s">
        <v>143</v>
      </c>
      <c r="B166" s="170" t="str">
        <f>'Logic Table'!AH160</f>
        <v>Y</v>
      </c>
      <c r="C166" s="171" t="s">
        <v>4</v>
      </c>
      <c r="D166" s="269"/>
      <c r="E166" s="269"/>
      <c r="F166" s="151"/>
      <c r="G166" s="150"/>
      <c r="M166" s="152"/>
      <c r="N166" s="150"/>
    </row>
    <row r="167" spans="1:14" ht="14" x14ac:dyDescent="0.3">
      <c r="A167" s="163" t="s">
        <v>97</v>
      </c>
      <c r="B167" s="170" t="str">
        <f>'Logic Table'!AH161</f>
        <v>N</v>
      </c>
      <c r="C167" s="171" t="str">
        <f t="shared" si="13"/>
        <v>No</v>
      </c>
      <c r="D167" s="269"/>
      <c r="E167" s="269"/>
      <c r="F167" s="151"/>
      <c r="G167" s="150"/>
      <c r="M167" s="152"/>
      <c r="N167" s="150"/>
    </row>
    <row r="168" spans="1:14" ht="14" x14ac:dyDescent="0.3">
      <c r="A168" s="163" t="s">
        <v>144</v>
      </c>
      <c r="B168" s="172" t="str">
        <f>'Logic Table'!AH162</f>
        <v>N</v>
      </c>
      <c r="C168" s="173" t="str">
        <f t="shared" si="13"/>
        <v>No</v>
      </c>
      <c r="D168" s="270"/>
      <c r="E168" s="270"/>
      <c r="F168" s="151"/>
      <c r="G168" s="150"/>
      <c r="M168" s="152"/>
      <c r="N168" s="150"/>
    </row>
    <row r="169" spans="1:14" x14ac:dyDescent="0.25">
      <c r="B169" s="166"/>
    </row>
  </sheetData>
  <mergeCells count="17">
    <mergeCell ref="B2:D2"/>
    <mergeCell ref="B3:D3"/>
    <mergeCell ref="D34:D49"/>
    <mergeCell ref="D15:D30"/>
    <mergeCell ref="D31:D33"/>
    <mergeCell ref="D51:D58"/>
    <mergeCell ref="D59:D68"/>
    <mergeCell ref="D69:D77"/>
    <mergeCell ref="E69:E77"/>
    <mergeCell ref="E78:E87"/>
    <mergeCell ref="E88:E93"/>
    <mergeCell ref="D94:D98"/>
    <mergeCell ref="D99:D106"/>
    <mergeCell ref="D88:D93"/>
    <mergeCell ref="D156:D168"/>
    <mergeCell ref="E156:E168"/>
    <mergeCell ref="E107:E115"/>
  </mergeCells>
  <conditionalFormatting sqref="B15:B20 B22:B33 B35 B40 B42:B43 B46:B49 B51:B96 B98 B102:B103 B105:B168">
    <cfRule type="cellIs" dxfId="13" priority="12" operator="notEqual">
      <formula>"N"</formula>
    </cfRule>
  </conditionalFormatting>
  <conditionalFormatting sqref="C15:C21 C23:C35 C37 C39:C40 C43:C100 C102:C123 C125 C128:C168">
    <cfRule type="cellIs" dxfId="12" priority="10" operator="equal">
      <formula>"Yes"</formula>
    </cfRule>
  </conditionalFormatting>
  <hyperlinks>
    <hyperlink ref="A15" location="'Controls and Guidance'!B3" display="AC-1 Access control policy and management" xr:uid="{00000000-0004-0000-0200-000000000000}"/>
    <hyperlink ref="A16" location="'Controls and Guidance'!B4" display="AC-2 Account management" xr:uid="{00000000-0004-0000-0200-000001000000}"/>
    <hyperlink ref="A17" location="'Controls and Guidance'!B5" display="AC-3 Access enforcement" xr:uid="{00000000-0004-0000-0200-000002000000}"/>
    <hyperlink ref="A18" location="'Controls and Guidance'!B6" display="AC-5 Separation of duties" xr:uid="{00000000-0004-0000-0200-000003000000}"/>
    <hyperlink ref="A19" location="'Controls and Guidance'!B7" display="AC-6 Least Privilege" xr:uid="{00000000-0004-0000-0200-000004000000}"/>
    <hyperlink ref="A20" location="'Controls and Guidance'!B8" display="AC-7 Unsuccessful logon attempts" xr:uid="{00000000-0004-0000-0200-000005000000}"/>
    <hyperlink ref="A21" location="'Controls and Guidance'!B9" display="AC-8 System use notification" xr:uid="{00000000-0004-0000-0200-000006000000}"/>
    <hyperlink ref="A22" location="'Controls and Guidance'!B10" display="AC-11 Session lock" xr:uid="{00000000-0004-0000-0200-000007000000}"/>
    <hyperlink ref="A23" location="'Controls and Guidance'!B11" display="AC-12 Session Termination" xr:uid="{00000000-0004-0000-0200-000008000000}"/>
    <hyperlink ref="A24" location="'Controls and Guidance'!B12" display="AC-14 Permitted actions without identification or authentication" xr:uid="{00000000-0004-0000-0200-000009000000}"/>
    <hyperlink ref="A25" location="'Controls and Guidance'!B13" display="AC-17 Remote access" xr:uid="{00000000-0004-0000-0200-00000A000000}"/>
    <hyperlink ref="A26" location="'Controls and Guidance'!B14" display="AC-18 Wireless access" xr:uid="{00000000-0004-0000-0200-00000B000000}"/>
    <hyperlink ref="A27" location="'Controls and Guidance'!B15" display="AC-19 Access control for mobile devices" xr:uid="{00000000-0004-0000-0200-00000C000000}"/>
    <hyperlink ref="A28" location="'Controls and Guidance'!B16" display="AC-21 Information sharing" xr:uid="{00000000-0004-0000-0200-00000D000000}"/>
    <hyperlink ref="A29" location="'Controls and Guidance'!B17" display="AC-23 Data mining protection" xr:uid="{00000000-0004-0000-0200-00000E000000}"/>
    <hyperlink ref="A30" location="'Controls and Guidance'!B18" display="AC-24 Access control decisions" xr:uid="{00000000-0004-0000-0200-00000F000000}"/>
    <hyperlink ref="A31" location="'Controls and Guidance'!B19" display="AT-1 Security awareness and training policy and procedures" xr:uid="{00000000-0004-0000-0200-000010000000}"/>
    <hyperlink ref="A32" location="'Controls and Guidance'!B20" display="AT-2 Security awareness training" xr:uid="{00000000-0004-0000-0200-000011000000}"/>
    <hyperlink ref="A33" location="'Controls and Guidance'!B21" display="AT-3 Security training" xr:uid="{00000000-0004-0000-0200-000012000000}"/>
    <hyperlink ref="A34" location="'Controls and Guidance'!B22" display="AU-1 Audit and accountability policy and procedures" xr:uid="{00000000-0004-0000-0200-000013000000}"/>
    <hyperlink ref="A35" location="'Controls and Guidance'!B23" display="AU-2 Audit events" xr:uid="{00000000-0004-0000-0200-000014000000}"/>
    <hyperlink ref="A36" location="'Controls and Guidance'!B24" display="AU-3 Content of audit records" xr:uid="{00000000-0004-0000-0200-000015000000}"/>
    <hyperlink ref="A37" location="'Controls and Guidance'!B25" display="AU-4 Audit storage capacity" xr:uid="{00000000-0004-0000-0200-000016000000}"/>
    <hyperlink ref="A38" location="'Controls and Guidance'!B26" display="AU-5 Response to audit processing failures" xr:uid="{00000000-0004-0000-0200-000017000000}"/>
    <hyperlink ref="A39" location="'Controls and Guidance'!B27" display="AU-6 Audit review, analysis and reporting" xr:uid="{00000000-0004-0000-0200-000018000000}"/>
    <hyperlink ref="A40" location="'Controls and Guidance'!B28" display="AU-7 Audit reduction and report generation" xr:uid="{00000000-0004-0000-0200-000019000000}"/>
    <hyperlink ref="A41" location="'Controls and Guidance'!B29" display="AU-8 Time stamps" xr:uid="{00000000-0004-0000-0200-00001A000000}"/>
    <hyperlink ref="A42" location="'Controls and Guidance'!B30" display="AU-9 Protection of audit information" xr:uid="{00000000-0004-0000-0200-00001B000000}"/>
    <hyperlink ref="A43" location="'Controls and Guidance'!B31" display="AU-10 Non-repudiation" xr:uid="{00000000-0004-0000-0200-00001C000000}"/>
    <hyperlink ref="A44" location="'Controls and Guidance'!B32" display="AU-11 Audit record retention" xr:uid="{00000000-0004-0000-0200-00001D000000}"/>
    <hyperlink ref="A45" location="'Controls and Guidance'!B33" display="AU-12 Audit generation" xr:uid="{00000000-0004-0000-0200-00001E000000}"/>
    <hyperlink ref="A46" location="'Controls and Guidance'!B34" display="AU-13 Monitoring for information disclosure" xr:uid="{00000000-0004-0000-0200-00001F000000}"/>
    <hyperlink ref="A47" location="'Controls and Guidance'!B35" display="AU-14 Session audit" xr:uid="{00000000-0004-0000-0200-000020000000}"/>
    <hyperlink ref="A48" location="'Controls and Guidance'!B36" display="AU-15 Alternate audit capacity" xr:uid="{00000000-0004-0000-0200-000021000000}"/>
    <hyperlink ref="A49" location="'Controls and Guidance'!B37" display="AU-16 Cross-organizational auditing" xr:uid="{00000000-0004-0000-0200-000022000000}"/>
    <hyperlink ref="A50" location="'Controls and Guidance'!B38" display="CA-7 Continuous monitoring" xr:uid="{00000000-0004-0000-0200-000023000000}"/>
    <hyperlink ref="A51" location="'Controls and Guidance'!B39" display="CM-1 Configuration management policy and procedures" xr:uid="{00000000-0004-0000-0200-000024000000}"/>
    <hyperlink ref="A52" location="'Controls and Guidance'!B40" display="CM-2 Baseline configuration" xr:uid="{00000000-0004-0000-0200-000025000000}"/>
    <hyperlink ref="A53" location="'Controls and Guidance'!B41" display="CM-3 Configuration change control" xr:uid="{00000000-0004-0000-0200-000026000000}"/>
    <hyperlink ref="A54" location="'Controls and Guidance'!B42" display="CM-4 Security impact analysis" xr:uid="{00000000-0004-0000-0200-000027000000}"/>
    <hyperlink ref="A55" location="'Controls and Guidance'!B43" display="CM-5 Access restrictions for change" xr:uid="{00000000-0004-0000-0200-000028000000}"/>
    <hyperlink ref="A56" location="'Controls and Guidance'!B44" display="CM-6 Configuration settings" xr:uid="{00000000-0004-0000-0200-000029000000}"/>
    <hyperlink ref="A57" location="'Controls and Guidance'!B45" display="CM-7 Least functionality" xr:uid="{00000000-0004-0000-0200-00002A000000}"/>
    <hyperlink ref="A58" location="'Controls and Guidance'!B46" display="CM-9 Configuration management plan" xr:uid="{00000000-0004-0000-0200-00002B000000}"/>
    <hyperlink ref="A59" location="'Controls and Guidance'!B47" display="CP-1 Contingency planning policy and procedures" xr:uid="{00000000-0004-0000-0200-00002C000000}"/>
    <hyperlink ref="A60" location="'Controls and Guidance'!B48" display="CP-2 Contingency plan" xr:uid="{00000000-0004-0000-0200-00002D000000}"/>
    <hyperlink ref="A61" location="'Controls and Guidance'!B49" display="CP-3 Contingency training" xr:uid="{00000000-0004-0000-0200-00002E000000}"/>
    <hyperlink ref="A62" location="'Controls and Guidance'!B50" display="CP-4 Contingency plan testing" xr:uid="{00000000-0004-0000-0200-00002F000000}"/>
    <hyperlink ref="A63" location="'Controls and Guidance'!B51" display="CP-6 Alternate storage site" xr:uid="{00000000-0004-0000-0200-000030000000}"/>
    <hyperlink ref="A64" location="'Controls and Guidance'!B52" display="CP-7 Alternate processing site" xr:uid="{00000000-0004-0000-0200-000031000000}"/>
    <hyperlink ref="A65" location="'Controls and Guidance'!B53" display="CP-8 Telecommunications services" xr:uid="{00000000-0004-0000-0200-000032000000}"/>
    <hyperlink ref="A66" location="'Controls and Guidance'!B54" display="CP-9 Information system backup" xr:uid="{00000000-0004-0000-0200-000033000000}"/>
    <hyperlink ref="A67" location="'Controls and Guidance'!B55" display="CP-10 Information system recovery and reconstitution" xr:uid="{00000000-0004-0000-0200-000034000000}"/>
    <hyperlink ref="A68" location="'Controls and Guidance'!B56" display="CP-13 Alternative security mechanisms" xr:uid="{00000000-0004-0000-0200-000035000000}"/>
    <hyperlink ref="A69" location="'Controls and Guidance'!B57" display="IA-1 Identification and authentication policy and procedures" xr:uid="{00000000-0004-0000-0200-000036000000}"/>
    <hyperlink ref="A70" location="'Controls and Guidance'!B58" display="IA-2 Identification and authentication (organizational users)" xr:uid="{00000000-0004-0000-0200-000037000000}"/>
    <hyperlink ref="A71" location="'Controls and Guidance'!B59" display="IA-4 Identifier management" xr:uid="{00000000-0004-0000-0200-000038000000}"/>
    <hyperlink ref="A72" location="'Controls and Guidance'!B60" display="IA-5 Authenticator management" xr:uid="{00000000-0004-0000-0200-000039000000}"/>
    <hyperlink ref="A73" location="'Controls and Guidance'!B61" display="IA-7 Cryptographic module authentication" xr:uid="{00000000-0004-0000-0200-00003A000000}"/>
    <hyperlink ref="A74" location="'Controls and Guidance'!B62" display="IA-8 Identification and authentication (non-organizational users)" xr:uid="{00000000-0004-0000-0200-00003B000000}"/>
    <hyperlink ref="A75" location="'Controls and Guidance'!B63" display="IA-9 Service identification and authentication" xr:uid="{00000000-0004-0000-0200-00003C000000}"/>
    <hyperlink ref="A76" location="'Controls and Guidance'!B64" display="IA-10 Adaptive identification and authentication" xr:uid="{00000000-0004-0000-0200-00003D000000}"/>
    <hyperlink ref="A77" location="'Controls and Guidance'!B65" display="IA-11 Re-authentication" xr:uid="{00000000-0004-0000-0200-00003E000000}"/>
    <hyperlink ref="A78" location="'Controls and Guidance'!B66" display="IR-1 Incident response policy and procedures" xr:uid="{00000000-0004-0000-0200-00003F000000}"/>
    <hyperlink ref="A79" location="'Controls and Guidance'!B67" display="IR-2 Incident response training" xr:uid="{00000000-0004-0000-0200-000040000000}"/>
    <hyperlink ref="A80" location="'Controls and Guidance'!B68" display="IR-3 Incident response testing" xr:uid="{00000000-0004-0000-0200-000041000000}"/>
    <hyperlink ref="A81" location="'Controls and Guidance'!B69" display="IR-4 Incident handling" xr:uid="{00000000-0004-0000-0200-000042000000}"/>
    <hyperlink ref="A82" location="'Controls and Guidance'!B70" display="IR-5 Incident monitoring" xr:uid="{00000000-0004-0000-0200-000043000000}"/>
    <hyperlink ref="A83" location="'Controls and Guidance'!B71" display="IR-6 Incident reporting" xr:uid="{00000000-0004-0000-0200-000044000000}"/>
    <hyperlink ref="A84" location="'Controls and Guidance'!B72" display="IR-7 Incident response assistance" xr:uid="{00000000-0004-0000-0200-000045000000}"/>
    <hyperlink ref="A85" location="'Controls and Guidance'!B73" display="IR-8 Incident response plan" xr:uid="{00000000-0004-0000-0200-000046000000}"/>
    <hyperlink ref="A86" location="'Controls and Guidance'!B74" display="IR-9 Information spillage response" xr:uid="{00000000-0004-0000-0200-000047000000}"/>
    <hyperlink ref="A87" location="'Controls and Guidance'!B75" display="IR-10 Integrated information security analysis team" xr:uid="{00000000-0004-0000-0200-000048000000}"/>
    <hyperlink ref="A88" location="'Controls and Guidance'!B76" display="MA-1 System maintenance policy and procedures" xr:uid="{00000000-0004-0000-0200-000049000000}"/>
    <hyperlink ref="A89" location="'Controls and Guidance'!B77" display="MA-2 Controlled maintenance" xr:uid="{00000000-0004-0000-0200-00004A000000}"/>
    <hyperlink ref="A90" location="'Controls and Guidance'!B78" display="MA-3 Maintenance tools" xr:uid="{00000000-0004-0000-0200-00004B000000}"/>
    <hyperlink ref="A91" location="'Controls and Guidance'!B79" display="MA-4 Nonlocal maintenance" xr:uid="{00000000-0004-0000-0200-00004C000000}"/>
    <hyperlink ref="A92" location="'Controls and Guidance'!B80" display="MA-5 Maintenance personnel" xr:uid="{00000000-0004-0000-0200-00004D000000}"/>
    <hyperlink ref="A93" location="'Controls and Guidance'!B81" display="MA-6 Timely maintenance" xr:uid="{00000000-0004-0000-0200-00004E000000}"/>
    <hyperlink ref="A94" location="'Controls and Guidance'!B82" display="MP-1 Media protection policy and procedures" xr:uid="{00000000-0004-0000-0200-00004F000000}"/>
    <hyperlink ref="A95" location="'Controls and Guidance'!B83" display="MP-2 Media access" xr:uid="{00000000-0004-0000-0200-000050000000}"/>
    <hyperlink ref="A96" location="'Controls and Guidance'!B84" display="MP-4 Media" xr:uid="{00000000-0004-0000-0200-000051000000}"/>
    <hyperlink ref="A97" location="'Controls and Guidance'!B85" display="MP-7 Media use" xr:uid="{00000000-0004-0000-0200-000052000000}"/>
    <hyperlink ref="A98" location="'Controls and Guidance'!B86" display="MP-8 Media downgrading" xr:uid="{00000000-0004-0000-0200-000053000000}"/>
    <hyperlink ref="A99" location="'Controls and Guidance'!B87" display="PE-1 Physical and environmental protection policy and procedures" xr:uid="{00000000-0004-0000-0200-000054000000}"/>
    <hyperlink ref="A100" location="'Controls and Guidance'!B88" display="PE-2 Physical access authorizations" xr:uid="{00000000-0004-0000-0200-000055000000}"/>
    <hyperlink ref="A101" location="'Controls and Guidance'!B89" display="PE-3 Physical access control" xr:uid="{00000000-0004-0000-0200-000056000000}"/>
    <hyperlink ref="A102" location="'Controls and Guidance'!B90" display="PE-4 Access control for transmission medium" xr:uid="{00000000-0004-0000-0200-000057000000}"/>
    <hyperlink ref="A103" location="'Controls and Guidance'!B91" display="PE-5 Access control for output devices" xr:uid="{00000000-0004-0000-0200-000058000000}"/>
    <hyperlink ref="A104" location="'Controls and Guidance'!B92" display="PE-6 Monitoring physical access" xr:uid="{00000000-0004-0000-0200-000059000000}"/>
    <hyperlink ref="A105" location="'Controls and Guidance'!B93" display="PE-9 Power equipment and power cabling" xr:uid="{00000000-0004-0000-0200-00005A000000}"/>
    <hyperlink ref="A106" location="'Controls and Guidance'!B94" display="PE-18 Location of information system components" xr:uid="{00000000-0004-0000-0200-00005B000000}"/>
    <hyperlink ref="A107" location="'Controls and Guidance'!B95" display="PL-1 Security planning policy and procedures" xr:uid="{00000000-0004-0000-0200-00005C000000}"/>
    <hyperlink ref="A108" location="'Controls and Guidance'!B96" display="PL-2 System security plan" xr:uid="{00000000-0004-0000-0200-00005D000000}"/>
    <hyperlink ref="A109" location="'Controls and Guidance'!B97" display="PL-4 Rules of behavior" xr:uid="{00000000-0004-0000-0200-00005E000000}"/>
    <hyperlink ref="A110" location="'Controls and Guidance'!B98" display="PL-7 Security concept of operations" xr:uid="{00000000-0004-0000-0200-00005F000000}"/>
    <hyperlink ref="A111" location="'Controls and Guidance'!B99" display="PL-8 Information security architecture" xr:uid="{00000000-0004-0000-0200-000060000000}"/>
    <hyperlink ref="A112" location="'Controls and Guidance'!B100" display="PM-1 Information security program plan" xr:uid="{00000000-0004-0000-0200-000061000000}"/>
    <hyperlink ref="A113" location="'Controls and Guidance'!B101" display="PM-9 Risk management strategy" xr:uid="{00000000-0004-0000-0200-000062000000}"/>
    <hyperlink ref="A114" location="'Controls and Guidance'!B102" display="PM-12 Insider threat program" xr:uid="{00000000-0004-0000-0200-000063000000}"/>
    <hyperlink ref="A115" location="'Controls and Guidance'!B103" display="PM-14 Testing, training and monitoring" xr:uid="{00000000-0004-0000-0200-000064000000}"/>
    <hyperlink ref="A116" location="'Controls and Guidance'!B104" display="PM-15 Contacts with security groups and associations" xr:uid="{00000000-0004-0000-0200-000065000000}"/>
    <hyperlink ref="A117" location="'Controls and Guidance'!B105" display="PM-16 Threat awareness program" xr:uid="{00000000-0004-0000-0200-000066000000}"/>
    <hyperlink ref="A118" location="'Controls and Guidance'!B106" display="PS-1 Personnel security policy and procedures" xr:uid="{00000000-0004-0000-0200-000067000000}"/>
    <hyperlink ref="A119" location="'Controls and Guidance'!B107" display="RA-5 Vulnerability scanning" xr:uid="{00000000-0004-0000-0200-000068000000}"/>
    <hyperlink ref="A120" location="'Controls and Guidance'!B108" display="SA-1 System and services acquisition policy and procedures" xr:uid="{00000000-0004-0000-0200-000069000000}"/>
    <hyperlink ref="A121" location="'Controls and Guidance'!B109" display="SA-3 System development life cycle" xr:uid="{00000000-0004-0000-0200-00006A000000}"/>
    <hyperlink ref="A122" location="'Controls and Guidance'!B110" display="SA-4 Acquisition PROCESS" xr:uid="{00000000-0004-0000-0200-00006B000000}"/>
    <hyperlink ref="A123" location="'Controls and Guidance'!B111" display="SA-5 Information system documentation" xr:uid="{00000000-0004-0000-0200-00006C000000}"/>
    <hyperlink ref="A124" location="'Controls and Guidance'!B112" display="SA-8 Security engineering principles" xr:uid="{00000000-0004-0000-0200-00006D000000}"/>
    <hyperlink ref="A125" location="'Controls and Guidance'!B113" display="SA-9 External information system services" xr:uid="{00000000-0004-0000-0200-00006E000000}"/>
    <hyperlink ref="A126" location="'Controls and Guidance'!B114" display="SA-10 Developer configuration management" xr:uid="{00000000-0004-0000-0200-00006F000000}"/>
    <hyperlink ref="A127" location="'Controls and Guidance'!B115" display="SA-11 Developer security testing and evaluation" xr:uid="{00000000-0004-0000-0200-000070000000}"/>
    <hyperlink ref="A128" location="'Controls and Guidance'!B116" display="SA-12 Supply chain protection" xr:uid="{00000000-0004-0000-0200-000071000000}"/>
    <hyperlink ref="A129" location="'Controls and Guidance'!B117" display="SA-13 Trustworthiness" xr:uid="{00000000-0004-0000-0200-000072000000}"/>
    <hyperlink ref="A130" location="'Controls and Guidance'!B118" display="SA-14 Criticality analysis" xr:uid="{00000000-0004-0000-0200-000073000000}"/>
    <hyperlink ref="A131" location="'Controls and Guidance'!B119" display="SA-15 Development PROCESS, standards and tools" xr:uid="{00000000-0004-0000-0200-000074000000}"/>
    <hyperlink ref="A132" location="'Controls and Guidance'!B120" display="SA-16 Developer-provided training" xr:uid="{00000000-0004-0000-0200-000075000000}"/>
    <hyperlink ref="A133" location="'Controls and Guidance'!B121" display="SA-17 Developer security architecture and design" xr:uid="{00000000-0004-0000-0200-000076000000}"/>
    <hyperlink ref="A134" location="'Controls and Guidance'!B122" display="SA-18 Tamper resistance and detection" xr:uid="{00000000-0004-0000-0200-000077000000}"/>
    <hyperlink ref="A135" location="'Controls and Guidance'!B123" display="SA-21 Developer screening" xr:uid="{00000000-0004-0000-0200-000078000000}"/>
    <hyperlink ref="A136" location="'Controls and Guidance'!B124" display="SC-1 System and communications protection policy and procedures" xr:uid="{00000000-0004-0000-0200-000079000000}"/>
    <hyperlink ref="A137" location="'Controls and Guidance'!B125" display="SC-7 Boundary protection" xr:uid="{00000000-0004-0000-0200-00007A000000}"/>
    <hyperlink ref="A138" location="'Controls and Guidance'!B126" display="SC-8 Transmission confidentiality and integrity" xr:uid="{00000000-0004-0000-0200-00007B000000}"/>
    <hyperlink ref="A139" location="'Controls and Guidance'!B127" display="SC-12 Cryptographic key establishment and management" xr:uid="{00000000-0004-0000-0200-00007C000000}"/>
    <hyperlink ref="A140" location="'Controls and Guidance'!B128" display="SC-13 Cryptographic protection" xr:uid="{00000000-0004-0000-0200-00007D000000}"/>
    <hyperlink ref="A141" location="'Controls and Guidance'!B129" display="SC-17 Public key infrastructure certificates" xr:uid="{00000000-0004-0000-0200-00007E000000}"/>
    <hyperlink ref="A142" location="'Controls and Guidance'!B130" display="SC-25 Thin nodes" xr:uid="{00000000-0004-0000-0200-00007F000000}"/>
    <hyperlink ref="A143" location="'Controls and Guidance'!B131" display="SC-26 Honeypots" xr:uid="{00000000-0004-0000-0200-000080000000}"/>
    <hyperlink ref="A144" location="'Controls and Guidance'!B132" display="SC-28 Protection of information at rest" xr:uid="{00000000-0004-0000-0200-000081000000}"/>
    <hyperlink ref="A145" location="'Controls and Guidance'!B133" display="SC-29 Heterogeneity" xr:uid="{00000000-0004-0000-0200-000082000000}"/>
    <hyperlink ref="A146" location="'Controls and Guidance'!B134" display="SC-30 Concealment and misdirection" xr:uid="{00000000-0004-0000-0200-000083000000}"/>
    <hyperlink ref="A147" location="'Controls and Guidance'!B135" display="SC-31 Covert channel analysis" xr:uid="{00000000-0004-0000-0200-000084000000}"/>
    <hyperlink ref="A148" location="'Controls and Guidance'!B136" display="SC-34 Non-modifiable executable programs" xr:uid="{00000000-0004-0000-0200-000085000000}"/>
    <hyperlink ref="A149" location="'Controls and Guidance'!B137" display="SC-35 Honey clients" xr:uid="{00000000-0004-0000-0200-000086000000}"/>
    <hyperlink ref="A150" location="'Controls and Guidance'!B138" display="SC-37 Out-of-band channels" xr:uid="{00000000-0004-0000-0200-000087000000}"/>
    <hyperlink ref="A151" location="'Controls and Guidance'!B139" display="SC-40 Wireless link protection" xr:uid="{00000000-0004-0000-0200-000088000000}"/>
    <hyperlink ref="A152" location="'Controls and Guidance'!B140" display="SC-41 Port and I/O device access" xr:uid="{00000000-0004-0000-0200-000089000000}"/>
    <hyperlink ref="A153" location="'Controls and Guidance'!B141" display="SC-42 Sensor capability and data" xr:uid="{00000000-0004-0000-0200-00008A000000}"/>
    <hyperlink ref="A154" location="'Controls and Guidance'!B142" display="SC-43 Usage restrictions" xr:uid="{00000000-0004-0000-0200-00008B000000}"/>
    <hyperlink ref="A155" location="'Controls and Guidance'!B143" display="SC-44 Detonation chambers" xr:uid="{00000000-0004-0000-0200-00008C000000}"/>
    <hyperlink ref="A156" location="'Controls and Guidance'!B144" display="SI-1 System and information integrity policy and procedures" xr:uid="{00000000-0004-0000-0200-00008D000000}"/>
    <hyperlink ref="A157" location="'Controls and Guidance'!B145" display="SI-2 Flaw remediation" xr:uid="{00000000-0004-0000-0200-00008E000000}"/>
    <hyperlink ref="A158" location="'Controls and Guidance'!B146" display="SI-3 Malicious code protection" xr:uid="{00000000-0004-0000-0200-00008F000000}"/>
    <hyperlink ref="A159" location="'Controls and Guidance'!B147" display="SI-4 Information system monitoring" xr:uid="{00000000-0004-0000-0200-000090000000}"/>
    <hyperlink ref="A160" location="'Controls and Guidance'!B148" display="SI-5 Security alerts, advisories, and directives" xr:uid="{00000000-0004-0000-0200-000091000000}"/>
    <hyperlink ref="A161" location="'Controls and Guidance'!B149" display="SI-6 Security functionality verification" xr:uid="{00000000-0004-0000-0200-000092000000}"/>
    <hyperlink ref="A162" location="'Controls and Guidance'!B150" display="SI-7 Software and information integrity" xr:uid="{00000000-0004-0000-0200-000093000000}"/>
    <hyperlink ref="A163" location="'Controls and Guidance'!B151" display="SI-8 Spam protection" xr:uid="{00000000-0004-0000-0200-000094000000}"/>
    <hyperlink ref="A164" location="'Controls and Guidance'!B152" display="SI-10 Information input validation" xr:uid="{00000000-0004-0000-0200-000095000000}"/>
    <hyperlink ref="A165" location="'Controls and Guidance'!B153" display="SI-11 Error handling" xr:uid="{00000000-0004-0000-0200-000096000000}"/>
    <hyperlink ref="A166" location="'Controls and Guidance'!B154" display="SI-12 Information handling and retention" xr:uid="{00000000-0004-0000-0200-000097000000}"/>
    <hyperlink ref="A167" location="'Controls and Guidance'!B155" display="SI-15 Information output filtering" xr:uid="{00000000-0004-0000-0200-000098000000}"/>
    <hyperlink ref="A168" location="'Controls and Guidance'!B156" display="SI-17 Fail-safe procedures" xr:uid="{00000000-0004-0000-0200-000099000000}"/>
  </hyperlinks>
  <pageMargins left="0.7" right="0.7" top="0.77" bottom="0.94874999999999998" header="0.3" footer="0.3"/>
  <pageSetup paperSize="17" scale="40" fitToHeight="2" orientation="portrait" r:id="rId1"/>
  <headerFooter>
    <oddHeader>&amp;L&amp;G
&amp;"Cambria,Bold"&amp;14Form&amp;C&amp;"Cambria,Regular"  Doc Number: D0000003422
             Name: Product security standard assessment
        Revision: AB&amp;R&amp;"Cambria,Regular"Tab: Security Contols Assessment</oddHeader>
    <oddFooter>&amp;L&amp;G&amp;R&amp;"Cambria,Regular"Page &amp;P of &amp;N</oddFooter>
  </headerFooter>
  <ignoredErrors>
    <ignoredError sqref="B2:B3" unlockedFormula="1"/>
  </ignoredErrors>
  <legacy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'Capabilities Assessment'!$J$7:$J$8</xm:f>
          </x14:formula1>
          <xm:sqref>C15:C168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pageSetUpPr fitToPage="1"/>
  </sheetPr>
  <dimension ref="A1:N49"/>
  <sheetViews>
    <sheetView topLeftCell="A10" zoomScale="110" zoomScaleNormal="110" workbookViewId="0">
      <selection activeCell="E29" sqref="E29"/>
    </sheetView>
  </sheetViews>
  <sheetFormatPr defaultColWidth="9.453125" defaultRowHeight="12.5" x14ac:dyDescent="0.25"/>
  <cols>
    <col min="1" max="1" width="60.453125" style="166" customWidth="1"/>
    <col min="2" max="2" width="33.453125" style="150" customWidth="1"/>
    <col min="3" max="3" width="11.7265625" style="150" customWidth="1"/>
    <col min="4" max="4" width="52.7265625" style="150" customWidth="1"/>
    <col min="5" max="5" width="31.54296875" style="166" customWidth="1"/>
    <col min="6" max="6" width="25.26953125" style="150" customWidth="1"/>
    <col min="7" max="7" width="105.26953125" style="151" customWidth="1"/>
    <col min="8" max="13" width="9.453125" style="150"/>
    <col min="14" max="14" width="48.453125" style="152" customWidth="1"/>
    <col min="15" max="16384" width="9.453125" style="150"/>
  </cols>
  <sheetData>
    <row r="1" spans="1:14" ht="15" x14ac:dyDescent="0.3">
      <c r="A1" s="148" t="s">
        <v>1446</v>
      </c>
      <c r="B1" s="149"/>
      <c r="C1" s="149"/>
      <c r="D1" s="149"/>
      <c r="E1" s="149"/>
    </row>
    <row r="2" spans="1:14" ht="14" x14ac:dyDescent="0.3">
      <c r="A2" s="167" t="s">
        <v>151</v>
      </c>
      <c r="B2" s="259" t="str">
        <f>IF(Header!B7="","(enter in PS Plan page)",Header!B7)</f>
        <v>SGTC-NPD-00001</v>
      </c>
      <c r="C2" s="259"/>
      <c r="D2" s="259"/>
      <c r="E2" s="153"/>
    </row>
    <row r="3" spans="1:14" ht="14" x14ac:dyDescent="0.3">
      <c r="A3" s="167" t="s">
        <v>152</v>
      </c>
      <c r="B3" s="259" t="str">
        <f>IF(Header!B8="","(enter in PS Plan page)",Header!B8)</f>
        <v>SmartMedic- Device to measure weight and patient position inside the ICU. 
The device is comprising the the following components and trust boundaries : 
1. Smartmedic Device (incl. data display screen) 
2. Tablet Application
3. Nurse Station Application
4. Strykers Azure Cloud Hosting
5. Azure Portal Administrator (security for this component is covered by the Azure security provisions)</v>
      </c>
      <c r="C3" s="259"/>
      <c r="D3" s="259"/>
      <c r="E3" s="153"/>
    </row>
    <row r="4" spans="1:14" ht="17.5" x14ac:dyDescent="0.35">
      <c r="A4" s="191" t="str">
        <f>IF(OR('Capabilities Assessment'!D37="",'Capabilities Assessment'!D38=""),"Note: Answer privacy filtering questions in Capabilities Assessment to see if this table must be completed.",IF(OR('Capabilities Assessment'!D37="Yes",'Capabilities Assessment'!D38="Yes"),"Note: All controls below must be assessed.","Note: Privacy filtering questions have been answered No. PbD assessment not required."))</f>
        <v>Note: Privacy filtering questions have been answered No. PbD assessment not required.</v>
      </c>
      <c r="B4" s="114"/>
      <c r="C4" s="114"/>
      <c r="D4" s="114"/>
      <c r="E4" s="153"/>
    </row>
    <row r="5" spans="1:14" ht="14" x14ac:dyDescent="0.3">
      <c r="A5" s="115"/>
      <c r="B5" s="114"/>
      <c r="C5" s="114"/>
      <c r="D5" s="114"/>
      <c r="E5" s="153"/>
    </row>
    <row r="6" spans="1:14" ht="14" x14ac:dyDescent="0.3">
      <c r="A6" s="154" t="s">
        <v>942</v>
      </c>
      <c r="B6" s="114"/>
      <c r="C6" s="114"/>
      <c r="D6" s="114"/>
      <c r="E6" s="153"/>
    </row>
    <row r="7" spans="1:14" ht="14" x14ac:dyDescent="0.3">
      <c r="A7" s="115" t="s">
        <v>1451</v>
      </c>
      <c r="B7" s="114"/>
      <c r="C7" s="114"/>
      <c r="D7" s="114"/>
      <c r="E7" s="153"/>
    </row>
    <row r="8" spans="1:14" ht="14" x14ac:dyDescent="0.3">
      <c r="A8" s="115" t="s">
        <v>1452</v>
      </c>
      <c r="B8" s="114"/>
      <c r="C8" s="114"/>
      <c r="D8" s="114"/>
      <c r="E8" s="153"/>
    </row>
    <row r="9" spans="1:14" ht="14" x14ac:dyDescent="0.3">
      <c r="A9" s="115" t="s">
        <v>1453</v>
      </c>
      <c r="B9" s="114"/>
      <c r="C9" s="114"/>
      <c r="D9" s="114"/>
      <c r="E9" s="153"/>
    </row>
    <row r="10" spans="1:14" ht="14" x14ac:dyDescent="0.3">
      <c r="A10" s="115" t="s">
        <v>1454</v>
      </c>
      <c r="B10" s="114"/>
      <c r="C10" s="114"/>
      <c r="D10" s="114"/>
      <c r="E10" s="153"/>
    </row>
    <row r="11" spans="1:14" ht="14" x14ac:dyDescent="0.3">
      <c r="A11" s="155"/>
      <c r="B11" s="114"/>
      <c r="C11" s="114"/>
      <c r="D11" s="114"/>
      <c r="E11" s="153"/>
    </row>
    <row r="12" spans="1:14" s="159" customFormat="1" ht="20.149999999999999" customHeight="1" x14ac:dyDescent="0.35">
      <c r="A12" s="156" t="s">
        <v>1449</v>
      </c>
      <c r="B12" s="157"/>
      <c r="C12" s="157"/>
      <c r="D12" s="157"/>
      <c r="E12" s="174"/>
      <c r="N12" s="160"/>
    </row>
    <row r="13" spans="1:14" s="176" customFormat="1" ht="28" x14ac:dyDescent="0.3">
      <c r="A13" s="161" t="s">
        <v>1077</v>
      </c>
      <c r="B13" s="161" t="s">
        <v>1079</v>
      </c>
      <c r="C13" s="162" t="s">
        <v>239</v>
      </c>
      <c r="D13" s="161" t="s">
        <v>1076</v>
      </c>
      <c r="E13" s="161" t="s">
        <v>956</v>
      </c>
      <c r="F13" s="175"/>
      <c r="M13" s="177"/>
    </row>
    <row r="14" spans="1:14" ht="14" x14ac:dyDescent="0.25">
      <c r="A14" s="178" t="s">
        <v>844</v>
      </c>
      <c r="B14" s="179"/>
      <c r="C14" s="179"/>
      <c r="D14" s="179"/>
      <c r="E14" s="180"/>
      <c r="F14" s="151"/>
      <c r="G14" s="150"/>
      <c r="M14" s="152"/>
      <c r="N14" s="150"/>
    </row>
    <row r="15" spans="1:14" ht="14.15" customHeight="1" x14ac:dyDescent="0.3">
      <c r="A15" s="277" t="s">
        <v>852</v>
      </c>
      <c r="B15" s="181" t="s">
        <v>989</v>
      </c>
      <c r="C15" s="165"/>
      <c r="D15" s="165" t="str">
        <f>IF(AND('Capabilities Assessment'!$D$38="No",'Capabilities Assessment'!$D$37="No"),"N/A - Not Assessed because no Privacy impact.","")</f>
        <v>N/A - Not Assessed because no Privacy impact.</v>
      </c>
      <c r="E15" s="165"/>
      <c r="F15" s="151"/>
      <c r="G15" s="150"/>
      <c r="M15" s="152"/>
      <c r="N15" s="150"/>
    </row>
    <row r="16" spans="1:14" ht="14.15" customHeight="1" x14ac:dyDescent="0.3">
      <c r="A16" s="278"/>
      <c r="B16" s="181" t="s">
        <v>990</v>
      </c>
      <c r="C16" s="165"/>
      <c r="D16" s="165" t="str">
        <f>IF(AND('Capabilities Assessment'!$D$38="No",'Capabilities Assessment'!$D$37="No"),"N/A - Not Assessed because no Privacy impact.","")</f>
        <v>N/A - Not Assessed because no Privacy impact.</v>
      </c>
      <c r="E16" s="165"/>
      <c r="F16" s="151"/>
      <c r="G16" s="150"/>
      <c r="M16" s="152"/>
      <c r="N16" s="150"/>
    </row>
    <row r="17" spans="1:14" ht="28" x14ac:dyDescent="0.3">
      <c r="A17" s="279"/>
      <c r="B17" s="181" t="s">
        <v>991</v>
      </c>
      <c r="C17" s="165"/>
      <c r="D17" s="165" t="str">
        <f>IF(AND('Capabilities Assessment'!$D$38="No",'Capabilities Assessment'!$D$37="No"),"N/A - Not Assessed because no Privacy impact.","")</f>
        <v>N/A - Not Assessed because no Privacy impact.</v>
      </c>
      <c r="E17" s="165"/>
      <c r="F17" s="151"/>
      <c r="G17" s="150"/>
      <c r="M17" s="152"/>
      <c r="N17" s="150"/>
    </row>
    <row r="18" spans="1:14" ht="28" x14ac:dyDescent="0.3">
      <c r="A18" s="277" t="s">
        <v>853</v>
      </c>
      <c r="B18" s="181" t="s">
        <v>996</v>
      </c>
      <c r="C18" s="165"/>
      <c r="D18" s="165" t="str">
        <f>IF(AND('Capabilities Assessment'!$D$38="No",'Capabilities Assessment'!$D$37="No"),"N/A - Not Assessed because no Privacy impact.","")</f>
        <v>N/A - Not Assessed because no Privacy impact.</v>
      </c>
      <c r="E18" s="165"/>
      <c r="F18" s="151"/>
      <c r="G18" s="150"/>
      <c r="M18" s="152"/>
      <c r="N18" s="150"/>
    </row>
    <row r="19" spans="1:14" ht="14.15" customHeight="1" x14ac:dyDescent="0.3">
      <c r="A19" s="278"/>
      <c r="B19" s="181" t="s">
        <v>997</v>
      </c>
      <c r="C19" s="165"/>
      <c r="D19" s="165" t="str">
        <f>IF(AND('Capabilities Assessment'!$D$38="No",'Capabilities Assessment'!$D$37="No"),"N/A - Not Assessed because no Privacy impact.","")</f>
        <v>N/A - Not Assessed because no Privacy impact.</v>
      </c>
      <c r="E19" s="165"/>
      <c r="F19" s="151"/>
      <c r="G19" s="150"/>
      <c r="M19" s="152"/>
      <c r="N19" s="150"/>
    </row>
    <row r="20" spans="1:14" ht="14.15" customHeight="1" x14ac:dyDescent="0.3">
      <c r="A20" s="279"/>
      <c r="B20" s="181" t="s">
        <v>998</v>
      </c>
      <c r="C20" s="165"/>
      <c r="D20" s="165" t="str">
        <f>IF(AND('Capabilities Assessment'!$D$38="No",'Capabilities Assessment'!$D$37="No"),"N/A - Not Assessed because no Privacy impact.","")</f>
        <v>N/A - Not Assessed because no Privacy impact.</v>
      </c>
      <c r="E20" s="165"/>
      <c r="F20" s="151"/>
      <c r="G20" s="150"/>
      <c r="M20" s="152"/>
      <c r="N20" s="150"/>
    </row>
    <row r="21" spans="1:14" ht="14" x14ac:dyDescent="0.25">
      <c r="A21" s="178" t="s">
        <v>845</v>
      </c>
      <c r="B21" s="182"/>
      <c r="C21" s="179"/>
      <c r="D21" s="179"/>
      <c r="E21" s="180"/>
      <c r="F21" s="151"/>
      <c r="G21" s="150"/>
      <c r="M21" s="152"/>
      <c r="N21" s="150"/>
    </row>
    <row r="22" spans="1:14" ht="28" x14ac:dyDescent="0.3">
      <c r="A22" s="183" t="s">
        <v>854</v>
      </c>
      <c r="B22" s="181" t="s">
        <v>1007</v>
      </c>
      <c r="C22" s="164"/>
      <c r="D22" s="165" t="str">
        <f>IF(AND('Capabilities Assessment'!$D$38="No",'Capabilities Assessment'!$D$37="No"),"N/A - Not Assessed because no Privacy impact.","")</f>
        <v>N/A - Not Assessed because no Privacy impact.</v>
      </c>
      <c r="E22" s="165"/>
      <c r="F22" s="151"/>
      <c r="G22" s="150"/>
      <c r="M22" s="152"/>
      <c r="N22" s="150"/>
    </row>
    <row r="23" spans="1:14" ht="14.15" customHeight="1" x14ac:dyDescent="0.3">
      <c r="A23" s="277" t="s">
        <v>855</v>
      </c>
      <c r="B23" s="181" t="s">
        <v>1009</v>
      </c>
      <c r="C23" s="233" t="s">
        <v>4</v>
      </c>
      <c r="D23" s="165" t="s">
        <v>1596</v>
      </c>
      <c r="E23" s="233" t="s">
        <v>1593</v>
      </c>
      <c r="F23" s="151"/>
      <c r="G23" s="150"/>
      <c r="M23" s="152"/>
      <c r="N23" s="150"/>
    </row>
    <row r="24" spans="1:14" ht="14.15" customHeight="1" x14ac:dyDescent="0.3">
      <c r="A24" s="278"/>
      <c r="B24" s="181" t="s">
        <v>1011</v>
      </c>
      <c r="C24" s="165"/>
      <c r="D24" s="165" t="str">
        <f>IF(AND('Capabilities Assessment'!$D$38="No",'Capabilities Assessment'!$D$37="No"),"N/A - Not Assessed because no Privacy impact.","")</f>
        <v>N/A - Not Assessed because no Privacy impact.</v>
      </c>
      <c r="E24" s="165"/>
      <c r="F24" s="151"/>
      <c r="G24" s="150"/>
      <c r="M24" s="152"/>
      <c r="N24" s="150"/>
    </row>
    <row r="25" spans="1:14" ht="14.15" customHeight="1" x14ac:dyDescent="0.3">
      <c r="A25" s="278"/>
      <c r="B25" s="181" t="s">
        <v>1010</v>
      </c>
      <c r="C25" s="233" t="s">
        <v>4</v>
      </c>
      <c r="D25" s="165" t="s">
        <v>1595</v>
      </c>
      <c r="E25" s="233" t="s">
        <v>1594</v>
      </c>
      <c r="F25" s="151"/>
      <c r="G25" s="150"/>
      <c r="M25" s="152"/>
      <c r="N25" s="150"/>
    </row>
    <row r="26" spans="1:14" ht="14.15" customHeight="1" x14ac:dyDescent="0.3">
      <c r="A26" s="279"/>
      <c r="B26" s="181" t="s">
        <v>1012</v>
      </c>
      <c r="C26" s="165"/>
      <c r="D26" s="165" t="str">
        <f>IF(AND('Capabilities Assessment'!$D$38="No",'Capabilities Assessment'!$D$37="No"),"N/A - Not Assessed because no Privacy impact.","")</f>
        <v>N/A - Not Assessed because no Privacy impact.</v>
      </c>
      <c r="E26" s="165"/>
      <c r="F26" s="151"/>
      <c r="G26" s="150"/>
      <c r="M26" s="152"/>
      <c r="N26" s="150"/>
    </row>
    <row r="27" spans="1:14" ht="14" x14ac:dyDescent="0.25">
      <c r="A27" s="178" t="s">
        <v>846</v>
      </c>
      <c r="B27" s="182"/>
      <c r="C27" s="179"/>
      <c r="D27" s="179"/>
      <c r="E27" s="180"/>
      <c r="F27" s="151"/>
      <c r="G27" s="150"/>
      <c r="M27" s="152"/>
      <c r="N27" s="150"/>
    </row>
    <row r="28" spans="1:14" ht="14.15" customHeight="1" x14ac:dyDescent="0.3">
      <c r="A28" s="277" t="s">
        <v>856</v>
      </c>
      <c r="B28" s="181" t="s">
        <v>1027</v>
      </c>
      <c r="C28" s="164"/>
      <c r="D28" s="165" t="str">
        <f>IF(AND('Capabilities Assessment'!$D$38="No",'Capabilities Assessment'!$D$37="No"),"N/A - Not Assessed because no Privacy impact.","")</f>
        <v>N/A - Not Assessed because no Privacy impact.</v>
      </c>
      <c r="E28" s="164"/>
    </row>
    <row r="29" spans="1:14" ht="14.15" customHeight="1" x14ac:dyDescent="0.3">
      <c r="A29" s="279"/>
      <c r="B29" s="181" t="s">
        <v>1026</v>
      </c>
      <c r="C29" s="164"/>
      <c r="D29" s="165" t="str">
        <f>IF(AND('Capabilities Assessment'!$D$38="No",'Capabilities Assessment'!$D$37="No"),"N/A - Not Assessed because no Privacy impact.","")</f>
        <v>N/A - Not Assessed because no Privacy impact.</v>
      </c>
      <c r="E29" s="164"/>
    </row>
    <row r="30" spans="1:14" ht="28" x14ac:dyDescent="0.3">
      <c r="A30" s="184" t="s">
        <v>857</v>
      </c>
      <c r="B30" s="181" t="s">
        <v>1028</v>
      </c>
      <c r="C30" s="164"/>
      <c r="D30" s="165" t="str">
        <f>IF(AND('Capabilities Assessment'!$D$38="No",'Capabilities Assessment'!$D$37="No"),"N/A - Not Assessed because no Privacy impact.","")</f>
        <v>N/A - Not Assessed because no Privacy impact.</v>
      </c>
      <c r="E30" s="164"/>
    </row>
    <row r="31" spans="1:14" s="186" customFormat="1" ht="14" x14ac:dyDescent="0.25">
      <c r="A31" s="178" t="s">
        <v>847</v>
      </c>
      <c r="B31" s="182"/>
      <c r="C31" s="179"/>
      <c r="D31" s="179"/>
      <c r="E31" s="180"/>
      <c r="F31" s="185"/>
      <c r="M31" s="187"/>
    </row>
    <row r="32" spans="1:14" ht="14" x14ac:dyDescent="0.3">
      <c r="A32" s="188" t="s">
        <v>858</v>
      </c>
      <c r="B32" s="189" t="s">
        <v>1080</v>
      </c>
      <c r="C32" s="274" t="s">
        <v>1081</v>
      </c>
      <c r="D32" s="275"/>
      <c r="E32" s="276"/>
    </row>
    <row r="33" spans="1:13" ht="14.15" customHeight="1" x14ac:dyDescent="0.3">
      <c r="A33" s="277" t="s">
        <v>859</v>
      </c>
      <c r="B33" s="181" t="s">
        <v>1043</v>
      </c>
      <c r="C33" s="164"/>
      <c r="D33" s="165" t="str">
        <f>IF(AND('Capabilities Assessment'!$D$38="No",'Capabilities Assessment'!$D$37="No"),"N/A - Not Assessed because no Privacy impact.","")</f>
        <v>N/A - Not Assessed because no Privacy impact.</v>
      </c>
      <c r="E33" s="164"/>
    </row>
    <row r="34" spans="1:13" ht="14.15" customHeight="1" x14ac:dyDescent="0.3">
      <c r="A34" s="278"/>
      <c r="B34" s="181" t="s">
        <v>1040</v>
      </c>
      <c r="C34" s="164"/>
      <c r="D34" s="165" t="str">
        <f>IF(AND('Capabilities Assessment'!$D$38="No",'Capabilities Assessment'!$D$37="No"),"N/A - Not Assessed because no Privacy impact.","")</f>
        <v>N/A - Not Assessed because no Privacy impact.</v>
      </c>
      <c r="E34" s="164"/>
    </row>
    <row r="35" spans="1:13" ht="14.15" customHeight="1" x14ac:dyDescent="0.3">
      <c r="A35" s="278"/>
      <c r="B35" s="181" t="s">
        <v>1041</v>
      </c>
      <c r="C35" s="164"/>
      <c r="D35" s="165" t="str">
        <f>IF(AND('Capabilities Assessment'!$D$38="No",'Capabilities Assessment'!$D$37="No"),"N/A - Not Assessed because no Privacy impact.","")</f>
        <v>N/A - Not Assessed because no Privacy impact.</v>
      </c>
      <c r="E35" s="164"/>
    </row>
    <row r="36" spans="1:13" ht="14" x14ac:dyDescent="0.3">
      <c r="A36" s="183" t="s">
        <v>860</v>
      </c>
      <c r="B36" s="181" t="str">
        <f>'Privacy BR'!C28</f>
        <v>4.3.1 Use of Dummy Data for Testing</v>
      </c>
      <c r="C36" s="164"/>
      <c r="D36" s="165" t="str">
        <f>IF(AND('Capabilities Assessment'!$D$38="No",'Capabilities Assessment'!$D$37="No"),"N/A - Not Assessed because no Privacy impact.","")</f>
        <v>N/A - Not Assessed because no Privacy impact.</v>
      </c>
      <c r="E36" s="164"/>
    </row>
    <row r="37" spans="1:13" s="186" customFormat="1" ht="14" x14ac:dyDescent="0.25">
      <c r="A37" s="178" t="s">
        <v>848</v>
      </c>
      <c r="B37" s="182"/>
      <c r="C37" s="179"/>
      <c r="D37" s="179"/>
      <c r="E37" s="180"/>
      <c r="F37" s="185"/>
      <c r="M37" s="187"/>
    </row>
    <row r="38" spans="1:13" ht="14.15" customHeight="1" x14ac:dyDescent="0.3">
      <c r="A38" s="277" t="s">
        <v>861</v>
      </c>
      <c r="B38" s="181" t="s">
        <v>1051</v>
      </c>
      <c r="C38" s="164"/>
      <c r="D38" s="165" t="str">
        <f>IF(AND('Capabilities Assessment'!$D$38="No",'Capabilities Assessment'!$D$37="No"),"N/A - Not Assessed because no Privacy impact.","")</f>
        <v>N/A - Not Assessed because no Privacy impact.</v>
      </c>
      <c r="E38" s="164"/>
    </row>
    <row r="39" spans="1:13" ht="14.15" customHeight="1" x14ac:dyDescent="0.3">
      <c r="A39" s="279"/>
      <c r="B39" s="181" t="s">
        <v>1052</v>
      </c>
      <c r="C39" s="164"/>
      <c r="D39" s="165" t="str">
        <f>IF(AND('Capabilities Assessment'!$D$38="No",'Capabilities Assessment'!$D$37="No"),"N/A - Not Assessed because no Privacy impact.","")</f>
        <v>N/A - Not Assessed because no Privacy impact.</v>
      </c>
      <c r="E39" s="164"/>
    </row>
    <row r="40" spans="1:13" ht="28" x14ac:dyDescent="0.3">
      <c r="A40" s="183" t="s">
        <v>862</v>
      </c>
      <c r="B40" s="181" t="s">
        <v>1057</v>
      </c>
      <c r="C40" s="164"/>
      <c r="D40" s="165" t="str">
        <f>IF(AND('Capabilities Assessment'!$D$38="No",'Capabilities Assessment'!$D$37="No"),"N/A - Not Assessed because no Privacy impact.","")</f>
        <v>N/A - Not Assessed because no Privacy impact.</v>
      </c>
      <c r="E40" s="164"/>
    </row>
    <row r="41" spans="1:13" ht="28" x14ac:dyDescent="0.3">
      <c r="A41" s="183" t="s">
        <v>863</v>
      </c>
      <c r="B41" s="181" t="s">
        <v>1056</v>
      </c>
      <c r="C41" s="164"/>
      <c r="D41" s="165" t="str">
        <f>IF(AND('Capabilities Assessment'!$D$38="No",'Capabilities Assessment'!$D$37="No"),"N/A - Not Assessed because no Privacy impact.","")</f>
        <v>N/A - Not Assessed because no Privacy impact.</v>
      </c>
      <c r="E41" s="164"/>
    </row>
    <row r="42" spans="1:13" s="186" customFormat="1" ht="14" x14ac:dyDescent="0.25">
      <c r="A42" s="178" t="s">
        <v>849</v>
      </c>
      <c r="B42" s="182"/>
      <c r="C42" s="179"/>
      <c r="D42" s="179"/>
      <c r="E42" s="180"/>
      <c r="F42" s="185"/>
      <c r="M42" s="187"/>
    </row>
    <row r="43" spans="1:13" ht="14" x14ac:dyDescent="0.3">
      <c r="A43" s="188" t="s">
        <v>864</v>
      </c>
      <c r="B43" s="189" t="s">
        <v>1080</v>
      </c>
      <c r="C43" s="274" t="s">
        <v>1081</v>
      </c>
      <c r="D43" s="275"/>
      <c r="E43" s="276"/>
    </row>
    <row r="44" spans="1:13" s="186" customFormat="1" ht="14" x14ac:dyDescent="0.25">
      <c r="A44" s="178" t="s">
        <v>850</v>
      </c>
      <c r="B44" s="182"/>
      <c r="C44" s="179"/>
      <c r="D44" s="179"/>
      <c r="E44" s="180"/>
      <c r="F44" s="185"/>
      <c r="M44" s="187"/>
    </row>
    <row r="45" spans="1:13" ht="14" x14ac:dyDescent="0.3">
      <c r="A45" s="188" t="s">
        <v>865</v>
      </c>
      <c r="B45" s="181" t="s">
        <v>1067</v>
      </c>
      <c r="C45" s="164"/>
      <c r="D45" s="165" t="str">
        <f>IF(AND('Capabilities Assessment'!$D$38="No",'Capabilities Assessment'!$D$37="No"),"N/A - Not Assessed because no Privacy impact.","")</f>
        <v>N/A - Not Assessed because no Privacy impact.</v>
      </c>
      <c r="E45" s="164"/>
    </row>
    <row r="46" spans="1:13" s="186" customFormat="1" ht="14" x14ac:dyDescent="0.25">
      <c r="A46" s="178" t="s">
        <v>851</v>
      </c>
      <c r="B46" s="190"/>
      <c r="C46" s="179"/>
      <c r="D46" s="179"/>
      <c r="E46" s="180"/>
      <c r="F46" s="185"/>
      <c r="M46" s="187"/>
    </row>
    <row r="47" spans="1:13" ht="14" x14ac:dyDescent="0.3">
      <c r="A47" s="188" t="s">
        <v>866</v>
      </c>
      <c r="B47" s="181" t="s">
        <v>1072</v>
      </c>
      <c r="C47" s="164"/>
      <c r="D47" s="165" t="str">
        <f>IF(AND('Capabilities Assessment'!$D$38="No",'Capabilities Assessment'!$D$37="No"),"N/A - Not Assessed because no Privacy impact.","")</f>
        <v>N/A - Not Assessed because no Privacy impact.</v>
      </c>
      <c r="E47" s="164"/>
    </row>
    <row r="48" spans="1:13" x14ac:dyDescent="0.25">
      <c r="B48" s="166"/>
    </row>
    <row r="49" spans="2:2" x14ac:dyDescent="0.25">
      <c r="B49" s="166"/>
    </row>
  </sheetData>
  <sheetProtection sheet="1" objects="1" scenarios="1"/>
  <mergeCells count="10">
    <mergeCell ref="C32:E32"/>
    <mergeCell ref="A33:A35"/>
    <mergeCell ref="A38:A39"/>
    <mergeCell ref="C43:E43"/>
    <mergeCell ref="B2:D2"/>
    <mergeCell ref="B3:D3"/>
    <mergeCell ref="A15:A17"/>
    <mergeCell ref="A18:A20"/>
    <mergeCell ref="A23:A26"/>
    <mergeCell ref="A28:A29"/>
  </mergeCells>
  <conditionalFormatting sqref="C32:C36">
    <cfRule type="cellIs" dxfId="11" priority="8" operator="equal">
      <formula>"Yes"</formula>
    </cfRule>
  </conditionalFormatting>
  <conditionalFormatting sqref="C15:C20">
    <cfRule type="cellIs" dxfId="10" priority="7" operator="equal">
      <formula>"Yes"</formula>
    </cfRule>
  </conditionalFormatting>
  <conditionalFormatting sqref="C22 C24 C26">
    <cfRule type="cellIs" dxfId="9" priority="6" operator="equal">
      <formula>"Yes"</formula>
    </cfRule>
  </conditionalFormatting>
  <conditionalFormatting sqref="C28:C30">
    <cfRule type="cellIs" dxfId="8" priority="5" operator="equal">
      <formula>"Yes"</formula>
    </cfRule>
  </conditionalFormatting>
  <conditionalFormatting sqref="C38:C41">
    <cfRule type="cellIs" dxfId="7" priority="4" operator="equal">
      <formula>"Yes"</formula>
    </cfRule>
  </conditionalFormatting>
  <conditionalFormatting sqref="C45">
    <cfRule type="cellIs" dxfId="6" priority="3" operator="equal">
      <formula>"Yes"</formula>
    </cfRule>
  </conditionalFormatting>
  <conditionalFormatting sqref="C47">
    <cfRule type="cellIs" dxfId="5" priority="2" operator="equal">
      <formula>"Yes"</formula>
    </cfRule>
  </conditionalFormatting>
  <conditionalFormatting sqref="C43">
    <cfRule type="cellIs" dxfId="4" priority="1" operator="equal">
      <formula>"Yes"</formula>
    </cfRule>
  </conditionalFormatting>
  <hyperlinks>
    <hyperlink ref="B15" location="'Privacy BR'!D4" display="1.1.1 Authority to collect in GDPR" xr:uid="{00000000-0004-0000-0300-000000000000}"/>
    <hyperlink ref="B16" location="'Privacy BR'!D5" display="1.1.2 Authority to collect in HIPAA" xr:uid="{00000000-0004-0000-0300-000001000000}"/>
    <hyperlink ref="B17" location="'Privacy BR'!D6" display="1.1.3 Authority to collect in architectural diagrams" xr:uid="{00000000-0004-0000-0300-000002000000}"/>
    <hyperlink ref="B18" location="'Privacy BR'!D7" display="1.2.1 Purpose specification in architectural diagrams" xr:uid="{00000000-0004-0000-0300-000003000000}"/>
    <hyperlink ref="B19" location="'Privacy BR'!D8" display="1.2.2 Purpose limitation" xr:uid="{00000000-0004-0000-0300-000004000000}"/>
    <hyperlink ref="B20" location="'Privacy BR'!D9" display="1.2.3 Purpose definition in SOM" xr:uid="{00000000-0004-0000-0300-000005000000}"/>
    <hyperlink ref="B22" location="'Privacy BR'!D11" display="2.2.1 Data Privacy Impact Assessment" xr:uid="{00000000-0004-0000-0300-000006000000}"/>
    <hyperlink ref="B23" location="'Privacy BR'!D16" display="2.7.1 Data minimization" xr:uid="{00000000-0004-0000-0300-000007000000}"/>
    <hyperlink ref="B24" location="'Privacy BR'!D17" display="2.7.2 Pseudonymization" xr:uid="{00000000-0004-0000-0300-000008000000}"/>
    <hyperlink ref="B25" location="'Privacy BR'!D18" display="2.7.3 Anonymization" xr:uid="{00000000-0004-0000-0300-000009000000}"/>
    <hyperlink ref="B26" location="'Privacy BR'!D19" display="2.7.4 Encryption" xr:uid="{00000000-0004-0000-0300-00000A000000}"/>
    <hyperlink ref="B28" location="'Privacy BR'!D21" display="3.1.1 Data Quality Mechanism" xr:uid="{00000000-0004-0000-0300-00000B000000}"/>
    <hyperlink ref="B29" location="'Privacy BR'!D22" display="3.1.2 Data integrity in the SOM" xr:uid="{00000000-0004-0000-0300-00000C000000}"/>
    <hyperlink ref="B30" location="'Privacy BR'!D23" display="3.2.1 Additional Data Processing Functions for Integrity" xr:uid="{00000000-0004-0000-0300-00000D000000}"/>
    <hyperlink ref="B33" location="'Privacy BR'!D25" display="4.2.1 Enabling deletion of data" xr:uid="{00000000-0004-0000-0300-00000E000000}"/>
    <hyperlink ref="B34" location="'Privacy BR'!D26" display="4.2.2 Time Stamp Identification" xr:uid="{00000000-0004-0000-0300-00000F000000}"/>
    <hyperlink ref="B35" location="'Privacy BR'!D27" display="4.2.3 Data Disposal in SOM" xr:uid="{00000000-0004-0000-0300-000010000000}"/>
    <hyperlink ref="B36" location="'Privacy BR'!D28" display="'Privacy BR'!D28" xr:uid="{00000000-0004-0000-0300-000011000000}"/>
    <hyperlink ref="B38" location="'Privacy BR'!D29" display="5.1.1 Consent if Controller" xr:uid="{00000000-0004-0000-0300-000012000000}"/>
    <hyperlink ref="B39" location="'Privacy BR'!D30" display="5.1.2 Consent if Processor" xr:uid="{00000000-0004-0000-0300-000013000000}"/>
    <hyperlink ref="B40" location="'Privacy BR'!D31" display="5.2.1 Functionality for Individual Data Access Requests" xr:uid="{00000000-0004-0000-0300-000014000000}"/>
    <hyperlink ref="B41" location="'Privacy BR'!D32" display="5.3.1 Functionality for Individual Data Activity Requests" xr:uid="{00000000-0004-0000-0300-000015000000}"/>
    <hyperlink ref="B45" location="'Privacy BR'!D36" display="7.1.1 Transparency if Controller" xr:uid="{00000000-0004-0000-0300-000016000000}"/>
    <hyperlink ref="B47" location="'Privacy BR'!D39" display="8.1.1 Internal Use Policies" xr:uid="{00000000-0004-0000-0300-000017000000}"/>
  </hyperlinks>
  <pageMargins left="0.7" right="0.7" top="0.75" bottom="0.75" header="0.3" footer="0.3"/>
  <pageSetup scale="47" fitToHeight="0" orientation="portrait" horizontalDpi="1200" verticalDpi="1200" r:id="rId1"/>
  <headerFooter>
    <oddHeader>&amp;L&amp;G
&amp;"Cambria,Bold"&amp;14Form&amp;C&amp;"Cambria,Regular"  Doc Number: D0000003422
             Name: Product security standard assessment
        Revision: AB&amp;R&amp;"Cambria,Regular"Tab: Privacy Controls Assessment</oddHeader>
    <oddFooter>&amp;L&amp;G&amp;R&amp;"Cambria,Regular"Page &amp;P of &amp;N</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'Capabilities Assessment'!$J$7:$J$8</xm:f>
          </x14:formula1>
          <xm:sqref>C45 C15:C20 C22:C26 C28:C30 C47 C38:C41 C33:C36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34998626667073579"/>
  </sheetPr>
  <dimension ref="A1:AH168"/>
  <sheetViews>
    <sheetView zoomScaleNormal="100" workbookViewId="0">
      <selection activeCell="B9" sqref="B9"/>
    </sheetView>
  </sheetViews>
  <sheetFormatPr defaultColWidth="8.7265625" defaultRowHeight="14" x14ac:dyDescent="0.3"/>
  <cols>
    <col min="1" max="1" width="61" style="1" customWidth="1"/>
    <col min="2" max="20" width="5.54296875" style="1" customWidth="1"/>
    <col min="21" max="21" width="2.26953125" style="1" customWidth="1"/>
    <col min="22" max="22" width="13.453125" style="1" customWidth="1"/>
    <col min="23" max="23" width="7.54296875" style="1" customWidth="1"/>
    <col min="24" max="24" width="8.453125" style="1" customWidth="1"/>
    <col min="25" max="26" width="6.7265625" style="1" customWidth="1"/>
    <col min="27" max="27" width="16.26953125" style="1" customWidth="1"/>
    <col min="28" max="28" width="10.7265625" style="1" customWidth="1"/>
    <col min="29" max="29" width="14.54296875" style="1" customWidth="1"/>
    <col min="30" max="30" width="17.54296875" style="1" customWidth="1"/>
    <col min="31" max="31" width="20.54296875" style="1" customWidth="1"/>
    <col min="32" max="32" width="22.453125" style="1" customWidth="1"/>
    <col min="33" max="33" width="6.26953125" style="1" customWidth="1"/>
    <col min="34" max="34" width="24.7265625" style="1" customWidth="1"/>
    <col min="35" max="16384" width="8.7265625" style="1"/>
  </cols>
  <sheetData>
    <row r="1" spans="1:34" ht="15" x14ac:dyDescent="0.3">
      <c r="A1" s="9" t="s">
        <v>217</v>
      </c>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row>
    <row r="2" spans="1:34" x14ac:dyDescent="0.3">
      <c r="A2" s="66" t="s">
        <v>1082</v>
      </c>
    </row>
    <row r="3" spans="1:34" x14ac:dyDescent="0.3">
      <c r="A3" s="40"/>
      <c r="B3" s="12" t="s">
        <v>935</v>
      </c>
      <c r="C3" s="12"/>
      <c r="D3" s="12"/>
      <c r="E3" s="12"/>
      <c r="F3" s="12"/>
      <c r="G3" s="12"/>
      <c r="H3" s="12"/>
      <c r="I3" s="12"/>
      <c r="J3" s="12"/>
      <c r="K3" s="12"/>
      <c r="L3" s="12"/>
      <c r="M3" s="12"/>
      <c r="N3" s="12"/>
      <c r="O3" s="12"/>
      <c r="P3" s="12"/>
      <c r="Q3" s="12"/>
      <c r="R3" s="12"/>
      <c r="S3" s="12"/>
      <c r="T3" s="12"/>
      <c r="X3" s="12"/>
      <c r="AA3" s="12"/>
      <c r="AB3" s="12"/>
      <c r="AC3" s="12"/>
      <c r="AD3" s="12"/>
      <c r="AE3" s="12"/>
    </row>
    <row r="4" spans="1:34" x14ac:dyDescent="0.3">
      <c r="B4" s="13" t="s">
        <v>194</v>
      </c>
      <c r="C4" s="13" t="s">
        <v>195</v>
      </c>
      <c r="D4" s="13" t="s">
        <v>196</v>
      </c>
      <c r="E4" s="13" t="s">
        <v>197</v>
      </c>
      <c r="F4" s="13" t="s">
        <v>198</v>
      </c>
      <c r="G4" s="13" t="s">
        <v>199</v>
      </c>
      <c r="H4" s="13" t="s">
        <v>200</v>
      </c>
      <c r="I4" s="13" t="s">
        <v>201</v>
      </c>
      <c r="J4" s="13" t="s">
        <v>202</v>
      </c>
      <c r="K4" s="13" t="s">
        <v>203</v>
      </c>
      <c r="L4" s="13" t="s">
        <v>204</v>
      </c>
      <c r="M4" s="13" t="s">
        <v>205</v>
      </c>
      <c r="N4" s="13" t="s">
        <v>206</v>
      </c>
      <c r="O4" s="13" t="s">
        <v>207</v>
      </c>
      <c r="P4" s="13" t="s">
        <v>208</v>
      </c>
      <c r="Q4" s="13" t="s">
        <v>209</v>
      </c>
      <c r="R4" s="13" t="s">
        <v>210</v>
      </c>
      <c r="S4" s="13" t="s">
        <v>211</v>
      </c>
      <c r="T4" s="13" t="s">
        <v>212</v>
      </c>
      <c r="X4" s="68" t="s">
        <v>967</v>
      </c>
    </row>
    <row r="5" spans="1:34" s="14" customFormat="1" x14ac:dyDescent="0.3">
      <c r="A5" s="1"/>
      <c r="B5" s="23" t="str">
        <f>IF('Capabilities Assessment'!D15="Yes","S","")</f>
        <v>S</v>
      </c>
      <c r="C5" s="23" t="str">
        <f>IF('Capabilities Assessment'!D16="Yes","S","")</f>
        <v>S</v>
      </c>
      <c r="D5" s="23" t="str">
        <f>IF('Capabilities Assessment'!D17="Yes","S","")</f>
        <v/>
      </c>
      <c r="E5" s="23" t="str">
        <f>IF('Capabilities Assessment'!D18="Yes","S","")</f>
        <v/>
      </c>
      <c r="F5" s="23" t="str">
        <f>IF('Capabilities Assessment'!D19="Yes","S","")</f>
        <v>S</v>
      </c>
      <c r="G5" s="23" t="str">
        <f>IF('Capabilities Assessment'!D20="Yes","S","")</f>
        <v>S</v>
      </c>
      <c r="H5" s="23" t="str">
        <f>IF('Capabilities Assessment'!D21="Yes","S","")</f>
        <v>S</v>
      </c>
      <c r="I5" s="23" t="str">
        <f>IF('Capabilities Assessment'!D22="Yes","S","")</f>
        <v/>
      </c>
      <c r="J5" s="23" t="str">
        <f>IF('Capabilities Assessment'!D23="Yes","S","")</f>
        <v/>
      </c>
      <c r="K5" s="23" t="str">
        <f>IF('Capabilities Assessment'!D24="Yes","S","")</f>
        <v>S</v>
      </c>
      <c r="L5" s="23" t="str">
        <f>IF('Capabilities Assessment'!D25="Yes","S","")</f>
        <v>S</v>
      </c>
      <c r="M5" s="23" t="str">
        <f>IF('Capabilities Assessment'!D26="Yes","S","")</f>
        <v>S</v>
      </c>
      <c r="N5" s="23" t="str">
        <f>IF('Capabilities Assessment'!D27="Yes","S","")</f>
        <v>S</v>
      </c>
      <c r="O5" s="23" t="str">
        <f>IF('Capabilities Assessment'!D28="Yes","S","")</f>
        <v>S</v>
      </c>
      <c r="P5" s="23" t="str">
        <f>IF('Capabilities Assessment'!D29="Yes","S","")</f>
        <v>S</v>
      </c>
      <c r="Q5" s="23" t="str">
        <f>IF('Capabilities Assessment'!D30="Yes","S","")</f>
        <v>S</v>
      </c>
      <c r="R5" s="23" t="str">
        <f>IF('Capabilities Assessment'!D31="Yes","S","")</f>
        <v>S</v>
      </c>
      <c r="S5" s="23" t="str">
        <f>IF('Capabilities Assessment'!D32="Yes","S","")</f>
        <v>S</v>
      </c>
      <c r="T5" s="23" t="str">
        <f>IF('Capabilities Assessment'!D33="Yes","S","")</f>
        <v>S</v>
      </c>
      <c r="X5" s="21" t="str">
        <f>IF('Capabilities Assessment'!D10="","",'Capabilities Assessment'!D10)</f>
        <v>Low</v>
      </c>
    </row>
    <row r="6" spans="1:34" x14ac:dyDescent="0.3">
      <c r="A6" s="39" t="s">
        <v>936</v>
      </c>
      <c r="V6" s="38" t="s">
        <v>881</v>
      </c>
      <c r="AH6" s="29" t="s">
        <v>238</v>
      </c>
    </row>
    <row r="7" spans="1:34" s="12" customFormat="1" x14ac:dyDescent="0.3">
      <c r="A7" s="17" t="s">
        <v>213</v>
      </c>
      <c r="B7" s="12" t="s">
        <v>937</v>
      </c>
      <c r="H7" s="48" t="s">
        <v>938</v>
      </c>
      <c r="V7" s="38" t="s">
        <v>880</v>
      </c>
      <c r="W7" s="19"/>
      <c r="X7" s="67" t="s">
        <v>966</v>
      </c>
      <c r="Y7" s="19"/>
      <c r="Z7" s="19"/>
      <c r="AC7" s="12" t="s">
        <v>968</v>
      </c>
      <c r="AH7" s="29" t="s">
        <v>237</v>
      </c>
    </row>
    <row r="8" spans="1:34" s="14" customFormat="1" x14ac:dyDescent="0.3">
      <c r="B8" s="13" t="s">
        <v>194</v>
      </c>
      <c r="C8" s="13" t="s">
        <v>195</v>
      </c>
      <c r="D8" s="13" t="s">
        <v>196</v>
      </c>
      <c r="E8" s="13" t="s">
        <v>197</v>
      </c>
      <c r="F8" s="13" t="s">
        <v>198</v>
      </c>
      <c r="G8" s="13" t="s">
        <v>199</v>
      </c>
      <c r="H8" s="13" t="s">
        <v>200</v>
      </c>
      <c r="I8" s="13" t="s">
        <v>201</v>
      </c>
      <c r="J8" s="13" t="s">
        <v>202</v>
      </c>
      <c r="K8" s="13" t="s">
        <v>203</v>
      </c>
      <c r="L8" s="13" t="s">
        <v>204</v>
      </c>
      <c r="M8" s="13" t="s">
        <v>205</v>
      </c>
      <c r="N8" s="13" t="s">
        <v>206</v>
      </c>
      <c r="O8" s="13" t="s">
        <v>207</v>
      </c>
      <c r="P8" s="13" t="s">
        <v>208</v>
      </c>
      <c r="Q8" s="13" t="s">
        <v>209</v>
      </c>
      <c r="R8" s="13" t="s">
        <v>210</v>
      </c>
      <c r="S8" s="13" t="s">
        <v>211</v>
      </c>
      <c r="T8" s="13" t="s">
        <v>212</v>
      </c>
      <c r="V8" s="67" t="s">
        <v>965</v>
      </c>
      <c r="W8" s="19"/>
      <c r="X8" s="13" t="s">
        <v>219</v>
      </c>
      <c r="Y8" s="13" t="s">
        <v>220</v>
      </c>
      <c r="Z8" s="13" t="s">
        <v>218</v>
      </c>
      <c r="AA8" s="25" t="str">
        <f>_xlfn.CONCAT("In Scope for ",X5)</f>
        <v>In Scope for Low</v>
      </c>
      <c r="AC8" s="13" t="s">
        <v>969</v>
      </c>
      <c r="AD8" s="13" t="s">
        <v>973</v>
      </c>
      <c r="AE8" s="13" t="s">
        <v>970</v>
      </c>
      <c r="AF8" s="25" t="s">
        <v>971</v>
      </c>
      <c r="AH8" s="17"/>
    </row>
    <row r="9" spans="1:34" x14ac:dyDescent="0.3">
      <c r="A9" s="15" t="s">
        <v>5</v>
      </c>
      <c r="B9" s="22" t="str">
        <f>IF(B$5="S","S","x")</f>
        <v>S</v>
      </c>
      <c r="C9" s="22"/>
      <c r="D9" s="22" t="str">
        <f>IF(D$5="S","S","x")</f>
        <v>x</v>
      </c>
      <c r="E9" s="22"/>
      <c r="F9" s="22"/>
      <c r="G9" s="22"/>
      <c r="H9" s="22"/>
      <c r="I9" s="22" t="str">
        <f>IF(I$5="S","S","x")</f>
        <v>x</v>
      </c>
      <c r="J9" s="22"/>
      <c r="K9" s="22"/>
      <c r="L9" s="22"/>
      <c r="M9" s="22"/>
      <c r="N9" s="22" t="str">
        <f>IF(N$5="S","S","x")</f>
        <v>S</v>
      </c>
      <c r="O9" s="22"/>
      <c r="P9" s="22"/>
      <c r="Q9" s="22" t="str">
        <f>IF(Q$5="S","S","x")</f>
        <v>S</v>
      </c>
      <c r="R9" s="22"/>
      <c r="S9" s="22"/>
      <c r="T9" s="22"/>
      <c r="V9" s="46" t="str">
        <f>IF(COUNTIF(B9:T9,"S")&gt;0,"Y","N")</f>
        <v>Y</v>
      </c>
      <c r="W9" s="18"/>
      <c r="X9" s="22" t="s">
        <v>222</v>
      </c>
      <c r="Y9" s="22" t="s">
        <v>222</v>
      </c>
      <c r="Z9" s="22" t="s">
        <v>222</v>
      </c>
      <c r="AA9" s="24" t="str">
        <f>IF($X$5="Low",X9,IF($X$5="Moderate",Y9,IF($X$5="High",Z9)))</f>
        <v>Y</v>
      </c>
      <c r="AB9" s="47" t="str">
        <f>LEFT(A9,5)</f>
        <v xml:space="preserve">AC-1 </v>
      </c>
      <c r="AC9" s="26"/>
      <c r="AD9" s="26"/>
      <c r="AE9" s="26"/>
      <c r="AF9" s="27">
        <f>IF($X$5="Low",AC9,IF($X$5="Moderate",AD9,IF($X$5="High",AE9)))</f>
        <v>0</v>
      </c>
      <c r="AH9" s="30" t="str">
        <f t="shared" ref="AH9:AH41" si="0">IF(V9="N","N",IF(OR(AF9="",AF9=0),AA9,CONCATENATE(AA9," + ",AF9)))</f>
        <v>Y</v>
      </c>
    </row>
    <row r="10" spans="1:34" x14ac:dyDescent="0.3">
      <c r="A10" s="15" t="s">
        <v>6</v>
      </c>
      <c r="B10" s="22" t="str">
        <f>IF(B$5="S","S","x")</f>
        <v>S</v>
      </c>
      <c r="C10" s="22"/>
      <c r="D10" s="22" t="str">
        <f t="shared" ref="D10:D14" si="1">IF(D$5="S","S","x")</f>
        <v>x</v>
      </c>
      <c r="E10" s="22" t="str">
        <f>IF(E$5="S","S","x")</f>
        <v>x</v>
      </c>
      <c r="F10" s="22"/>
      <c r="G10" s="22"/>
      <c r="H10" s="22"/>
      <c r="I10" s="22" t="str">
        <f>IF(I$5="S","S","x")</f>
        <v>x</v>
      </c>
      <c r="J10" s="22"/>
      <c r="K10" s="22"/>
      <c r="L10" s="22" t="str">
        <f>IF(L$5="S","S","x")</f>
        <v>S</v>
      </c>
      <c r="M10" s="22" t="str">
        <f>IF(M$5="S","S","x")</f>
        <v>S</v>
      </c>
      <c r="N10" s="22"/>
      <c r="O10" s="22"/>
      <c r="P10" s="22"/>
      <c r="Q10" s="22" t="str">
        <f>IF(Q$5="S","S","x")</f>
        <v>S</v>
      </c>
      <c r="R10" s="22"/>
      <c r="S10" s="22"/>
      <c r="T10" s="22"/>
      <c r="V10" s="46" t="str">
        <f t="shared" ref="V10:V74" si="2">IF(COUNTIF(B10:T10,"S")&gt;0,"Y","N")</f>
        <v>Y</v>
      </c>
      <c r="W10" s="18"/>
      <c r="X10" s="22" t="s">
        <v>222</v>
      </c>
      <c r="Y10" s="22" t="s">
        <v>222</v>
      </c>
      <c r="Z10" s="22" t="s">
        <v>222</v>
      </c>
      <c r="AA10" s="24" t="str">
        <f t="shared" ref="AA10:AA73" si="3">IF($X$5="Low",X10,IF($X$5="Moderate",Y10,IF($X$5="High",Z10)))</f>
        <v>Y</v>
      </c>
      <c r="AB10" s="47" t="str">
        <f t="shared" ref="AB10:AB73" si="4">LEFT(A10,5)</f>
        <v xml:space="preserve">AC-2 </v>
      </c>
      <c r="AC10" s="26"/>
      <c r="AD10" s="26" t="s">
        <v>221</v>
      </c>
      <c r="AE10" s="26" t="s">
        <v>902</v>
      </c>
      <c r="AF10" s="27">
        <f t="shared" ref="AF10:AF73" si="5">IF($X$5="Low",AC10,IF($X$5="Moderate",AD10,IF($X$5="High",AE10)))</f>
        <v>0</v>
      </c>
      <c r="AH10" s="30" t="str">
        <f t="shared" si="0"/>
        <v>Y</v>
      </c>
    </row>
    <row r="11" spans="1:34" x14ac:dyDescent="0.3">
      <c r="A11" s="15" t="s">
        <v>187</v>
      </c>
      <c r="B11" s="22"/>
      <c r="C11" s="22"/>
      <c r="D11" s="22" t="str">
        <f t="shared" si="1"/>
        <v>x</v>
      </c>
      <c r="E11" s="22"/>
      <c r="F11" s="22"/>
      <c r="G11" s="22"/>
      <c r="H11" s="22"/>
      <c r="I11" s="22"/>
      <c r="J11" s="22"/>
      <c r="K11" s="22"/>
      <c r="L11" s="22"/>
      <c r="M11" s="22"/>
      <c r="N11" s="22"/>
      <c r="O11" s="22"/>
      <c r="P11" s="22"/>
      <c r="Q11" s="22"/>
      <c r="R11" s="22"/>
      <c r="S11" s="22"/>
      <c r="T11" s="22"/>
      <c r="V11" s="46" t="str">
        <f t="shared" si="2"/>
        <v>N</v>
      </c>
      <c r="W11" s="18"/>
      <c r="X11" s="22" t="s">
        <v>222</v>
      </c>
      <c r="Y11" s="22" t="s">
        <v>222</v>
      </c>
      <c r="Z11" s="22" t="s">
        <v>222</v>
      </c>
      <c r="AA11" s="24" t="str">
        <f t="shared" si="3"/>
        <v>Y</v>
      </c>
      <c r="AB11" s="47" t="str">
        <f t="shared" si="4"/>
        <v xml:space="preserve">AC-3 </v>
      </c>
      <c r="AC11" s="26"/>
      <c r="AD11" s="26"/>
      <c r="AE11" s="26"/>
      <c r="AF11" s="27">
        <f t="shared" si="5"/>
        <v>0</v>
      </c>
      <c r="AH11" s="30" t="str">
        <f t="shared" si="0"/>
        <v>N</v>
      </c>
    </row>
    <row r="12" spans="1:34" x14ac:dyDescent="0.3">
      <c r="A12" s="15" t="s">
        <v>29</v>
      </c>
      <c r="B12" s="22"/>
      <c r="C12" s="22"/>
      <c r="D12" s="22" t="str">
        <f t="shared" si="1"/>
        <v>x</v>
      </c>
      <c r="E12" s="22" t="str">
        <f>IF(E$5="S","S","x")</f>
        <v>x</v>
      </c>
      <c r="F12" s="22"/>
      <c r="G12" s="22"/>
      <c r="H12" s="22"/>
      <c r="I12" s="22"/>
      <c r="J12" s="22"/>
      <c r="K12" s="22"/>
      <c r="L12" s="22"/>
      <c r="M12" s="22"/>
      <c r="N12" s="22"/>
      <c r="O12" s="22"/>
      <c r="P12" s="22"/>
      <c r="Q12" s="22"/>
      <c r="R12" s="22"/>
      <c r="S12" s="22"/>
      <c r="T12" s="22"/>
      <c r="V12" s="46" t="str">
        <f t="shared" si="2"/>
        <v>N</v>
      </c>
      <c r="W12" s="18"/>
      <c r="X12" s="45" t="s">
        <v>223</v>
      </c>
      <c r="Y12" s="22" t="s">
        <v>222</v>
      </c>
      <c r="Z12" s="22" t="s">
        <v>222</v>
      </c>
      <c r="AA12" s="24" t="str">
        <f t="shared" si="3"/>
        <v>N</v>
      </c>
      <c r="AB12" s="47" t="str">
        <f t="shared" si="4"/>
        <v xml:space="preserve">AC-5 </v>
      </c>
      <c r="AC12" s="26"/>
      <c r="AD12" s="26"/>
      <c r="AE12" s="26"/>
      <c r="AF12" s="27">
        <f t="shared" si="5"/>
        <v>0</v>
      </c>
      <c r="AH12" s="30" t="str">
        <f t="shared" si="0"/>
        <v>N</v>
      </c>
    </row>
    <row r="13" spans="1:34" x14ac:dyDescent="0.3">
      <c r="A13" s="15" t="s">
        <v>186</v>
      </c>
      <c r="B13" s="22"/>
      <c r="C13" s="22"/>
      <c r="D13" s="22" t="str">
        <f t="shared" si="1"/>
        <v>x</v>
      </c>
      <c r="E13" s="22" t="str">
        <f>IF(E$5="S","S","x")</f>
        <v>x</v>
      </c>
      <c r="F13" s="22"/>
      <c r="G13" s="22"/>
      <c r="H13" s="22"/>
      <c r="I13" s="22"/>
      <c r="J13" s="22"/>
      <c r="K13" s="22"/>
      <c r="L13" s="22"/>
      <c r="M13" s="22"/>
      <c r="N13" s="22"/>
      <c r="O13" s="22"/>
      <c r="P13" s="22"/>
      <c r="Q13" s="22"/>
      <c r="R13" s="22"/>
      <c r="S13" s="22"/>
      <c r="T13" s="22"/>
      <c r="V13" s="46" t="str">
        <f t="shared" si="2"/>
        <v>N</v>
      </c>
      <c r="W13" s="18"/>
      <c r="X13" s="45" t="s">
        <v>223</v>
      </c>
      <c r="Y13" s="22" t="s">
        <v>222</v>
      </c>
      <c r="Z13" s="22" t="s">
        <v>222</v>
      </c>
      <c r="AA13" s="24" t="str">
        <f t="shared" si="3"/>
        <v>N</v>
      </c>
      <c r="AB13" s="47" t="str">
        <f t="shared" si="4"/>
        <v xml:space="preserve">AC-6 </v>
      </c>
      <c r="AC13" s="26"/>
      <c r="AD13" s="26" t="s">
        <v>903</v>
      </c>
      <c r="AE13" s="26" t="s">
        <v>904</v>
      </c>
      <c r="AF13" s="27">
        <f t="shared" si="5"/>
        <v>0</v>
      </c>
      <c r="AH13" s="30" t="str">
        <f t="shared" si="0"/>
        <v>N</v>
      </c>
    </row>
    <row r="14" spans="1:34" x14ac:dyDescent="0.3">
      <c r="A14" s="15" t="s">
        <v>7</v>
      </c>
      <c r="B14" s="22" t="str">
        <f>IF(B$5="S","S","x")</f>
        <v>S</v>
      </c>
      <c r="C14" s="22"/>
      <c r="D14" s="22" t="str">
        <f t="shared" si="1"/>
        <v>x</v>
      </c>
      <c r="E14" s="22"/>
      <c r="F14" s="22"/>
      <c r="G14" s="22"/>
      <c r="H14" s="22"/>
      <c r="I14" s="22"/>
      <c r="J14" s="22"/>
      <c r="K14" s="22"/>
      <c r="L14" s="22" t="str">
        <f>IF(L$5="S","S","x")</f>
        <v>S</v>
      </c>
      <c r="M14" s="22" t="str">
        <f>IF(M$5="S","S","x")</f>
        <v>S</v>
      </c>
      <c r="N14" s="22"/>
      <c r="O14" s="22"/>
      <c r="P14" s="22"/>
      <c r="Q14" s="22"/>
      <c r="R14" s="22"/>
      <c r="S14" s="22"/>
      <c r="T14" s="22"/>
      <c r="V14" s="46" t="str">
        <f t="shared" si="2"/>
        <v>Y</v>
      </c>
      <c r="W14" s="18"/>
      <c r="X14" s="22" t="s">
        <v>222</v>
      </c>
      <c r="Y14" s="22" t="s">
        <v>222</v>
      </c>
      <c r="Z14" s="22" t="s">
        <v>222</v>
      </c>
      <c r="AA14" s="24" t="str">
        <f t="shared" si="3"/>
        <v>Y</v>
      </c>
      <c r="AB14" s="47" t="str">
        <f t="shared" si="4"/>
        <v xml:space="preserve">AC-7 </v>
      </c>
      <c r="AC14" s="26"/>
      <c r="AD14" s="26"/>
      <c r="AE14" s="26"/>
      <c r="AF14" s="27">
        <f t="shared" si="5"/>
        <v>0</v>
      </c>
      <c r="AH14" s="30" t="str">
        <f t="shared" si="0"/>
        <v>Y</v>
      </c>
    </row>
    <row r="15" spans="1:34" x14ac:dyDescent="0.3">
      <c r="A15" s="15" t="s">
        <v>52</v>
      </c>
      <c r="B15" s="22"/>
      <c r="C15" s="22"/>
      <c r="D15" s="22"/>
      <c r="E15" s="22"/>
      <c r="F15" s="22"/>
      <c r="G15" s="22" t="str">
        <f>IF(G$5="S","S","x")</f>
        <v>S</v>
      </c>
      <c r="H15" s="22"/>
      <c r="I15" s="22"/>
      <c r="J15" s="22"/>
      <c r="K15" s="22"/>
      <c r="L15" s="22"/>
      <c r="M15" s="22"/>
      <c r="N15" s="22"/>
      <c r="O15" s="22"/>
      <c r="P15" s="22"/>
      <c r="Q15" s="22"/>
      <c r="R15" s="22"/>
      <c r="S15" s="22"/>
      <c r="T15" s="22"/>
      <c r="V15" s="46" t="str">
        <f t="shared" si="2"/>
        <v>Y</v>
      </c>
      <c r="W15" s="18"/>
      <c r="X15" s="22" t="s">
        <v>222</v>
      </c>
      <c r="Y15" s="22" t="s">
        <v>222</v>
      </c>
      <c r="Z15" s="22" t="s">
        <v>222</v>
      </c>
      <c r="AA15" s="24" t="str">
        <f t="shared" si="3"/>
        <v>Y</v>
      </c>
      <c r="AB15" s="47" t="str">
        <f t="shared" si="4"/>
        <v xml:space="preserve">AC-8 </v>
      </c>
      <c r="AC15" s="26"/>
      <c r="AD15" s="26"/>
      <c r="AE15" s="26"/>
      <c r="AF15" s="27">
        <f t="shared" si="5"/>
        <v>0</v>
      </c>
      <c r="AH15" s="30" t="str">
        <f t="shared" si="0"/>
        <v>Y</v>
      </c>
    </row>
    <row r="16" spans="1:34" x14ac:dyDescent="0.3">
      <c r="A16" s="15" t="s">
        <v>192</v>
      </c>
      <c r="B16" s="22" t="str">
        <f>IF(B$5="S","S","x")</f>
        <v>S</v>
      </c>
      <c r="C16" s="22"/>
      <c r="D16" s="22"/>
      <c r="E16" s="22"/>
      <c r="F16" s="22"/>
      <c r="G16" s="22"/>
      <c r="H16" s="22"/>
      <c r="I16" s="22"/>
      <c r="J16" s="22"/>
      <c r="K16" s="22"/>
      <c r="L16" s="22"/>
      <c r="M16" s="22"/>
      <c r="N16" s="22"/>
      <c r="O16" s="22"/>
      <c r="P16" s="22"/>
      <c r="Q16" s="22"/>
      <c r="R16" s="22"/>
      <c r="S16" s="22"/>
      <c r="T16" s="22"/>
      <c r="V16" s="46" t="str">
        <f t="shared" si="2"/>
        <v>Y</v>
      </c>
      <c r="W16" s="18"/>
      <c r="X16" s="45" t="s">
        <v>223</v>
      </c>
      <c r="Y16" s="22" t="s">
        <v>222</v>
      </c>
      <c r="Z16" s="22" t="s">
        <v>222</v>
      </c>
      <c r="AA16" s="24" t="str">
        <f t="shared" si="3"/>
        <v>N</v>
      </c>
      <c r="AB16" s="47" t="str">
        <f t="shared" si="4"/>
        <v>AC-11</v>
      </c>
      <c r="AC16" s="26"/>
      <c r="AD16" s="28" t="s">
        <v>225</v>
      </c>
      <c r="AE16" s="28" t="s">
        <v>225</v>
      </c>
      <c r="AF16" s="27">
        <f t="shared" si="5"/>
        <v>0</v>
      </c>
      <c r="AH16" s="30" t="str">
        <f t="shared" si="0"/>
        <v>N</v>
      </c>
    </row>
    <row r="17" spans="1:34" x14ac:dyDescent="0.3">
      <c r="A17" s="15" t="s">
        <v>882</v>
      </c>
      <c r="B17" s="22" t="str">
        <f>IF(B$5="S","S","x")</f>
        <v>S</v>
      </c>
      <c r="C17" s="22"/>
      <c r="D17" s="22"/>
      <c r="E17" s="22"/>
      <c r="F17" s="22"/>
      <c r="G17" s="22"/>
      <c r="H17" s="22"/>
      <c r="I17" s="22"/>
      <c r="J17" s="22"/>
      <c r="K17" s="22"/>
      <c r="L17" s="22"/>
      <c r="M17" s="22"/>
      <c r="N17" s="22"/>
      <c r="O17" s="22"/>
      <c r="P17" s="22"/>
      <c r="Q17" s="22"/>
      <c r="R17" s="22"/>
      <c r="S17" s="22"/>
      <c r="T17" s="22"/>
      <c r="V17" s="46" t="str">
        <f t="shared" si="2"/>
        <v>Y</v>
      </c>
      <c r="W17" s="18"/>
      <c r="X17" s="45" t="s">
        <v>223</v>
      </c>
      <c r="Y17" s="22" t="s">
        <v>222</v>
      </c>
      <c r="Z17" s="22" t="s">
        <v>222</v>
      </c>
      <c r="AA17" s="24" t="str">
        <f t="shared" si="3"/>
        <v>N</v>
      </c>
      <c r="AB17" s="47" t="str">
        <f t="shared" si="4"/>
        <v>AC-12</v>
      </c>
      <c r="AC17" s="26"/>
      <c r="AD17" s="26"/>
      <c r="AE17" s="26"/>
      <c r="AF17" s="27">
        <f t="shared" si="5"/>
        <v>0</v>
      </c>
      <c r="AH17" s="30" t="str">
        <f t="shared" si="0"/>
        <v>N</v>
      </c>
    </row>
    <row r="18" spans="1:34" x14ac:dyDescent="0.3">
      <c r="A18" s="15" t="s">
        <v>75</v>
      </c>
      <c r="B18" s="22"/>
      <c r="C18" s="22"/>
      <c r="D18" s="22"/>
      <c r="E18" s="22"/>
      <c r="F18" s="22"/>
      <c r="G18" s="22"/>
      <c r="H18" s="22"/>
      <c r="I18" s="22" t="str">
        <f>IF(I$5="S","S","x")</f>
        <v>x</v>
      </c>
      <c r="J18" s="22"/>
      <c r="K18" s="22"/>
      <c r="L18" s="22" t="str">
        <f t="shared" ref="L18:M20" si="6">IF(L$5="S","S","x")</f>
        <v>S</v>
      </c>
      <c r="M18" s="22" t="str">
        <f t="shared" si="6"/>
        <v>S</v>
      </c>
      <c r="N18" s="22"/>
      <c r="O18" s="22"/>
      <c r="P18" s="22"/>
      <c r="Q18" s="22"/>
      <c r="R18" s="22"/>
      <c r="S18" s="22"/>
      <c r="T18" s="22"/>
      <c r="V18" s="46" t="str">
        <f t="shared" si="2"/>
        <v>Y</v>
      </c>
      <c r="W18" s="18"/>
      <c r="X18" s="22" t="s">
        <v>222</v>
      </c>
      <c r="Y18" s="22" t="s">
        <v>222</v>
      </c>
      <c r="Z18" s="22" t="s">
        <v>222</v>
      </c>
      <c r="AA18" s="24" t="str">
        <f t="shared" si="3"/>
        <v>Y</v>
      </c>
      <c r="AB18" s="47" t="str">
        <f t="shared" si="4"/>
        <v>AC-14</v>
      </c>
      <c r="AC18" s="26"/>
      <c r="AD18" s="28"/>
      <c r="AE18" s="28"/>
      <c r="AF18" s="27">
        <f t="shared" si="5"/>
        <v>0</v>
      </c>
      <c r="AH18" s="30" t="str">
        <f t="shared" si="0"/>
        <v>Y</v>
      </c>
    </row>
    <row r="19" spans="1:34" x14ac:dyDescent="0.3">
      <c r="A19" s="15" t="s">
        <v>38</v>
      </c>
      <c r="B19" s="22"/>
      <c r="C19" s="22"/>
      <c r="D19" s="22" t="str">
        <f t="shared" ref="D19:D24" si="7">IF(D$5="S","S","x")</f>
        <v>x</v>
      </c>
      <c r="E19" s="22"/>
      <c r="F19" s="22" t="str">
        <f>IF(F$5="S","S","x")</f>
        <v>S</v>
      </c>
      <c r="G19" s="22"/>
      <c r="H19" s="22"/>
      <c r="I19" s="22"/>
      <c r="J19" s="22"/>
      <c r="K19" s="22"/>
      <c r="L19" s="22" t="str">
        <f t="shared" si="6"/>
        <v>S</v>
      </c>
      <c r="M19" s="22" t="str">
        <f t="shared" si="6"/>
        <v>S</v>
      </c>
      <c r="N19" s="22"/>
      <c r="O19" s="22"/>
      <c r="P19" s="22"/>
      <c r="Q19" s="22"/>
      <c r="R19" s="22"/>
      <c r="S19" s="22"/>
      <c r="T19" s="22"/>
      <c r="V19" s="46" t="str">
        <f t="shared" si="2"/>
        <v>Y</v>
      </c>
      <c r="W19" s="18"/>
      <c r="X19" s="22" t="s">
        <v>222</v>
      </c>
      <c r="Y19" s="22" t="s">
        <v>222</v>
      </c>
      <c r="Z19" s="22" t="s">
        <v>222</v>
      </c>
      <c r="AA19" s="24" t="str">
        <f t="shared" si="3"/>
        <v>Y</v>
      </c>
      <c r="AB19" s="47" t="str">
        <f t="shared" si="4"/>
        <v>AC-17</v>
      </c>
      <c r="AC19" s="26"/>
      <c r="AD19" s="26" t="s">
        <v>221</v>
      </c>
      <c r="AE19" s="26" t="s">
        <v>221</v>
      </c>
      <c r="AF19" s="27">
        <f t="shared" si="5"/>
        <v>0</v>
      </c>
      <c r="AH19" s="30" t="str">
        <f t="shared" si="0"/>
        <v>Y</v>
      </c>
    </row>
    <row r="20" spans="1:34" x14ac:dyDescent="0.3">
      <c r="A20" s="15" t="s">
        <v>26</v>
      </c>
      <c r="B20" s="22"/>
      <c r="C20" s="22"/>
      <c r="D20" s="22" t="str">
        <f t="shared" si="7"/>
        <v>x</v>
      </c>
      <c r="E20" s="22"/>
      <c r="F20" s="22"/>
      <c r="G20" s="22"/>
      <c r="H20" s="22"/>
      <c r="I20" s="22"/>
      <c r="J20" s="22"/>
      <c r="K20" s="22"/>
      <c r="L20" s="22" t="str">
        <f t="shared" si="6"/>
        <v>S</v>
      </c>
      <c r="M20" s="22" t="str">
        <f t="shared" si="6"/>
        <v>S</v>
      </c>
      <c r="N20" s="22"/>
      <c r="O20" s="22"/>
      <c r="P20" s="22"/>
      <c r="Q20" s="22"/>
      <c r="R20" s="22"/>
      <c r="S20" s="22"/>
      <c r="T20" s="22"/>
      <c r="V20" s="46" t="str">
        <f t="shared" si="2"/>
        <v>Y</v>
      </c>
      <c r="W20" s="18"/>
      <c r="X20" s="22" t="s">
        <v>222</v>
      </c>
      <c r="Y20" s="22" t="s">
        <v>222</v>
      </c>
      <c r="Z20" s="22" t="s">
        <v>222</v>
      </c>
      <c r="AA20" s="24" t="str">
        <f t="shared" si="3"/>
        <v>Y</v>
      </c>
      <c r="AB20" s="47" t="str">
        <f t="shared" si="4"/>
        <v>AC-18</v>
      </c>
      <c r="AC20" s="26"/>
      <c r="AD20" s="28" t="s">
        <v>225</v>
      </c>
      <c r="AE20" s="26" t="s">
        <v>905</v>
      </c>
      <c r="AF20" s="27">
        <f t="shared" si="5"/>
        <v>0</v>
      </c>
      <c r="AH20" s="30" t="str">
        <f t="shared" si="0"/>
        <v>Y</v>
      </c>
    </row>
    <row r="21" spans="1:34" x14ac:dyDescent="0.3">
      <c r="A21" s="15" t="s">
        <v>27</v>
      </c>
      <c r="B21" s="22"/>
      <c r="C21" s="22"/>
      <c r="D21" s="22" t="str">
        <f t="shared" si="7"/>
        <v>x</v>
      </c>
      <c r="E21" s="22"/>
      <c r="F21" s="22"/>
      <c r="G21" s="22"/>
      <c r="H21" s="22"/>
      <c r="I21" s="22"/>
      <c r="J21" s="22"/>
      <c r="K21" s="22"/>
      <c r="L21" s="22" t="str">
        <f>IF(L$5="S","S","x")</f>
        <v>S</v>
      </c>
      <c r="M21" s="22"/>
      <c r="N21" s="22"/>
      <c r="O21" s="22"/>
      <c r="P21" s="22" t="str">
        <f>IF(P$5="S","S","x")</f>
        <v>S</v>
      </c>
      <c r="Q21" s="22"/>
      <c r="R21" s="22"/>
      <c r="S21" s="22"/>
      <c r="T21" s="22"/>
      <c r="V21" s="46" t="str">
        <f t="shared" si="2"/>
        <v>Y</v>
      </c>
      <c r="W21" s="18"/>
      <c r="X21" s="22" t="s">
        <v>222</v>
      </c>
      <c r="Y21" s="22" t="s">
        <v>222</v>
      </c>
      <c r="Z21" s="22" t="s">
        <v>222</v>
      </c>
      <c r="AA21" s="24" t="str">
        <f t="shared" si="3"/>
        <v>Y</v>
      </c>
      <c r="AB21" s="47" t="str">
        <f t="shared" si="4"/>
        <v>AC-19</v>
      </c>
      <c r="AC21" s="26"/>
      <c r="AD21" s="28" t="s">
        <v>906</v>
      </c>
      <c r="AE21" s="28" t="s">
        <v>906</v>
      </c>
      <c r="AF21" s="27">
        <f t="shared" si="5"/>
        <v>0</v>
      </c>
      <c r="AH21" s="30" t="str">
        <f t="shared" si="0"/>
        <v>Y</v>
      </c>
    </row>
    <row r="22" spans="1:34" x14ac:dyDescent="0.3">
      <c r="A22" s="15" t="s">
        <v>13</v>
      </c>
      <c r="B22" s="22"/>
      <c r="C22" s="22" t="str">
        <f t="shared" ref="C22:C23" si="8">IF(C$5="S","S","x")</f>
        <v>S</v>
      </c>
      <c r="D22" s="22" t="str">
        <f t="shared" si="7"/>
        <v>x</v>
      </c>
      <c r="E22" s="22"/>
      <c r="F22" s="22"/>
      <c r="G22" s="22" t="str">
        <f t="shared" ref="G22:G23" si="9">IF(G$5="S","S","x")</f>
        <v>S</v>
      </c>
      <c r="H22" s="22"/>
      <c r="I22" s="22"/>
      <c r="J22" s="22"/>
      <c r="K22" s="22"/>
      <c r="L22" s="22"/>
      <c r="M22" s="22"/>
      <c r="N22" s="22"/>
      <c r="O22" s="22"/>
      <c r="P22" s="22"/>
      <c r="Q22" s="22"/>
      <c r="R22" s="22"/>
      <c r="S22" s="22"/>
      <c r="T22" s="22"/>
      <c r="V22" s="46" t="str">
        <f t="shared" si="2"/>
        <v>Y</v>
      </c>
      <c r="W22" s="18"/>
      <c r="X22" s="45" t="s">
        <v>223</v>
      </c>
      <c r="Y22" s="22" t="s">
        <v>222</v>
      </c>
      <c r="Z22" s="22" t="s">
        <v>222</v>
      </c>
      <c r="AA22" s="24" t="str">
        <f t="shared" si="3"/>
        <v>N</v>
      </c>
      <c r="AB22" s="47" t="str">
        <f t="shared" si="4"/>
        <v>AC-21</v>
      </c>
      <c r="AC22" s="26"/>
      <c r="AD22" s="26"/>
      <c r="AE22" s="26"/>
      <c r="AF22" s="27">
        <f t="shared" si="5"/>
        <v>0</v>
      </c>
      <c r="AH22" s="30" t="str">
        <f t="shared" si="0"/>
        <v>N</v>
      </c>
    </row>
    <row r="23" spans="1:34" x14ac:dyDescent="0.3">
      <c r="A23" s="15" t="s">
        <v>8</v>
      </c>
      <c r="B23" s="22" t="str">
        <f t="shared" ref="B23:B24" si="10">IF(B$5="S","S","x")</f>
        <v>S</v>
      </c>
      <c r="C23" s="22" t="str">
        <f t="shared" si="8"/>
        <v>S</v>
      </c>
      <c r="D23" s="22" t="str">
        <f t="shared" si="7"/>
        <v>x</v>
      </c>
      <c r="E23" s="22"/>
      <c r="F23" s="22"/>
      <c r="G23" s="22" t="str">
        <f t="shared" si="9"/>
        <v>S</v>
      </c>
      <c r="H23" s="22"/>
      <c r="I23" s="22"/>
      <c r="J23" s="22"/>
      <c r="K23" s="22"/>
      <c r="L23" s="22"/>
      <c r="M23" s="22"/>
      <c r="N23" s="22"/>
      <c r="O23" s="22"/>
      <c r="P23" s="22"/>
      <c r="Q23" s="22"/>
      <c r="R23" s="22"/>
      <c r="S23" s="22"/>
      <c r="T23" s="22"/>
      <c r="V23" s="46" t="str">
        <f t="shared" si="2"/>
        <v>Y</v>
      </c>
      <c r="W23" s="18"/>
      <c r="X23" s="45" t="s">
        <v>223</v>
      </c>
      <c r="Y23" s="45" t="s">
        <v>223</v>
      </c>
      <c r="Z23" s="45" t="s">
        <v>223</v>
      </c>
      <c r="AA23" s="24" t="str">
        <f t="shared" si="3"/>
        <v>N</v>
      </c>
      <c r="AB23" s="47" t="str">
        <f t="shared" si="4"/>
        <v>AC-23</v>
      </c>
      <c r="AC23" s="26"/>
      <c r="AD23" s="26"/>
      <c r="AE23" s="26"/>
      <c r="AF23" s="27">
        <f t="shared" si="5"/>
        <v>0</v>
      </c>
      <c r="AH23" s="30" t="str">
        <f t="shared" si="0"/>
        <v>N</v>
      </c>
    </row>
    <row r="24" spans="1:34" x14ac:dyDescent="0.3">
      <c r="A24" s="15" t="s">
        <v>9</v>
      </c>
      <c r="B24" s="22" t="str">
        <f t="shared" si="10"/>
        <v>S</v>
      </c>
      <c r="C24" s="22"/>
      <c r="D24" s="22" t="str">
        <f t="shared" si="7"/>
        <v>x</v>
      </c>
      <c r="E24" s="22"/>
      <c r="F24" s="22"/>
      <c r="G24" s="22"/>
      <c r="H24" s="22"/>
      <c r="I24" s="22"/>
      <c r="J24" s="22"/>
      <c r="K24" s="22"/>
      <c r="L24" s="22"/>
      <c r="M24" s="22"/>
      <c r="N24" s="22"/>
      <c r="O24" s="22"/>
      <c r="P24" s="22"/>
      <c r="Q24" s="22"/>
      <c r="R24" s="22"/>
      <c r="S24" s="22"/>
      <c r="T24" s="22"/>
      <c r="V24" s="46" t="str">
        <f t="shared" si="2"/>
        <v>Y</v>
      </c>
      <c r="W24" s="18"/>
      <c r="X24" s="45" t="s">
        <v>223</v>
      </c>
      <c r="Y24" s="45" t="s">
        <v>223</v>
      </c>
      <c r="Z24" s="45" t="s">
        <v>223</v>
      </c>
      <c r="AA24" s="24" t="str">
        <f t="shared" si="3"/>
        <v>N</v>
      </c>
      <c r="AB24" s="47" t="str">
        <f t="shared" si="4"/>
        <v>AC-24</v>
      </c>
      <c r="AC24" s="26"/>
      <c r="AD24" s="26"/>
      <c r="AE24" s="26"/>
      <c r="AF24" s="27">
        <f t="shared" si="5"/>
        <v>0</v>
      </c>
      <c r="AH24" s="30" t="str">
        <f t="shared" si="0"/>
        <v>N</v>
      </c>
    </row>
    <row r="25" spans="1:34" x14ac:dyDescent="0.3">
      <c r="A25" s="15" t="s">
        <v>132</v>
      </c>
      <c r="B25" s="22"/>
      <c r="C25" s="22"/>
      <c r="D25" s="22"/>
      <c r="E25" s="22"/>
      <c r="F25" s="22"/>
      <c r="G25" s="22" t="str">
        <f>IF(G$5="S","S","x")</f>
        <v>S</v>
      </c>
      <c r="H25" s="22"/>
      <c r="I25" s="22"/>
      <c r="J25" s="22"/>
      <c r="K25" s="22"/>
      <c r="L25" s="22"/>
      <c r="M25" s="22"/>
      <c r="N25" s="22"/>
      <c r="O25" s="22"/>
      <c r="P25" s="22"/>
      <c r="Q25" s="22" t="str">
        <f t="shared" ref="Q25:Q27" si="11">IF(Q$5="S","S","x")</f>
        <v>S</v>
      </c>
      <c r="R25" s="22"/>
      <c r="S25" s="22"/>
      <c r="T25" s="22"/>
      <c r="V25" s="46" t="str">
        <f t="shared" si="2"/>
        <v>Y</v>
      </c>
      <c r="W25" s="18"/>
      <c r="X25" s="22" t="s">
        <v>222</v>
      </c>
      <c r="Y25" s="22" t="s">
        <v>222</v>
      </c>
      <c r="Z25" s="22" t="s">
        <v>222</v>
      </c>
      <c r="AA25" s="24" t="str">
        <f t="shared" si="3"/>
        <v>Y</v>
      </c>
      <c r="AB25" s="47" t="str">
        <f t="shared" si="4"/>
        <v xml:space="preserve">AT-1 </v>
      </c>
      <c r="AC25" s="26"/>
      <c r="AD25" s="26"/>
      <c r="AE25" s="26"/>
      <c r="AF25" s="27">
        <f t="shared" si="5"/>
        <v>0</v>
      </c>
      <c r="AH25" s="30" t="str">
        <f t="shared" si="0"/>
        <v>Y</v>
      </c>
    </row>
    <row r="26" spans="1:34" x14ac:dyDescent="0.3">
      <c r="A26" s="15" t="s">
        <v>133</v>
      </c>
      <c r="B26" s="22"/>
      <c r="C26" s="22"/>
      <c r="D26" s="22"/>
      <c r="E26" s="22"/>
      <c r="F26" s="22"/>
      <c r="G26" s="22"/>
      <c r="H26" s="22"/>
      <c r="I26" s="22"/>
      <c r="J26" s="22"/>
      <c r="K26" s="22"/>
      <c r="L26" s="22"/>
      <c r="M26" s="22"/>
      <c r="N26" s="22"/>
      <c r="O26" s="22"/>
      <c r="P26" s="22"/>
      <c r="Q26" s="22" t="str">
        <f t="shared" si="11"/>
        <v>S</v>
      </c>
      <c r="R26" s="22"/>
      <c r="S26" s="22"/>
      <c r="T26" s="22"/>
      <c r="V26" s="46" t="str">
        <f t="shared" si="2"/>
        <v>Y</v>
      </c>
      <c r="W26" s="18"/>
      <c r="X26" s="22" t="s">
        <v>222</v>
      </c>
      <c r="Y26" s="22" t="s">
        <v>222</v>
      </c>
      <c r="Z26" s="22" t="s">
        <v>222</v>
      </c>
      <c r="AA26" s="24" t="str">
        <f t="shared" si="3"/>
        <v>Y</v>
      </c>
      <c r="AB26" s="47" t="str">
        <f t="shared" si="4"/>
        <v xml:space="preserve">AT-2 </v>
      </c>
      <c r="AC26" s="26"/>
      <c r="AD26" s="28" t="s">
        <v>227</v>
      </c>
      <c r="AE26" s="28" t="s">
        <v>227</v>
      </c>
      <c r="AF26" s="27">
        <f t="shared" si="5"/>
        <v>0</v>
      </c>
      <c r="AH26" s="30" t="str">
        <f t="shared" si="0"/>
        <v>Y</v>
      </c>
    </row>
    <row r="27" spans="1:34" x14ac:dyDescent="0.3">
      <c r="A27" s="15" t="s">
        <v>134</v>
      </c>
      <c r="B27" s="22"/>
      <c r="C27" s="22"/>
      <c r="D27" s="22"/>
      <c r="E27" s="22"/>
      <c r="F27" s="22"/>
      <c r="G27" s="22"/>
      <c r="H27" s="22"/>
      <c r="I27" s="22"/>
      <c r="J27" s="22"/>
      <c r="K27" s="22"/>
      <c r="L27" s="22"/>
      <c r="M27" s="22"/>
      <c r="N27" s="22"/>
      <c r="O27" s="22"/>
      <c r="P27" s="22"/>
      <c r="Q27" s="22" t="str">
        <f t="shared" si="11"/>
        <v>S</v>
      </c>
      <c r="R27" s="22"/>
      <c r="S27" s="22"/>
      <c r="T27" s="22"/>
      <c r="V27" s="46" t="str">
        <f t="shared" si="2"/>
        <v>Y</v>
      </c>
      <c r="W27" s="18"/>
      <c r="X27" s="22" t="s">
        <v>222</v>
      </c>
      <c r="Y27" s="22" t="s">
        <v>222</v>
      </c>
      <c r="Z27" s="22" t="s">
        <v>222</v>
      </c>
      <c r="AA27" s="24" t="str">
        <f t="shared" si="3"/>
        <v>Y</v>
      </c>
      <c r="AB27" s="47" t="str">
        <f t="shared" si="4"/>
        <v xml:space="preserve">AT-3 </v>
      </c>
      <c r="AC27" s="26"/>
      <c r="AD27" s="26"/>
      <c r="AE27" s="26"/>
      <c r="AF27" s="27">
        <f t="shared" si="5"/>
        <v>0</v>
      </c>
      <c r="AH27" s="30" t="str">
        <f t="shared" si="0"/>
        <v>Y</v>
      </c>
    </row>
    <row r="28" spans="1:34" x14ac:dyDescent="0.3">
      <c r="A28" s="15" t="s">
        <v>14</v>
      </c>
      <c r="B28" s="22"/>
      <c r="C28" s="22" t="str">
        <f t="shared" ref="C28:C43" si="12">IF(C$5="S","S","x")</f>
        <v>S</v>
      </c>
      <c r="D28" s="22"/>
      <c r="E28" s="22"/>
      <c r="F28" s="22"/>
      <c r="G28" s="22"/>
      <c r="H28" s="22"/>
      <c r="I28" s="22"/>
      <c r="J28" s="22"/>
      <c r="K28" s="22"/>
      <c r="L28" s="22"/>
      <c r="M28" s="22"/>
      <c r="N28" s="22"/>
      <c r="O28" s="22"/>
      <c r="P28" s="22"/>
      <c r="Q28" s="22"/>
      <c r="R28" s="22"/>
      <c r="S28" s="22"/>
      <c r="T28" s="22"/>
      <c r="V28" s="46" t="str">
        <f t="shared" si="2"/>
        <v>Y</v>
      </c>
      <c r="W28" s="18"/>
      <c r="X28" s="22" t="s">
        <v>222</v>
      </c>
      <c r="Y28" s="22" t="s">
        <v>222</v>
      </c>
      <c r="Z28" s="22" t="s">
        <v>222</v>
      </c>
      <c r="AA28" s="24" t="str">
        <f t="shared" si="3"/>
        <v>Y</v>
      </c>
      <c r="AB28" s="47" t="str">
        <f t="shared" si="4"/>
        <v xml:space="preserve">AU-1 </v>
      </c>
      <c r="AC28" s="26"/>
      <c r="AD28" s="26"/>
      <c r="AE28" s="26"/>
      <c r="AF28" s="27">
        <f t="shared" si="5"/>
        <v>0</v>
      </c>
      <c r="AH28" s="30" t="str">
        <f t="shared" si="0"/>
        <v>Y</v>
      </c>
    </row>
    <row r="29" spans="1:34" x14ac:dyDescent="0.3">
      <c r="A29" s="15" t="s">
        <v>15</v>
      </c>
      <c r="B29" s="22"/>
      <c r="C29" s="22" t="str">
        <f t="shared" si="12"/>
        <v>S</v>
      </c>
      <c r="D29" s="22"/>
      <c r="E29" s="22"/>
      <c r="F29" s="22"/>
      <c r="G29" s="22"/>
      <c r="H29" s="22"/>
      <c r="I29" s="22"/>
      <c r="J29" s="22"/>
      <c r="K29" s="22"/>
      <c r="L29" s="22" t="str">
        <f t="shared" ref="L29:N29" si="13">IF(L$5="S","S","x")</f>
        <v>S</v>
      </c>
      <c r="M29" s="22" t="str">
        <f t="shared" si="13"/>
        <v>S</v>
      </c>
      <c r="N29" s="22" t="str">
        <f t="shared" si="13"/>
        <v>S</v>
      </c>
      <c r="O29" s="22"/>
      <c r="P29" s="22"/>
      <c r="Q29" s="22"/>
      <c r="R29" s="22"/>
      <c r="S29" s="22"/>
      <c r="T29" s="22"/>
      <c r="V29" s="46" t="str">
        <f t="shared" si="2"/>
        <v>Y</v>
      </c>
      <c r="W29" s="18"/>
      <c r="X29" s="22" t="s">
        <v>222</v>
      </c>
      <c r="Y29" s="22" t="s">
        <v>222</v>
      </c>
      <c r="Z29" s="22" t="s">
        <v>222</v>
      </c>
      <c r="AA29" s="24" t="str">
        <f t="shared" si="3"/>
        <v>Y</v>
      </c>
      <c r="AB29" s="47" t="str">
        <f t="shared" si="4"/>
        <v xml:space="preserve">AU-2 </v>
      </c>
      <c r="AC29" s="26"/>
      <c r="AD29" s="28" t="s">
        <v>229</v>
      </c>
      <c r="AE29" s="28" t="s">
        <v>229</v>
      </c>
      <c r="AF29" s="27">
        <f t="shared" si="5"/>
        <v>0</v>
      </c>
      <c r="AH29" s="30" t="str">
        <f t="shared" si="0"/>
        <v>Y</v>
      </c>
    </row>
    <row r="30" spans="1:34" x14ac:dyDescent="0.3">
      <c r="A30" s="15" t="s">
        <v>16</v>
      </c>
      <c r="B30" s="22"/>
      <c r="C30" s="22" t="str">
        <f t="shared" si="12"/>
        <v>S</v>
      </c>
      <c r="D30" s="22"/>
      <c r="E30" s="22"/>
      <c r="F30" s="22"/>
      <c r="G30" s="22" t="str">
        <f>IF(G$5="S","S","x")</f>
        <v>S</v>
      </c>
      <c r="H30" s="22"/>
      <c r="I30" s="22"/>
      <c r="J30" s="22"/>
      <c r="K30" s="22"/>
      <c r="L30" s="22"/>
      <c r="M30" s="22"/>
      <c r="N30" s="22"/>
      <c r="O30" s="22"/>
      <c r="P30" s="22"/>
      <c r="Q30" s="22"/>
      <c r="R30" s="22"/>
      <c r="S30" s="22"/>
      <c r="T30" s="22"/>
      <c r="V30" s="46" t="str">
        <f t="shared" si="2"/>
        <v>Y</v>
      </c>
      <c r="W30" s="18"/>
      <c r="X30" s="22" t="s">
        <v>222</v>
      </c>
      <c r="Y30" s="22" t="s">
        <v>222</v>
      </c>
      <c r="Z30" s="22" t="s">
        <v>222</v>
      </c>
      <c r="AA30" s="24" t="str">
        <f t="shared" si="3"/>
        <v>Y</v>
      </c>
      <c r="AB30" s="47" t="str">
        <f t="shared" si="4"/>
        <v xml:space="preserve">AU-3 </v>
      </c>
      <c r="AC30" s="26"/>
      <c r="AD30" s="28" t="s">
        <v>225</v>
      </c>
      <c r="AE30" s="26" t="s">
        <v>224</v>
      </c>
      <c r="AF30" s="27">
        <f t="shared" si="5"/>
        <v>0</v>
      </c>
      <c r="AH30" s="30" t="str">
        <f t="shared" si="0"/>
        <v>Y</v>
      </c>
    </row>
    <row r="31" spans="1:34" x14ac:dyDescent="0.3">
      <c r="A31" s="15" t="s">
        <v>191</v>
      </c>
      <c r="B31" s="22"/>
      <c r="C31" s="22" t="str">
        <f t="shared" si="12"/>
        <v>S</v>
      </c>
      <c r="D31" s="22"/>
      <c r="E31" s="22"/>
      <c r="F31" s="22"/>
      <c r="G31" s="22"/>
      <c r="H31" s="22"/>
      <c r="I31" s="22"/>
      <c r="J31" s="22"/>
      <c r="K31" s="22"/>
      <c r="L31" s="22"/>
      <c r="M31" s="22"/>
      <c r="N31" s="22"/>
      <c r="O31" s="22"/>
      <c r="P31" s="22"/>
      <c r="Q31" s="22"/>
      <c r="R31" s="22"/>
      <c r="S31" s="22"/>
      <c r="T31" s="22"/>
      <c r="V31" s="46" t="str">
        <f t="shared" si="2"/>
        <v>Y</v>
      </c>
      <c r="W31" s="18"/>
      <c r="X31" s="22" t="s">
        <v>222</v>
      </c>
      <c r="Y31" s="22" t="s">
        <v>222</v>
      </c>
      <c r="Z31" s="22" t="s">
        <v>222</v>
      </c>
      <c r="AA31" s="24" t="str">
        <f t="shared" si="3"/>
        <v>Y</v>
      </c>
      <c r="AB31" s="47" t="str">
        <f t="shared" si="4"/>
        <v xml:space="preserve">AU-4 </v>
      </c>
      <c r="AC31" s="26"/>
      <c r="AD31" s="26"/>
      <c r="AE31" s="26"/>
      <c r="AF31" s="27">
        <f t="shared" si="5"/>
        <v>0</v>
      </c>
      <c r="AH31" s="30" t="str">
        <f t="shared" si="0"/>
        <v>Y</v>
      </c>
    </row>
    <row r="32" spans="1:34" x14ac:dyDescent="0.3">
      <c r="A32" s="15" t="s">
        <v>190</v>
      </c>
      <c r="B32" s="22"/>
      <c r="C32" s="22" t="str">
        <f t="shared" si="12"/>
        <v>S</v>
      </c>
      <c r="D32" s="22"/>
      <c r="E32" s="22"/>
      <c r="F32" s="22"/>
      <c r="G32" s="22"/>
      <c r="H32" s="22"/>
      <c r="I32" s="22"/>
      <c r="J32" s="22"/>
      <c r="K32" s="22"/>
      <c r="L32" s="22"/>
      <c r="M32" s="22"/>
      <c r="N32" s="22"/>
      <c r="O32" s="22"/>
      <c r="P32" s="22"/>
      <c r="Q32" s="22"/>
      <c r="R32" s="22"/>
      <c r="S32" s="22"/>
      <c r="T32" s="22"/>
      <c r="V32" s="46" t="str">
        <f t="shared" si="2"/>
        <v>Y</v>
      </c>
      <c r="W32" s="18"/>
      <c r="X32" s="22" t="s">
        <v>222</v>
      </c>
      <c r="Y32" s="22" t="s">
        <v>222</v>
      </c>
      <c r="Z32" s="22" t="s">
        <v>222</v>
      </c>
      <c r="AA32" s="24" t="str">
        <f t="shared" si="3"/>
        <v>Y</v>
      </c>
      <c r="AB32" s="47" t="str">
        <f t="shared" si="4"/>
        <v xml:space="preserve">AU-5 </v>
      </c>
      <c r="AC32" s="26"/>
      <c r="AD32" s="26"/>
      <c r="AE32" s="26" t="s">
        <v>224</v>
      </c>
      <c r="AF32" s="27">
        <f t="shared" si="5"/>
        <v>0</v>
      </c>
      <c r="AH32" s="30" t="str">
        <f t="shared" si="0"/>
        <v>Y</v>
      </c>
    </row>
    <row r="33" spans="1:34" x14ac:dyDescent="0.3">
      <c r="A33" s="15" t="s">
        <v>17</v>
      </c>
      <c r="B33" s="22"/>
      <c r="C33" s="22" t="str">
        <f t="shared" si="12"/>
        <v>S</v>
      </c>
      <c r="D33" s="22"/>
      <c r="E33" s="22"/>
      <c r="F33" s="22"/>
      <c r="G33" s="22"/>
      <c r="H33" s="22"/>
      <c r="I33" s="22"/>
      <c r="J33" s="22"/>
      <c r="K33" s="22"/>
      <c r="L33" s="22"/>
      <c r="M33" s="22"/>
      <c r="N33" s="22"/>
      <c r="O33" s="22"/>
      <c r="P33" s="22"/>
      <c r="Q33" s="22"/>
      <c r="R33" s="22"/>
      <c r="S33" s="22"/>
      <c r="T33" s="22"/>
      <c r="V33" s="46" t="str">
        <f t="shared" si="2"/>
        <v>Y</v>
      </c>
      <c r="W33" s="18"/>
      <c r="X33" s="22" t="s">
        <v>222</v>
      </c>
      <c r="Y33" s="22" t="s">
        <v>222</v>
      </c>
      <c r="Z33" s="22" t="s">
        <v>222</v>
      </c>
      <c r="AA33" s="24" t="str">
        <f t="shared" si="3"/>
        <v>Y</v>
      </c>
      <c r="AB33" s="47" t="str">
        <f t="shared" si="4"/>
        <v xml:space="preserve">AU-6 </v>
      </c>
      <c r="AC33" s="26"/>
      <c r="AD33" s="26" t="s">
        <v>232</v>
      </c>
      <c r="AE33" s="26" t="s">
        <v>908</v>
      </c>
      <c r="AF33" s="27">
        <f t="shared" si="5"/>
        <v>0</v>
      </c>
      <c r="AH33" s="30" t="str">
        <f t="shared" si="0"/>
        <v>Y</v>
      </c>
    </row>
    <row r="34" spans="1:34" x14ac:dyDescent="0.3">
      <c r="A34" s="15" t="s">
        <v>188</v>
      </c>
      <c r="B34" s="22"/>
      <c r="C34" s="22" t="str">
        <f t="shared" si="12"/>
        <v>S</v>
      </c>
      <c r="D34" s="22"/>
      <c r="E34" s="22"/>
      <c r="F34" s="22"/>
      <c r="G34" s="22"/>
      <c r="H34" s="22"/>
      <c r="I34" s="22"/>
      <c r="J34" s="22"/>
      <c r="K34" s="22"/>
      <c r="L34" s="22"/>
      <c r="M34" s="22"/>
      <c r="N34" s="22"/>
      <c r="O34" s="22"/>
      <c r="P34" s="22"/>
      <c r="Q34" s="22"/>
      <c r="R34" s="22"/>
      <c r="S34" s="22"/>
      <c r="T34" s="22"/>
      <c r="V34" s="46" t="str">
        <f t="shared" si="2"/>
        <v>Y</v>
      </c>
      <c r="W34" s="18"/>
      <c r="X34" s="45" t="s">
        <v>223</v>
      </c>
      <c r="Y34" s="22" t="s">
        <v>222</v>
      </c>
      <c r="Z34" s="22" t="s">
        <v>222</v>
      </c>
      <c r="AA34" s="24" t="str">
        <f t="shared" si="3"/>
        <v>N</v>
      </c>
      <c r="AB34" s="47" t="str">
        <f t="shared" si="4"/>
        <v xml:space="preserve">AU-7 </v>
      </c>
      <c r="AC34" s="26"/>
      <c r="AD34" s="28" t="s">
        <v>225</v>
      </c>
      <c r="AE34" s="28" t="s">
        <v>225</v>
      </c>
      <c r="AF34" s="27">
        <f t="shared" si="5"/>
        <v>0</v>
      </c>
      <c r="AH34" s="30" t="str">
        <f t="shared" si="0"/>
        <v>N</v>
      </c>
    </row>
    <row r="35" spans="1:34" x14ac:dyDescent="0.3">
      <c r="A35" s="15" t="s">
        <v>189</v>
      </c>
      <c r="B35" s="22"/>
      <c r="C35" s="22" t="str">
        <f t="shared" si="12"/>
        <v>S</v>
      </c>
      <c r="D35" s="22"/>
      <c r="E35" s="22"/>
      <c r="F35" s="22"/>
      <c r="G35" s="22"/>
      <c r="H35" s="22"/>
      <c r="I35" s="22"/>
      <c r="J35" s="22"/>
      <c r="K35" s="22"/>
      <c r="L35" s="22"/>
      <c r="M35" s="22"/>
      <c r="N35" s="22"/>
      <c r="O35" s="22"/>
      <c r="P35" s="22"/>
      <c r="Q35" s="22"/>
      <c r="R35" s="22"/>
      <c r="S35" s="22"/>
      <c r="T35" s="22"/>
      <c r="V35" s="46" t="str">
        <f t="shared" si="2"/>
        <v>Y</v>
      </c>
      <c r="W35" s="18"/>
      <c r="X35" s="22" t="s">
        <v>222</v>
      </c>
      <c r="Y35" s="22" t="s">
        <v>222</v>
      </c>
      <c r="Z35" s="22" t="s">
        <v>222</v>
      </c>
      <c r="AA35" s="24" t="str">
        <f t="shared" si="3"/>
        <v>Y</v>
      </c>
      <c r="AB35" s="47" t="str">
        <f t="shared" si="4"/>
        <v xml:space="preserve">AU-8 </v>
      </c>
      <c r="AC35" s="26"/>
      <c r="AD35" s="28" t="s">
        <v>225</v>
      </c>
      <c r="AE35" s="28" t="s">
        <v>225</v>
      </c>
      <c r="AF35" s="27">
        <f t="shared" si="5"/>
        <v>0</v>
      </c>
      <c r="AH35" s="30" t="str">
        <f t="shared" si="0"/>
        <v>Y</v>
      </c>
    </row>
    <row r="36" spans="1:34" x14ac:dyDescent="0.3">
      <c r="A36" s="15" t="s">
        <v>18</v>
      </c>
      <c r="B36" s="22"/>
      <c r="C36" s="22" t="str">
        <f t="shared" si="12"/>
        <v>S</v>
      </c>
      <c r="D36" s="22"/>
      <c r="E36" s="22"/>
      <c r="F36" s="22"/>
      <c r="G36" s="22" t="str">
        <f>IF(G$5="S","S","x")</f>
        <v>S</v>
      </c>
      <c r="H36" s="22" t="str">
        <f>IF(H$5="S","S","x")</f>
        <v>S</v>
      </c>
      <c r="I36" s="22"/>
      <c r="J36" s="22"/>
      <c r="K36" s="22"/>
      <c r="L36" s="22"/>
      <c r="M36" s="22"/>
      <c r="N36" s="22"/>
      <c r="O36" s="22"/>
      <c r="P36" s="22"/>
      <c r="Q36" s="22"/>
      <c r="R36" s="22"/>
      <c r="S36" s="22"/>
      <c r="T36" s="22"/>
      <c r="V36" s="46" t="str">
        <f t="shared" si="2"/>
        <v>Y</v>
      </c>
      <c r="W36" s="18"/>
      <c r="X36" s="22" t="s">
        <v>222</v>
      </c>
      <c r="Y36" s="22" t="s">
        <v>222</v>
      </c>
      <c r="Z36" s="22" t="s">
        <v>222</v>
      </c>
      <c r="AA36" s="24" t="str">
        <f t="shared" si="3"/>
        <v>Y</v>
      </c>
      <c r="AB36" s="47" t="str">
        <f t="shared" si="4"/>
        <v xml:space="preserve">AU-9 </v>
      </c>
      <c r="AC36" s="26"/>
      <c r="AD36" s="28" t="s">
        <v>909</v>
      </c>
      <c r="AE36" s="26" t="s">
        <v>235</v>
      </c>
      <c r="AF36" s="27">
        <f t="shared" si="5"/>
        <v>0</v>
      </c>
      <c r="AH36" s="30" t="str">
        <f t="shared" si="0"/>
        <v>Y</v>
      </c>
    </row>
    <row r="37" spans="1:34" x14ac:dyDescent="0.3">
      <c r="A37" s="15" t="s">
        <v>19</v>
      </c>
      <c r="B37" s="22"/>
      <c r="C37" s="22" t="str">
        <f t="shared" si="12"/>
        <v>S</v>
      </c>
      <c r="D37" s="22"/>
      <c r="E37" s="22"/>
      <c r="F37" s="22"/>
      <c r="G37" s="22"/>
      <c r="H37" s="22"/>
      <c r="I37" s="22"/>
      <c r="J37" s="22"/>
      <c r="K37" s="22"/>
      <c r="L37" s="22" t="str">
        <f t="shared" ref="L37:M37" si="14">IF(L$5="S","S","x")</f>
        <v>S</v>
      </c>
      <c r="M37" s="22" t="str">
        <f t="shared" si="14"/>
        <v>S</v>
      </c>
      <c r="N37" s="22"/>
      <c r="O37" s="22"/>
      <c r="P37" s="22"/>
      <c r="Q37" s="22"/>
      <c r="R37" s="22"/>
      <c r="S37" s="22"/>
      <c r="T37" s="22"/>
      <c r="V37" s="46" t="str">
        <f t="shared" si="2"/>
        <v>Y</v>
      </c>
      <c r="W37" s="18"/>
      <c r="X37" s="45" t="s">
        <v>223</v>
      </c>
      <c r="Y37" s="45" t="s">
        <v>223</v>
      </c>
      <c r="Z37" s="22" t="s">
        <v>222</v>
      </c>
      <c r="AA37" s="24" t="str">
        <f t="shared" si="3"/>
        <v>N</v>
      </c>
      <c r="AB37" s="47" t="str">
        <f t="shared" si="4"/>
        <v>AU-10</v>
      </c>
      <c r="AC37" s="26"/>
      <c r="AD37" s="26"/>
      <c r="AE37" s="26"/>
      <c r="AF37" s="27">
        <f t="shared" si="5"/>
        <v>0</v>
      </c>
      <c r="AH37" s="30" t="str">
        <f t="shared" si="0"/>
        <v>N</v>
      </c>
    </row>
    <row r="38" spans="1:34" x14ac:dyDescent="0.3">
      <c r="A38" s="15" t="s">
        <v>20</v>
      </c>
      <c r="B38" s="22"/>
      <c r="C38" s="22" t="str">
        <f t="shared" si="12"/>
        <v>S</v>
      </c>
      <c r="D38" s="22"/>
      <c r="E38" s="22"/>
      <c r="F38" s="22"/>
      <c r="G38" s="22" t="str">
        <f>IF(G$5="S","S","x")</f>
        <v>S</v>
      </c>
      <c r="H38" s="22"/>
      <c r="I38" s="22"/>
      <c r="J38" s="22"/>
      <c r="K38" s="22"/>
      <c r="L38" s="22"/>
      <c r="M38" s="22"/>
      <c r="N38" s="22"/>
      <c r="O38" s="22"/>
      <c r="P38" s="22"/>
      <c r="Q38" s="22"/>
      <c r="R38" s="22"/>
      <c r="S38" s="22"/>
      <c r="T38" s="22"/>
      <c r="V38" s="46" t="str">
        <f t="shared" si="2"/>
        <v>Y</v>
      </c>
      <c r="W38" s="18"/>
      <c r="X38" s="22" t="s">
        <v>222</v>
      </c>
      <c r="Y38" s="22" t="s">
        <v>222</v>
      </c>
      <c r="Z38" s="22" t="s">
        <v>222</v>
      </c>
      <c r="AA38" s="24" t="str">
        <f t="shared" si="3"/>
        <v>Y</v>
      </c>
      <c r="AB38" s="47" t="str">
        <f t="shared" si="4"/>
        <v>AU-11</v>
      </c>
      <c r="AC38" s="26"/>
      <c r="AD38" s="26"/>
      <c r="AE38" s="26"/>
      <c r="AF38" s="27">
        <f t="shared" si="5"/>
        <v>0</v>
      </c>
      <c r="AH38" s="30" t="str">
        <f t="shared" si="0"/>
        <v>Y</v>
      </c>
    </row>
    <row r="39" spans="1:34" x14ac:dyDescent="0.3">
      <c r="A39" s="15" t="s">
        <v>21</v>
      </c>
      <c r="B39" s="22"/>
      <c r="C39" s="22" t="str">
        <f t="shared" si="12"/>
        <v>S</v>
      </c>
      <c r="D39" s="22"/>
      <c r="E39" s="22"/>
      <c r="F39" s="22"/>
      <c r="G39" s="22"/>
      <c r="H39" s="22"/>
      <c r="I39" s="22"/>
      <c r="J39" s="22"/>
      <c r="K39" s="22"/>
      <c r="L39" s="22"/>
      <c r="M39" s="22"/>
      <c r="N39" s="22"/>
      <c r="O39" s="22"/>
      <c r="P39" s="22"/>
      <c r="Q39" s="22"/>
      <c r="R39" s="22"/>
      <c r="S39" s="22"/>
      <c r="T39" s="22"/>
      <c r="V39" s="46" t="str">
        <f t="shared" si="2"/>
        <v>Y</v>
      </c>
      <c r="W39" s="18"/>
      <c r="X39" s="22" t="s">
        <v>222</v>
      </c>
      <c r="Y39" s="22" t="s">
        <v>222</v>
      </c>
      <c r="Z39" s="22" t="s">
        <v>222</v>
      </c>
      <c r="AA39" s="24" t="str">
        <f t="shared" si="3"/>
        <v>Y</v>
      </c>
      <c r="AB39" s="47" t="str">
        <f t="shared" si="4"/>
        <v>AU-12</v>
      </c>
      <c r="AC39" s="26"/>
      <c r="AD39" s="26"/>
      <c r="AE39" s="26" t="s">
        <v>232</v>
      </c>
      <c r="AF39" s="27">
        <f t="shared" si="5"/>
        <v>0</v>
      </c>
      <c r="AH39" s="30" t="str">
        <f t="shared" si="0"/>
        <v>Y</v>
      </c>
    </row>
    <row r="40" spans="1:34" x14ac:dyDescent="0.3">
      <c r="A40" s="15" t="s">
        <v>22</v>
      </c>
      <c r="B40" s="22"/>
      <c r="C40" s="22" t="str">
        <f t="shared" si="12"/>
        <v>S</v>
      </c>
      <c r="D40" s="22"/>
      <c r="E40" s="22"/>
      <c r="F40" s="22"/>
      <c r="G40" s="22"/>
      <c r="H40" s="22"/>
      <c r="I40" s="22"/>
      <c r="J40" s="22"/>
      <c r="K40" s="22"/>
      <c r="L40" s="22"/>
      <c r="M40" s="22"/>
      <c r="N40" s="22"/>
      <c r="O40" s="22"/>
      <c r="P40" s="22"/>
      <c r="Q40" s="22"/>
      <c r="R40" s="22"/>
      <c r="S40" s="22"/>
      <c r="T40" s="22"/>
      <c r="V40" s="46" t="str">
        <f t="shared" si="2"/>
        <v>Y</v>
      </c>
      <c r="W40" s="18"/>
      <c r="X40" s="45" t="s">
        <v>223</v>
      </c>
      <c r="Y40" s="45" t="s">
        <v>223</v>
      </c>
      <c r="Z40" s="45" t="s">
        <v>223</v>
      </c>
      <c r="AA40" s="24" t="str">
        <f t="shared" si="3"/>
        <v>N</v>
      </c>
      <c r="AB40" s="47" t="str">
        <f t="shared" si="4"/>
        <v>AU-13</v>
      </c>
      <c r="AC40" s="26"/>
      <c r="AD40" s="26"/>
      <c r="AE40" s="26"/>
      <c r="AF40" s="27">
        <f t="shared" si="5"/>
        <v>0</v>
      </c>
      <c r="AH40" s="30" t="str">
        <f t="shared" si="0"/>
        <v>N</v>
      </c>
    </row>
    <row r="41" spans="1:34" x14ac:dyDescent="0.3">
      <c r="A41" s="15" t="s">
        <v>23</v>
      </c>
      <c r="B41" s="22"/>
      <c r="C41" s="22" t="str">
        <f t="shared" si="12"/>
        <v>S</v>
      </c>
      <c r="D41" s="22"/>
      <c r="E41" s="22"/>
      <c r="F41" s="22"/>
      <c r="G41" s="22"/>
      <c r="H41" s="22"/>
      <c r="I41" s="22"/>
      <c r="J41" s="22"/>
      <c r="K41" s="22"/>
      <c r="L41" s="22"/>
      <c r="M41" s="22"/>
      <c r="N41" s="22"/>
      <c r="O41" s="22"/>
      <c r="P41" s="22"/>
      <c r="Q41" s="22"/>
      <c r="R41" s="22"/>
      <c r="S41" s="22"/>
      <c r="T41" s="22"/>
      <c r="V41" s="46" t="str">
        <f t="shared" si="2"/>
        <v>Y</v>
      </c>
      <c r="W41" s="18"/>
      <c r="X41" s="45" t="s">
        <v>223</v>
      </c>
      <c r="Y41" s="45" t="s">
        <v>223</v>
      </c>
      <c r="Z41" s="45" t="s">
        <v>223</v>
      </c>
      <c r="AA41" s="24" t="str">
        <f t="shared" si="3"/>
        <v>N</v>
      </c>
      <c r="AB41" s="47" t="str">
        <f t="shared" si="4"/>
        <v>AU-14</v>
      </c>
      <c r="AC41" s="26"/>
      <c r="AD41" s="26"/>
      <c r="AE41" s="26"/>
      <c r="AF41" s="27">
        <f t="shared" si="5"/>
        <v>0</v>
      </c>
      <c r="AH41" s="30" t="str">
        <f t="shared" si="0"/>
        <v>N</v>
      </c>
    </row>
    <row r="42" spans="1:34" x14ac:dyDescent="0.3">
      <c r="A42" s="15" t="s">
        <v>24</v>
      </c>
      <c r="B42" s="22"/>
      <c r="C42" s="22" t="str">
        <f t="shared" si="12"/>
        <v>S</v>
      </c>
      <c r="D42" s="22"/>
      <c r="E42" s="22"/>
      <c r="F42" s="22"/>
      <c r="G42" s="22"/>
      <c r="H42" s="22"/>
      <c r="I42" s="22"/>
      <c r="J42" s="22"/>
      <c r="K42" s="22"/>
      <c r="L42" s="22"/>
      <c r="M42" s="22"/>
      <c r="N42" s="22"/>
      <c r="O42" s="22"/>
      <c r="P42" s="22"/>
      <c r="Q42" s="22"/>
      <c r="R42" s="22"/>
      <c r="S42" s="22"/>
      <c r="T42" s="22"/>
      <c r="V42" s="46" t="str">
        <f t="shared" si="2"/>
        <v>Y</v>
      </c>
      <c r="W42" s="18"/>
      <c r="X42" s="45" t="s">
        <v>223</v>
      </c>
      <c r="Y42" s="45" t="s">
        <v>223</v>
      </c>
      <c r="Z42" s="45" t="s">
        <v>223</v>
      </c>
      <c r="AA42" s="24" t="str">
        <f t="shared" si="3"/>
        <v>N</v>
      </c>
      <c r="AB42" s="47" t="str">
        <f t="shared" si="4"/>
        <v>AU-15</v>
      </c>
      <c r="AC42" s="26"/>
      <c r="AD42" s="26"/>
      <c r="AE42" s="26"/>
      <c r="AF42" s="27">
        <f t="shared" si="5"/>
        <v>0</v>
      </c>
      <c r="AH42" s="30" t="str">
        <f t="shared" ref="AH42:AH73" si="15">IF(V42="N","N",IF(OR(AF42="",AF42=0),AA42,CONCATENATE(AA42," + ",AF42)))</f>
        <v>N</v>
      </c>
    </row>
    <row r="43" spans="1:34" x14ac:dyDescent="0.3">
      <c r="A43" s="15" t="s">
        <v>25</v>
      </c>
      <c r="B43" s="22"/>
      <c r="C43" s="22" t="str">
        <f t="shared" si="12"/>
        <v>S</v>
      </c>
      <c r="D43" s="22"/>
      <c r="E43" s="22"/>
      <c r="F43" s="22"/>
      <c r="G43" s="22"/>
      <c r="H43" s="22"/>
      <c r="I43" s="22"/>
      <c r="J43" s="22"/>
      <c r="K43" s="22"/>
      <c r="L43" s="22"/>
      <c r="M43" s="22"/>
      <c r="N43" s="22"/>
      <c r="O43" s="22"/>
      <c r="P43" s="22"/>
      <c r="Q43" s="22"/>
      <c r="R43" s="22"/>
      <c r="S43" s="22"/>
      <c r="T43" s="22"/>
      <c r="V43" s="46" t="str">
        <f t="shared" si="2"/>
        <v>Y</v>
      </c>
      <c r="W43" s="18"/>
      <c r="X43" s="45" t="s">
        <v>223</v>
      </c>
      <c r="Y43" s="45" t="s">
        <v>223</v>
      </c>
      <c r="Z43" s="45" t="s">
        <v>223</v>
      </c>
      <c r="AA43" s="24" t="str">
        <f t="shared" si="3"/>
        <v>N</v>
      </c>
      <c r="AB43" s="47" t="str">
        <f t="shared" si="4"/>
        <v>AU-16</v>
      </c>
      <c r="AC43" s="26"/>
      <c r="AD43" s="26"/>
      <c r="AE43" s="26"/>
      <c r="AF43" s="27">
        <f t="shared" si="5"/>
        <v>0</v>
      </c>
      <c r="AH43" s="30" t="str">
        <f t="shared" si="15"/>
        <v>N</v>
      </c>
    </row>
    <row r="44" spans="1:34" x14ac:dyDescent="0.3">
      <c r="A44" s="15" t="s">
        <v>103</v>
      </c>
      <c r="B44" s="22"/>
      <c r="C44" s="22"/>
      <c r="D44" s="22"/>
      <c r="E44" s="22"/>
      <c r="F44" s="22"/>
      <c r="G44" s="22"/>
      <c r="H44" s="22"/>
      <c r="I44" s="22"/>
      <c r="J44" s="22"/>
      <c r="K44" s="22"/>
      <c r="L44" s="22"/>
      <c r="M44" s="22"/>
      <c r="N44" s="22" t="str">
        <f>IF(N$5="S","S","x")</f>
        <v>S</v>
      </c>
      <c r="O44" s="22"/>
      <c r="P44" s="22"/>
      <c r="Q44" s="22"/>
      <c r="R44" s="22"/>
      <c r="S44" s="22"/>
      <c r="T44" s="22"/>
      <c r="V44" s="46" t="str">
        <f t="shared" si="2"/>
        <v>Y</v>
      </c>
      <c r="W44" s="18"/>
      <c r="X44" s="22" t="s">
        <v>222</v>
      </c>
      <c r="Y44" s="22" t="s">
        <v>222</v>
      </c>
      <c r="Z44" s="22" t="s">
        <v>222</v>
      </c>
      <c r="AA44" s="24" t="str">
        <f t="shared" si="3"/>
        <v>Y</v>
      </c>
      <c r="AB44" s="47" t="str">
        <f t="shared" si="4"/>
        <v xml:space="preserve">CA-7 </v>
      </c>
      <c r="AC44" s="26"/>
      <c r="AD44" s="28" t="s">
        <v>225</v>
      </c>
      <c r="AE44" s="28" t="s">
        <v>225</v>
      </c>
      <c r="AF44" s="27">
        <f t="shared" si="5"/>
        <v>0</v>
      </c>
      <c r="AH44" s="30" t="str">
        <f t="shared" si="15"/>
        <v>Y</v>
      </c>
    </row>
    <row r="45" spans="1:34" x14ac:dyDescent="0.3">
      <c r="A45" s="15" t="s">
        <v>30</v>
      </c>
      <c r="B45" s="22"/>
      <c r="C45" s="22"/>
      <c r="D45" s="22"/>
      <c r="E45" s="22" t="str">
        <f t="shared" ref="E45:F52" si="16">IF(E$5="S","S","x")</f>
        <v>x</v>
      </c>
      <c r="F45" s="22"/>
      <c r="G45" s="22"/>
      <c r="H45" s="22" t="str">
        <f t="shared" ref="H45:H47" si="17">IF(H$5="S","S","x")</f>
        <v>S</v>
      </c>
      <c r="I45" s="22"/>
      <c r="J45" s="22"/>
      <c r="K45" s="22"/>
      <c r="L45" s="22" t="str">
        <f t="shared" ref="L45:M45" si="18">IF(L$5="S","S","x")</f>
        <v>S</v>
      </c>
      <c r="M45" s="22" t="str">
        <f t="shared" si="18"/>
        <v>S</v>
      </c>
      <c r="N45" s="22"/>
      <c r="O45" s="22"/>
      <c r="P45" s="22"/>
      <c r="Q45" s="22"/>
      <c r="R45" s="22"/>
      <c r="S45" s="22"/>
      <c r="T45" s="22"/>
      <c r="V45" s="46" t="str">
        <f t="shared" si="2"/>
        <v>Y</v>
      </c>
      <c r="W45" s="18"/>
      <c r="X45" s="22" t="s">
        <v>222</v>
      </c>
      <c r="Y45" s="22" t="s">
        <v>222</v>
      </c>
      <c r="Z45" s="22" t="s">
        <v>222</v>
      </c>
      <c r="AA45" s="24" t="str">
        <f t="shared" si="3"/>
        <v>Y</v>
      </c>
      <c r="AB45" s="47" t="str">
        <f t="shared" si="4"/>
        <v xml:space="preserve">CM-1 </v>
      </c>
      <c r="AC45" s="26"/>
      <c r="AD45" s="26"/>
      <c r="AE45" s="26"/>
      <c r="AF45" s="27">
        <f t="shared" si="5"/>
        <v>0</v>
      </c>
      <c r="AH45" s="30" t="str">
        <f t="shared" si="15"/>
        <v>Y</v>
      </c>
    </row>
    <row r="46" spans="1:34" x14ac:dyDescent="0.3">
      <c r="A46" s="15" t="s">
        <v>31</v>
      </c>
      <c r="B46" s="22"/>
      <c r="C46" s="22"/>
      <c r="D46" s="22"/>
      <c r="E46" s="22" t="str">
        <f t="shared" si="16"/>
        <v>x</v>
      </c>
      <c r="F46" s="22" t="str">
        <f t="shared" si="16"/>
        <v>S</v>
      </c>
      <c r="G46" s="22"/>
      <c r="H46" s="22" t="str">
        <f t="shared" si="17"/>
        <v>S</v>
      </c>
      <c r="I46" s="22"/>
      <c r="J46" s="22"/>
      <c r="K46" s="22"/>
      <c r="L46" s="22"/>
      <c r="M46" s="22"/>
      <c r="N46" s="22"/>
      <c r="O46" s="22"/>
      <c r="P46" s="22"/>
      <c r="Q46" s="22"/>
      <c r="R46" s="22"/>
      <c r="S46" s="22"/>
      <c r="T46" s="22"/>
      <c r="V46" s="46" t="str">
        <f t="shared" si="2"/>
        <v>Y</v>
      </c>
      <c r="W46" s="18"/>
      <c r="X46" s="22" t="s">
        <v>222</v>
      </c>
      <c r="Y46" s="22" t="s">
        <v>222</v>
      </c>
      <c r="Z46" s="22" t="s">
        <v>222</v>
      </c>
      <c r="AA46" s="24" t="str">
        <f t="shared" si="3"/>
        <v>Y</v>
      </c>
      <c r="AB46" s="47" t="str">
        <f t="shared" si="4"/>
        <v xml:space="preserve">CM-2 </v>
      </c>
      <c r="AC46" s="26"/>
      <c r="AD46" s="26" t="s">
        <v>910</v>
      </c>
      <c r="AE46" s="26" t="s">
        <v>911</v>
      </c>
      <c r="AF46" s="27">
        <f t="shared" si="5"/>
        <v>0</v>
      </c>
      <c r="AH46" s="30" t="str">
        <f t="shared" si="15"/>
        <v>Y</v>
      </c>
    </row>
    <row r="47" spans="1:34" x14ac:dyDescent="0.3">
      <c r="A47" s="15" t="s">
        <v>32</v>
      </c>
      <c r="B47" s="22"/>
      <c r="C47" s="22"/>
      <c r="D47" s="22"/>
      <c r="E47" s="22" t="str">
        <f t="shared" si="16"/>
        <v>x</v>
      </c>
      <c r="F47" s="22" t="str">
        <f t="shared" si="16"/>
        <v>S</v>
      </c>
      <c r="G47" s="22"/>
      <c r="H47" s="22" t="str">
        <f t="shared" si="17"/>
        <v>S</v>
      </c>
      <c r="I47" s="22"/>
      <c r="J47" s="22"/>
      <c r="K47" s="22" t="str">
        <f t="shared" ref="K47:L47" si="19">IF(K$5="S","S","x")</f>
        <v>S</v>
      </c>
      <c r="L47" s="22" t="str">
        <f t="shared" si="19"/>
        <v>S</v>
      </c>
      <c r="M47" s="22"/>
      <c r="N47" s="22"/>
      <c r="O47" s="22"/>
      <c r="P47" s="22"/>
      <c r="Q47" s="22"/>
      <c r="R47" s="22"/>
      <c r="S47" s="22"/>
      <c r="T47" s="22"/>
      <c r="V47" s="46" t="str">
        <f t="shared" si="2"/>
        <v>Y</v>
      </c>
      <c r="W47" s="18"/>
      <c r="X47" s="45" t="s">
        <v>223</v>
      </c>
      <c r="Y47" s="22" t="s">
        <v>222</v>
      </c>
      <c r="Z47" s="22" t="s">
        <v>222</v>
      </c>
      <c r="AA47" s="24" t="str">
        <f t="shared" si="3"/>
        <v>N</v>
      </c>
      <c r="AB47" s="47" t="str">
        <f t="shared" si="4"/>
        <v xml:space="preserve">CM-3 </v>
      </c>
      <c r="AC47" s="26"/>
      <c r="AD47" s="28" t="s">
        <v>227</v>
      </c>
      <c r="AE47" s="26" t="s">
        <v>224</v>
      </c>
      <c r="AF47" s="27">
        <f t="shared" si="5"/>
        <v>0</v>
      </c>
      <c r="AH47" s="30" t="str">
        <f t="shared" si="15"/>
        <v>N</v>
      </c>
    </row>
    <row r="48" spans="1:34" x14ac:dyDescent="0.3">
      <c r="A48" s="15" t="s">
        <v>10</v>
      </c>
      <c r="B48" s="22" t="str">
        <f>IF(B$5="S","S","x")</f>
        <v>S</v>
      </c>
      <c r="C48" s="22"/>
      <c r="D48" s="22"/>
      <c r="E48" s="22" t="str">
        <f t="shared" si="16"/>
        <v>x</v>
      </c>
      <c r="F48" s="22" t="str">
        <f t="shared" si="16"/>
        <v>S</v>
      </c>
      <c r="G48" s="22"/>
      <c r="H48" s="22"/>
      <c r="I48" s="22"/>
      <c r="J48" s="22"/>
      <c r="K48" s="22"/>
      <c r="L48" s="22"/>
      <c r="M48" s="22"/>
      <c r="N48" s="22"/>
      <c r="O48" s="22"/>
      <c r="P48" s="22"/>
      <c r="Q48" s="22"/>
      <c r="R48" s="22"/>
      <c r="S48" s="22"/>
      <c r="T48" s="22"/>
      <c r="V48" s="46" t="str">
        <f t="shared" si="2"/>
        <v>Y</v>
      </c>
      <c r="W48" s="18"/>
      <c r="X48" s="22" t="s">
        <v>222</v>
      </c>
      <c r="Y48" s="22" t="s">
        <v>222</v>
      </c>
      <c r="Z48" s="22" t="s">
        <v>222</v>
      </c>
      <c r="AA48" s="24" t="str">
        <f t="shared" si="3"/>
        <v>Y</v>
      </c>
      <c r="AB48" s="47" t="str">
        <f t="shared" si="4"/>
        <v xml:space="preserve">CM-4 </v>
      </c>
      <c r="AC48" s="26"/>
      <c r="AD48" s="26"/>
      <c r="AE48" s="28" t="s">
        <v>225</v>
      </c>
      <c r="AF48" s="27">
        <f t="shared" si="5"/>
        <v>0</v>
      </c>
      <c r="AH48" s="30" t="str">
        <f t="shared" si="15"/>
        <v>Y</v>
      </c>
    </row>
    <row r="49" spans="1:34" x14ac:dyDescent="0.3">
      <c r="A49" s="15" t="s">
        <v>33</v>
      </c>
      <c r="B49" s="22"/>
      <c r="C49" s="22"/>
      <c r="D49" s="22"/>
      <c r="E49" s="22" t="str">
        <f t="shared" si="16"/>
        <v>x</v>
      </c>
      <c r="F49" s="22" t="str">
        <f t="shared" si="16"/>
        <v>S</v>
      </c>
      <c r="G49" s="22"/>
      <c r="H49" s="22" t="str">
        <f t="shared" ref="H49:H50" si="20">IF(H$5="S","S","x")</f>
        <v>S</v>
      </c>
      <c r="I49" s="22"/>
      <c r="J49" s="22"/>
      <c r="K49" s="22"/>
      <c r="L49" s="22"/>
      <c r="M49" s="22"/>
      <c r="N49" s="22"/>
      <c r="O49" s="22"/>
      <c r="P49" s="22"/>
      <c r="Q49" s="22"/>
      <c r="R49" s="22"/>
      <c r="S49" s="22"/>
      <c r="T49" s="22"/>
      <c r="V49" s="46" t="str">
        <f t="shared" si="2"/>
        <v>Y</v>
      </c>
      <c r="W49" s="18"/>
      <c r="X49" s="45" t="s">
        <v>223</v>
      </c>
      <c r="Y49" s="22" t="s">
        <v>222</v>
      </c>
      <c r="Z49" s="22" t="s">
        <v>222</v>
      </c>
      <c r="AA49" s="24" t="str">
        <f t="shared" si="3"/>
        <v>N</v>
      </c>
      <c r="AB49" s="47" t="str">
        <f t="shared" si="4"/>
        <v xml:space="preserve">CM-5 </v>
      </c>
      <c r="AC49" s="26"/>
      <c r="AD49" s="26"/>
      <c r="AE49" s="26" t="s">
        <v>228</v>
      </c>
      <c r="AF49" s="27">
        <f t="shared" si="5"/>
        <v>0</v>
      </c>
      <c r="AH49" s="30" t="str">
        <f t="shared" si="15"/>
        <v>N</v>
      </c>
    </row>
    <row r="50" spans="1:34" x14ac:dyDescent="0.3">
      <c r="A50" s="15" t="s">
        <v>34</v>
      </c>
      <c r="B50" s="22"/>
      <c r="C50" s="22"/>
      <c r="D50" s="22"/>
      <c r="E50" s="22" t="str">
        <f t="shared" si="16"/>
        <v>x</v>
      </c>
      <c r="F50" s="22"/>
      <c r="G50" s="22"/>
      <c r="H50" s="22" t="str">
        <f t="shared" si="20"/>
        <v>S</v>
      </c>
      <c r="I50" s="22"/>
      <c r="J50" s="22"/>
      <c r="K50" s="22"/>
      <c r="L50" s="22" t="str">
        <f>IF(L$5="S","S","x")</f>
        <v>S</v>
      </c>
      <c r="M50" s="22"/>
      <c r="N50" s="22"/>
      <c r="O50" s="22"/>
      <c r="P50" s="22" t="str">
        <f t="shared" ref="P50:P51" si="21">IF(P$5="S","S","x")</f>
        <v>S</v>
      </c>
      <c r="Q50" s="22"/>
      <c r="R50" s="22"/>
      <c r="S50" s="22"/>
      <c r="T50" s="22"/>
      <c r="V50" s="46" t="str">
        <f t="shared" si="2"/>
        <v>Y</v>
      </c>
      <c r="W50" s="18"/>
      <c r="X50" s="22" t="s">
        <v>222</v>
      </c>
      <c r="Y50" s="22" t="s">
        <v>222</v>
      </c>
      <c r="Z50" s="22" t="s">
        <v>222</v>
      </c>
      <c r="AA50" s="24" t="str">
        <f t="shared" si="3"/>
        <v>Y</v>
      </c>
      <c r="AB50" s="47" t="str">
        <f t="shared" si="4"/>
        <v xml:space="preserve">CM-6 </v>
      </c>
      <c r="AC50" s="26"/>
      <c r="AD50" s="28" t="s">
        <v>229</v>
      </c>
      <c r="AE50" s="26" t="s">
        <v>224</v>
      </c>
      <c r="AF50" s="27">
        <f t="shared" si="5"/>
        <v>0</v>
      </c>
      <c r="AH50" s="30" t="str">
        <f t="shared" si="15"/>
        <v>Y</v>
      </c>
    </row>
    <row r="51" spans="1:34" x14ac:dyDescent="0.3">
      <c r="A51" s="15" t="s">
        <v>35</v>
      </c>
      <c r="B51" s="22"/>
      <c r="C51" s="22"/>
      <c r="D51" s="22"/>
      <c r="E51" s="22" t="str">
        <f t="shared" si="16"/>
        <v>x</v>
      </c>
      <c r="F51" s="22"/>
      <c r="G51" s="22"/>
      <c r="H51" s="22"/>
      <c r="I51" s="22"/>
      <c r="J51" s="22"/>
      <c r="K51" s="22"/>
      <c r="L51" s="22"/>
      <c r="M51" s="22"/>
      <c r="N51" s="22"/>
      <c r="O51" s="22"/>
      <c r="P51" s="22" t="str">
        <f t="shared" si="21"/>
        <v>S</v>
      </c>
      <c r="Q51" s="22"/>
      <c r="R51" s="22"/>
      <c r="S51" s="22"/>
      <c r="T51" s="22"/>
      <c r="V51" s="46" t="str">
        <f t="shared" si="2"/>
        <v>Y</v>
      </c>
      <c r="W51" s="18"/>
      <c r="X51" s="22" t="s">
        <v>222</v>
      </c>
      <c r="Y51" s="22" t="s">
        <v>222</v>
      </c>
      <c r="Z51" s="22" t="s">
        <v>222</v>
      </c>
      <c r="AA51" s="24" t="str">
        <f t="shared" si="3"/>
        <v>Y</v>
      </c>
      <c r="AB51" s="47" t="str">
        <f t="shared" si="4"/>
        <v xml:space="preserve">CM-7 </v>
      </c>
      <c r="AC51" s="26"/>
      <c r="AD51" s="26" t="s">
        <v>231</v>
      </c>
      <c r="AE51" s="26" t="s">
        <v>912</v>
      </c>
      <c r="AF51" s="27">
        <f t="shared" si="5"/>
        <v>0</v>
      </c>
      <c r="AH51" s="30" t="str">
        <f t="shared" si="15"/>
        <v>Y</v>
      </c>
    </row>
    <row r="52" spans="1:34" x14ac:dyDescent="0.3">
      <c r="A52" s="15" t="s">
        <v>36</v>
      </c>
      <c r="B52" s="22"/>
      <c r="C52" s="22"/>
      <c r="D52" s="22"/>
      <c r="E52" s="22" t="str">
        <f t="shared" si="16"/>
        <v>x</v>
      </c>
      <c r="F52" s="22"/>
      <c r="G52" s="22"/>
      <c r="H52" s="22"/>
      <c r="I52" s="22"/>
      <c r="J52" s="22"/>
      <c r="K52" s="22"/>
      <c r="L52" s="22"/>
      <c r="M52" s="22"/>
      <c r="N52" s="22"/>
      <c r="O52" s="22"/>
      <c r="P52" s="22"/>
      <c r="Q52" s="22"/>
      <c r="R52" s="22"/>
      <c r="S52" s="22"/>
      <c r="T52" s="22"/>
      <c r="V52" s="46" t="str">
        <f t="shared" si="2"/>
        <v>N</v>
      </c>
      <c r="W52" s="18"/>
      <c r="X52" s="45" t="s">
        <v>223</v>
      </c>
      <c r="Y52" s="22" t="s">
        <v>222</v>
      </c>
      <c r="Z52" s="22" t="s">
        <v>222</v>
      </c>
      <c r="AA52" s="24" t="str">
        <f t="shared" si="3"/>
        <v>N</v>
      </c>
      <c r="AB52" s="47" t="str">
        <f t="shared" si="4"/>
        <v xml:space="preserve">CM-9 </v>
      </c>
      <c r="AC52" s="26"/>
      <c r="AD52" s="26"/>
      <c r="AE52" s="26"/>
      <c r="AF52" s="27">
        <f t="shared" si="5"/>
        <v>0</v>
      </c>
      <c r="AH52" s="30" t="str">
        <f t="shared" si="15"/>
        <v>N</v>
      </c>
    </row>
    <row r="53" spans="1:34" x14ac:dyDescent="0.3">
      <c r="A53" s="15" t="s">
        <v>53</v>
      </c>
      <c r="B53" s="22"/>
      <c r="C53" s="22"/>
      <c r="D53" s="22"/>
      <c r="E53" s="22"/>
      <c r="F53" s="22"/>
      <c r="G53" s="22"/>
      <c r="H53" s="22" t="str">
        <f t="shared" ref="H53:H62" si="22">IF(H$5="S","S","x")</f>
        <v>S</v>
      </c>
      <c r="I53" s="22"/>
      <c r="J53" s="22"/>
      <c r="K53" s="22"/>
      <c r="L53" s="22"/>
      <c r="M53" s="22"/>
      <c r="N53" s="22"/>
      <c r="O53" s="22"/>
      <c r="P53" s="22"/>
      <c r="Q53" s="22" t="str">
        <f t="shared" ref="Q53:Q54" si="23">IF(Q$5="S","S","x")</f>
        <v>S</v>
      </c>
      <c r="R53" s="22"/>
      <c r="S53" s="22"/>
      <c r="T53" s="22"/>
      <c r="V53" s="46" t="str">
        <f t="shared" si="2"/>
        <v>Y</v>
      </c>
      <c r="W53" s="18"/>
      <c r="X53" s="22" t="s">
        <v>222</v>
      </c>
      <c r="Y53" s="22" t="s">
        <v>222</v>
      </c>
      <c r="Z53" s="22" t="s">
        <v>222</v>
      </c>
      <c r="AA53" s="24" t="str">
        <f t="shared" si="3"/>
        <v>Y</v>
      </c>
      <c r="AB53" s="47" t="str">
        <f t="shared" si="4"/>
        <v xml:space="preserve">CP-1 </v>
      </c>
      <c r="AC53" s="26" t="s">
        <v>230</v>
      </c>
      <c r="AD53" s="26" t="s">
        <v>230</v>
      </c>
      <c r="AE53" s="26" t="s">
        <v>230</v>
      </c>
      <c r="AF53" s="27" t="str">
        <f t="shared" si="5"/>
        <v/>
      </c>
      <c r="AH53" s="30" t="str">
        <f t="shared" si="15"/>
        <v>Y</v>
      </c>
    </row>
    <row r="54" spans="1:34" x14ac:dyDescent="0.3">
      <c r="A54" s="15" t="s">
        <v>54</v>
      </c>
      <c r="B54" s="22"/>
      <c r="C54" s="22"/>
      <c r="D54" s="22"/>
      <c r="E54" s="22"/>
      <c r="F54" s="22"/>
      <c r="G54" s="22"/>
      <c r="H54" s="22" t="str">
        <f t="shared" si="22"/>
        <v>S</v>
      </c>
      <c r="I54" s="22"/>
      <c r="J54" s="22"/>
      <c r="K54" s="22"/>
      <c r="L54" s="22"/>
      <c r="M54" s="22"/>
      <c r="N54" s="22"/>
      <c r="O54" s="22"/>
      <c r="P54" s="22"/>
      <c r="Q54" s="22" t="str">
        <f t="shared" si="23"/>
        <v>S</v>
      </c>
      <c r="R54" s="22"/>
      <c r="S54" s="22"/>
      <c r="T54" s="22"/>
      <c r="V54" s="46" t="str">
        <f t="shared" si="2"/>
        <v>Y</v>
      </c>
      <c r="W54" s="18"/>
      <c r="X54" s="22" t="s">
        <v>222</v>
      </c>
      <c r="Y54" s="22" t="s">
        <v>222</v>
      </c>
      <c r="Z54" s="22" t="s">
        <v>222</v>
      </c>
      <c r="AA54" s="24" t="str">
        <f t="shared" si="3"/>
        <v>Y</v>
      </c>
      <c r="AB54" s="47" t="str">
        <f t="shared" si="4"/>
        <v xml:space="preserve">CP-2 </v>
      </c>
      <c r="AC54" s="26" t="s">
        <v>230</v>
      </c>
      <c r="AD54" s="28" t="s">
        <v>913</v>
      </c>
      <c r="AE54" s="26" t="s">
        <v>914</v>
      </c>
      <c r="AF54" s="27" t="str">
        <f t="shared" si="5"/>
        <v/>
      </c>
      <c r="AH54" s="30" t="str">
        <f t="shared" si="15"/>
        <v>Y</v>
      </c>
    </row>
    <row r="55" spans="1:34" x14ac:dyDescent="0.3">
      <c r="A55" s="15" t="s">
        <v>55</v>
      </c>
      <c r="B55" s="22"/>
      <c r="C55" s="22"/>
      <c r="D55" s="22"/>
      <c r="E55" s="22"/>
      <c r="F55" s="22"/>
      <c r="G55" s="22"/>
      <c r="H55" s="22" t="str">
        <f t="shared" si="22"/>
        <v>S</v>
      </c>
      <c r="I55" s="22"/>
      <c r="J55" s="22"/>
      <c r="K55" s="22"/>
      <c r="L55" s="22"/>
      <c r="M55" s="22"/>
      <c r="N55" s="22"/>
      <c r="O55" s="22"/>
      <c r="P55" s="22"/>
      <c r="Q55" s="22" t="str">
        <f>IF(Q$5="S","S","x")</f>
        <v>S</v>
      </c>
      <c r="R55" s="22"/>
      <c r="S55" s="22"/>
      <c r="T55" s="22"/>
      <c r="V55" s="46" t="str">
        <f t="shared" si="2"/>
        <v>Y</v>
      </c>
      <c r="W55" s="18"/>
      <c r="X55" s="22" t="s">
        <v>222</v>
      </c>
      <c r="Y55" s="22" t="s">
        <v>222</v>
      </c>
      <c r="Z55" s="22" t="s">
        <v>222</v>
      </c>
      <c r="AA55" s="24" t="str">
        <f t="shared" si="3"/>
        <v>Y</v>
      </c>
      <c r="AB55" s="47" t="str">
        <f t="shared" si="4"/>
        <v xml:space="preserve">CP-3 </v>
      </c>
      <c r="AC55" s="26" t="s">
        <v>230</v>
      </c>
      <c r="AD55" s="26" t="s">
        <v>230</v>
      </c>
      <c r="AE55" s="28" t="s">
        <v>225</v>
      </c>
      <c r="AF55" s="27" t="str">
        <f t="shared" si="5"/>
        <v/>
      </c>
      <c r="AH55" s="30" t="str">
        <f t="shared" si="15"/>
        <v>Y</v>
      </c>
    </row>
    <row r="56" spans="1:34" x14ac:dyDescent="0.3">
      <c r="A56" s="15" t="s">
        <v>56</v>
      </c>
      <c r="B56" s="22"/>
      <c r="C56" s="22"/>
      <c r="D56" s="22"/>
      <c r="E56" s="22"/>
      <c r="F56" s="22"/>
      <c r="G56" s="22"/>
      <c r="H56" s="22" t="str">
        <f t="shared" si="22"/>
        <v>S</v>
      </c>
      <c r="I56" s="22"/>
      <c r="J56" s="22"/>
      <c r="K56" s="22"/>
      <c r="L56" s="22"/>
      <c r="M56" s="22"/>
      <c r="N56" s="22"/>
      <c r="O56" s="22"/>
      <c r="P56" s="22"/>
      <c r="Q56" s="22"/>
      <c r="R56" s="22"/>
      <c r="S56" s="22"/>
      <c r="T56" s="22"/>
      <c r="V56" s="46" t="str">
        <f t="shared" si="2"/>
        <v>Y</v>
      </c>
      <c r="W56" s="18"/>
      <c r="X56" s="22" t="s">
        <v>222</v>
      </c>
      <c r="Y56" s="22" t="s">
        <v>222</v>
      </c>
      <c r="Z56" s="22" t="s">
        <v>222</v>
      </c>
      <c r="AA56" s="24" t="str">
        <f t="shared" si="3"/>
        <v>Y</v>
      </c>
      <c r="AB56" s="47" t="str">
        <f t="shared" si="4"/>
        <v xml:space="preserve">CP-4 </v>
      </c>
      <c r="AC56" s="26" t="s">
        <v>230</v>
      </c>
      <c r="AD56" s="28" t="s">
        <v>225</v>
      </c>
      <c r="AE56" s="26" t="s">
        <v>224</v>
      </c>
      <c r="AF56" s="27" t="str">
        <f t="shared" si="5"/>
        <v/>
      </c>
      <c r="AH56" s="30" t="str">
        <f t="shared" si="15"/>
        <v>Y</v>
      </c>
    </row>
    <row r="57" spans="1:34" x14ac:dyDescent="0.3">
      <c r="A57" s="15" t="s">
        <v>57</v>
      </c>
      <c r="B57" s="22"/>
      <c r="C57" s="22"/>
      <c r="D57" s="22"/>
      <c r="E57" s="22"/>
      <c r="F57" s="22"/>
      <c r="G57" s="22"/>
      <c r="H57" s="22" t="str">
        <f t="shared" si="22"/>
        <v>S</v>
      </c>
      <c r="I57" s="22"/>
      <c r="J57" s="22"/>
      <c r="K57" s="22"/>
      <c r="L57" s="22"/>
      <c r="M57" s="22"/>
      <c r="N57" s="22" t="str">
        <f>IF(N$5="S","S","x")</f>
        <v>S</v>
      </c>
      <c r="O57" s="22"/>
      <c r="P57" s="22"/>
      <c r="Q57" s="22"/>
      <c r="R57" s="22"/>
      <c r="S57" s="22"/>
      <c r="T57" s="22"/>
      <c r="V57" s="46" t="str">
        <f t="shared" si="2"/>
        <v>Y</v>
      </c>
      <c r="W57" s="18"/>
      <c r="X57" s="45" t="s">
        <v>223</v>
      </c>
      <c r="Y57" s="22" t="s">
        <v>222</v>
      </c>
      <c r="Z57" s="22" t="s">
        <v>222</v>
      </c>
      <c r="AA57" s="24" t="str">
        <f t="shared" si="3"/>
        <v>N</v>
      </c>
      <c r="AB57" s="47" t="str">
        <f t="shared" si="4"/>
        <v xml:space="preserve">CP-6 </v>
      </c>
      <c r="AC57" s="26" t="s">
        <v>230</v>
      </c>
      <c r="AD57" s="26" t="s">
        <v>232</v>
      </c>
      <c r="AE57" s="26" t="s">
        <v>228</v>
      </c>
      <c r="AF57" s="27" t="str">
        <f t="shared" si="5"/>
        <v/>
      </c>
      <c r="AH57" s="30" t="str">
        <f t="shared" si="15"/>
        <v>N</v>
      </c>
    </row>
    <row r="58" spans="1:34" x14ac:dyDescent="0.3">
      <c r="A58" s="15" t="s">
        <v>58</v>
      </c>
      <c r="B58" s="22"/>
      <c r="C58" s="22"/>
      <c r="D58" s="22"/>
      <c r="E58" s="22"/>
      <c r="F58" s="22"/>
      <c r="G58" s="22"/>
      <c r="H58" s="22" t="str">
        <f t="shared" si="22"/>
        <v>S</v>
      </c>
      <c r="I58" s="22"/>
      <c r="J58" s="22"/>
      <c r="K58" s="22"/>
      <c r="L58" s="22"/>
      <c r="M58" s="22"/>
      <c r="N58" s="22"/>
      <c r="O58" s="22"/>
      <c r="P58" s="22"/>
      <c r="Q58" s="22"/>
      <c r="R58" s="22"/>
      <c r="S58" s="22"/>
      <c r="T58" s="22"/>
      <c r="V58" s="46" t="str">
        <f t="shared" si="2"/>
        <v>Y</v>
      </c>
      <c r="W58" s="18"/>
      <c r="X58" s="45" t="s">
        <v>223</v>
      </c>
      <c r="Y58" s="22" t="s">
        <v>222</v>
      </c>
      <c r="Z58" s="22" t="s">
        <v>222</v>
      </c>
      <c r="AA58" s="24" t="str">
        <f t="shared" si="3"/>
        <v>N</v>
      </c>
      <c r="AB58" s="47" t="str">
        <f t="shared" si="4"/>
        <v xml:space="preserve">CP-7 </v>
      </c>
      <c r="AC58" s="26" t="s">
        <v>230</v>
      </c>
      <c r="AD58" s="26" t="s">
        <v>228</v>
      </c>
      <c r="AE58" s="26" t="s">
        <v>221</v>
      </c>
      <c r="AF58" s="27" t="str">
        <f t="shared" si="5"/>
        <v/>
      </c>
      <c r="AH58" s="30" t="str">
        <f t="shared" si="15"/>
        <v>N</v>
      </c>
    </row>
    <row r="59" spans="1:34" x14ac:dyDescent="0.3">
      <c r="A59" s="15" t="s">
        <v>59</v>
      </c>
      <c r="B59" s="22"/>
      <c r="C59" s="22"/>
      <c r="D59" s="22"/>
      <c r="E59" s="22"/>
      <c r="F59" s="22"/>
      <c r="G59" s="22"/>
      <c r="H59" s="22" t="str">
        <f t="shared" si="22"/>
        <v>S</v>
      </c>
      <c r="I59" s="22"/>
      <c r="J59" s="22"/>
      <c r="K59" s="22"/>
      <c r="L59" s="22"/>
      <c r="M59" s="22"/>
      <c r="N59" s="22"/>
      <c r="O59" s="22"/>
      <c r="P59" s="22"/>
      <c r="Q59" s="22"/>
      <c r="R59" s="22"/>
      <c r="S59" s="22"/>
      <c r="T59" s="22"/>
      <c r="V59" s="46" t="str">
        <f t="shared" si="2"/>
        <v>Y</v>
      </c>
      <c r="W59" s="18"/>
      <c r="X59" s="45" t="s">
        <v>223</v>
      </c>
      <c r="Y59" s="22" t="s">
        <v>222</v>
      </c>
      <c r="Z59" s="22" t="s">
        <v>222</v>
      </c>
      <c r="AA59" s="24" t="str">
        <f t="shared" si="3"/>
        <v>N</v>
      </c>
      <c r="AB59" s="47" t="str">
        <f t="shared" si="4"/>
        <v xml:space="preserve">CP-8 </v>
      </c>
      <c r="AC59" s="26" t="s">
        <v>230</v>
      </c>
      <c r="AD59" s="26" t="s">
        <v>224</v>
      </c>
      <c r="AE59" s="26" t="s">
        <v>221</v>
      </c>
      <c r="AF59" s="27" t="str">
        <f t="shared" si="5"/>
        <v/>
      </c>
      <c r="AH59" s="30" t="str">
        <f t="shared" si="15"/>
        <v>N</v>
      </c>
    </row>
    <row r="60" spans="1:34" x14ac:dyDescent="0.3">
      <c r="A60" s="15" t="s">
        <v>60</v>
      </c>
      <c r="B60" s="22"/>
      <c r="C60" s="22"/>
      <c r="D60" s="22"/>
      <c r="E60" s="22"/>
      <c r="F60" s="22"/>
      <c r="G60" s="22"/>
      <c r="H60" s="22" t="str">
        <f t="shared" si="22"/>
        <v>S</v>
      </c>
      <c r="I60" s="22"/>
      <c r="J60" s="22"/>
      <c r="K60" s="22"/>
      <c r="L60" s="22"/>
      <c r="M60" s="22"/>
      <c r="N60" s="22"/>
      <c r="O60" s="22"/>
      <c r="P60" s="22"/>
      <c r="Q60" s="22"/>
      <c r="R60" s="22"/>
      <c r="S60" s="22"/>
      <c r="T60" s="22"/>
      <c r="V60" s="46" t="str">
        <f t="shared" si="2"/>
        <v>Y</v>
      </c>
      <c r="W60" s="18"/>
      <c r="X60" s="22" t="s">
        <v>222</v>
      </c>
      <c r="Y60" s="22" t="s">
        <v>222</v>
      </c>
      <c r="Z60" s="22" t="s">
        <v>222</v>
      </c>
      <c r="AA60" s="24" t="str">
        <f t="shared" si="3"/>
        <v>Y</v>
      </c>
      <c r="AB60" s="47" t="str">
        <f t="shared" si="4"/>
        <v xml:space="preserve">CP-9 </v>
      </c>
      <c r="AC60" s="26" t="s">
        <v>230</v>
      </c>
      <c r="AD60" s="28" t="s">
        <v>225</v>
      </c>
      <c r="AE60" s="26" t="s">
        <v>233</v>
      </c>
      <c r="AF60" s="27" t="str">
        <f t="shared" si="5"/>
        <v/>
      </c>
      <c r="AH60" s="30" t="str">
        <f t="shared" si="15"/>
        <v>Y</v>
      </c>
    </row>
    <row r="61" spans="1:34" x14ac:dyDescent="0.3">
      <c r="A61" s="15" t="s">
        <v>61</v>
      </c>
      <c r="B61" s="22"/>
      <c r="C61" s="22"/>
      <c r="D61" s="22"/>
      <c r="E61" s="22"/>
      <c r="F61" s="22"/>
      <c r="G61" s="22"/>
      <c r="H61" s="22" t="str">
        <f t="shared" si="22"/>
        <v>S</v>
      </c>
      <c r="I61" s="22"/>
      <c r="J61" s="22"/>
      <c r="K61" s="22"/>
      <c r="L61" s="22"/>
      <c r="M61" s="22"/>
      <c r="N61" s="22"/>
      <c r="O61" s="22"/>
      <c r="P61" s="22"/>
      <c r="Q61" s="22"/>
      <c r="R61" s="22"/>
      <c r="S61" s="22"/>
      <c r="T61" s="22"/>
      <c r="V61" s="46" t="str">
        <f t="shared" si="2"/>
        <v>Y</v>
      </c>
      <c r="W61" s="18"/>
      <c r="X61" s="22" t="s">
        <v>222</v>
      </c>
      <c r="Y61" s="22" t="s">
        <v>222</v>
      </c>
      <c r="Z61" s="22" t="s">
        <v>222</v>
      </c>
      <c r="AA61" s="24" t="str">
        <f t="shared" si="3"/>
        <v>Y</v>
      </c>
      <c r="AB61" s="47" t="str">
        <f t="shared" si="4"/>
        <v>CP-10</v>
      </c>
      <c r="AC61" s="26" t="s">
        <v>230</v>
      </c>
      <c r="AD61" s="28" t="s">
        <v>227</v>
      </c>
      <c r="AE61" s="26" t="s">
        <v>915</v>
      </c>
      <c r="AF61" s="27" t="str">
        <f t="shared" si="5"/>
        <v/>
      </c>
      <c r="AH61" s="30" t="str">
        <f t="shared" si="15"/>
        <v>Y</v>
      </c>
    </row>
    <row r="62" spans="1:34" x14ac:dyDescent="0.3">
      <c r="A62" s="15" t="s">
        <v>62</v>
      </c>
      <c r="B62" s="22"/>
      <c r="C62" s="22"/>
      <c r="D62" s="22"/>
      <c r="E62" s="22"/>
      <c r="F62" s="22"/>
      <c r="G62" s="22"/>
      <c r="H62" s="22" t="str">
        <f t="shared" si="22"/>
        <v>S</v>
      </c>
      <c r="I62" s="22"/>
      <c r="J62" s="22"/>
      <c r="K62" s="22"/>
      <c r="L62" s="22"/>
      <c r="M62" s="22"/>
      <c r="N62" s="22"/>
      <c r="O62" s="22"/>
      <c r="P62" s="22"/>
      <c r="Q62" s="22"/>
      <c r="R62" s="22"/>
      <c r="S62" s="22"/>
      <c r="T62" s="22"/>
      <c r="V62" s="46" t="str">
        <f t="shared" si="2"/>
        <v>Y</v>
      </c>
      <c r="W62" s="18"/>
      <c r="X62" s="45" t="s">
        <v>223</v>
      </c>
      <c r="Y62" s="45" t="s">
        <v>223</v>
      </c>
      <c r="Z62" s="45" t="s">
        <v>223</v>
      </c>
      <c r="AA62" s="24" t="str">
        <f t="shared" si="3"/>
        <v>N</v>
      </c>
      <c r="AB62" s="47" t="str">
        <f t="shared" si="4"/>
        <v>CP-13</v>
      </c>
      <c r="AC62" s="26" t="s">
        <v>230</v>
      </c>
      <c r="AD62" s="26" t="s">
        <v>230</v>
      </c>
      <c r="AE62" s="26" t="s">
        <v>230</v>
      </c>
      <c r="AF62" s="27" t="str">
        <f t="shared" si="5"/>
        <v/>
      </c>
      <c r="AH62" s="30" t="str">
        <f t="shared" si="15"/>
        <v>N</v>
      </c>
    </row>
    <row r="63" spans="1:34" x14ac:dyDescent="0.3">
      <c r="A63" s="15" t="s">
        <v>39</v>
      </c>
      <c r="B63" s="22"/>
      <c r="C63" s="22"/>
      <c r="D63" s="22"/>
      <c r="E63" s="22"/>
      <c r="F63" s="22" t="str">
        <f>IF(F$5="S","S","x")</f>
        <v>S</v>
      </c>
      <c r="G63" s="22"/>
      <c r="H63" s="22"/>
      <c r="I63" s="22" t="str">
        <f>IF(I$5="S","S","x")</f>
        <v>x</v>
      </c>
      <c r="J63" s="22"/>
      <c r="K63" s="22"/>
      <c r="L63" s="22" t="str">
        <f>IF(L$5="S","S","x")</f>
        <v>S</v>
      </c>
      <c r="M63" s="22" t="str">
        <f t="shared" ref="M63:M68" si="24">IF(M$5="S","S","x")</f>
        <v>S</v>
      </c>
      <c r="N63" s="22"/>
      <c r="O63" s="22"/>
      <c r="P63" s="22"/>
      <c r="Q63" s="22"/>
      <c r="R63" s="22"/>
      <c r="S63" s="22"/>
      <c r="T63" s="22"/>
      <c r="V63" s="46" t="str">
        <f t="shared" si="2"/>
        <v>Y</v>
      </c>
      <c r="W63" s="18"/>
      <c r="X63" s="22" t="s">
        <v>222</v>
      </c>
      <c r="Y63" s="22" t="s">
        <v>222</v>
      </c>
      <c r="Z63" s="22" t="s">
        <v>222</v>
      </c>
      <c r="AA63" s="24" t="str">
        <f t="shared" si="3"/>
        <v>Y</v>
      </c>
      <c r="AB63" s="47" t="str">
        <f t="shared" si="4"/>
        <v xml:space="preserve">IA-1 </v>
      </c>
      <c r="AC63" s="26" t="s">
        <v>230</v>
      </c>
      <c r="AD63" s="26" t="s">
        <v>230</v>
      </c>
      <c r="AE63" s="26" t="s">
        <v>230</v>
      </c>
      <c r="AF63" s="27" t="str">
        <f t="shared" si="5"/>
        <v/>
      </c>
      <c r="AH63" s="30" t="str">
        <f t="shared" si="15"/>
        <v>Y</v>
      </c>
    </row>
    <row r="64" spans="1:34" x14ac:dyDescent="0.3">
      <c r="A64" s="15" t="s">
        <v>98</v>
      </c>
      <c r="B64" s="22"/>
      <c r="C64" s="22"/>
      <c r="D64" s="22"/>
      <c r="E64" s="22"/>
      <c r="F64" s="22"/>
      <c r="G64" s="22"/>
      <c r="H64" s="22"/>
      <c r="I64" s="22"/>
      <c r="J64" s="22"/>
      <c r="K64" s="22"/>
      <c r="L64" s="22"/>
      <c r="M64" s="22" t="str">
        <f t="shared" si="24"/>
        <v>S</v>
      </c>
      <c r="N64" s="22"/>
      <c r="O64" s="22"/>
      <c r="P64" s="22"/>
      <c r="Q64" s="22"/>
      <c r="R64" s="22"/>
      <c r="S64" s="22"/>
      <c r="T64" s="22"/>
      <c r="V64" s="46" t="str">
        <f t="shared" si="2"/>
        <v>Y</v>
      </c>
      <c r="W64" s="18"/>
      <c r="X64" s="22" t="s">
        <v>222</v>
      </c>
      <c r="Y64" s="22" t="s">
        <v>222</v>
      </c>
      <c r="Z64" s="22" t="s">
        <v>222</v>
      </c>
      <c r="AA64" s="24" t="str">
        <f t="shared" si="3"/>
        <v>Y</v>
      </c>
      <c r="AB64" s="47" t="str">
        <f t="shared" si="4"/>
        <v xml:space="preserve">IA-2 </v>
      </c>
      <c r="AC64" s="28" t="s">
        <v>916</v>
      </c>
      <c r="AD64" s="26" t="s">
        <v>917</v>
      </c>
      <c r="AE64" s="26" t="s">
        <v>918</v>
      </c>
      <c r="AF64" s="27" t="str">
        <f t="shared" si="5"/>
        <v>(1) (12)</v>
      </c>
      <c r="AH64" s="30" t="str">
        <f t="shared" si="15"/>
        <v>Y + (1) (12)</v>
      </c>
    </row>
    <row r="65" spans="1:34" x14ac:dyDescent="0.3">
      <c r="A65" s="15" t="s">
        <v>11</v>
      </c>
      <c r="B65" s="22" t="str">
        <f>IF(B$5="S","S","x")</f>
        <v>S</v>
      </c>
      <c r="C65" s="22"/>
      <c r="D65" s="22"/>
      <c r="E65" s="22"/>
      <c r="F65" s="22"/>
      <c r="G65" s="22"/>
      <c r="H65" s="22"/>
      <c r="I65" s="22"/>
      <c r="J65" s="22"/>
      <c r="K65" s="22"/>
      <c r="L65" s="22"/>
      <c r="M65" s="22" t="str">
        <f t="shared" si="24"/>
        <v>S</v>
      </c>
      <c r="N65" s="22"/>
      <c r="O65" s="22"/>
      <c r="P65" s="22"/>
      <c r="Q65" s="22"/>
      <c r="R65" s="22"/>
      <c r="S65" s="22"/>
      <c r="T65" s="22"/>
      <c r="V65" s="46" t="str">
        <f t="shared" si="2"/>
        <v>Y</v>
      </c>
      <c r="W65" s="18"/>
      <c r="X65" s="22" t="s">
        <v>222</v>
      </c>
      <c r="Y65" s="22" t="s">
        <v>222</v>
      </c>
      <c r="Z65" s="22" t="s">
        <v>222</v>
      </c>
      <c r="AA65" s="24" t="str">
        <f t="shared" si="3"/>
        <v>Y</v>
      </c>
      <c r="AB65" s="47" t="str">
        <f t="shared" si="4"/>
        <v xml:space="preserve">IA-4 </v>
      </c>
      <c r="AC65" s="26" t="s">
        <v>230</v>
      </c>
      <c r="AD65" s="26" t="s">
        <v>230</v>
      </c>
      <c r="AE65" s="26" t="s">
        <v>230</v>
      </c>
      <c r="AF65" s="27" t="str">
        <f t="shared" si="5"/>
        <v/>
      </c>
      <c r="AH65" s="30" t="str">
        <f t="shared" si="15"/>
        <v>Y</v>
      </c>
    </row>
    <row r="66" spans="1:34" x14ac:dyDescent="0.3">
      <c r="A66" s="15" t="s">
        <v>99</v>
      </c>
      <c r="B66" s="22"/>
      <c r="C66" s="22"/>
      <c r="D66" s="22"/>
      <c r="E66" s="22"/>
      <c r="F66" s="22"/>
      <c r="G66" s="22"/>
      <c r="H66" s="22"/>
      <c r="I66" s="22"/>
      <c r="J66" s="22"/>
      <c r="K66" s="22"/>
      <c r="L66" s="22"/>
      <c r="M66" s="22" t="str">
        <f t="shared" si="24"/>
        <v>S</v>
      </c>
      <c r="N66" s="22"/>
      <c r="O66" s="22"/>
      <c r="P66" s="22"/>
      <c r="Q66" s="22"/>
      <c r="R66" s="22"/>
      <c r="S66" s="22"/>
      <c r="T66" s="22"/>
      <c r="V66" s="46" t="str">
        <f t="shared" si="2"/>
        <v>Y</v>
      </c>
      <c r="W66" s="18"/>
      <c r="X66" s="22" t="s">
        <v>222</v>
      </c>
      <c r="Y66" s="22" t="s">
        <v>222</v>
      </c>
      <c r="Z66" s="22" t="s">
        <v>222</v>
      </c>
      <c r="AA66" s="24" t="str">
        <f t="shared" si="3"/>
        <v>Y</v>
      </c>
      <c r="AB66" s="47" t="str">
        <f t="shared" si="4"/>
        <v xml:space="preserve">IA-5 </v>
      </c>
      <c r="AC66" s="28" t="s">
        <v>919</v>
      </c>
      <c r="AD66" s="26" t="s">
        <v>920</v>
      </c>
      <c r="AE66" s="26" t="s">
        <v>920</v>
      </c>
      <c r="AF66" s="27" t="str">
        <f t="shared" si="5"/>
        <v>(1) (11)</v>
      </c>
      <c r="AH66" s="30" t="str">
        <f t="shared" si="15"/>
        <v>Y + (1) (11)</v>
      </c>
    </row>
    <row r="67" spans="1:34" x14ac:dyDescent="0.3">
      <c r="A67" s="15" t="s">
        <v>100</v>
      </c>
      <c r="B67" s="22"/>
      <c r="C67" s="22"/>
      <c r="D67" s="22"/>
      <c r="E67" s="22"/>
      <c r="F67" s="22"/>
      <c r="G67" s="22"/>
      <c r="H67" s="22"/>
      <c r="I67" s="22"/>
      <c r="J67" s="22"/>
      <c r="K67" s="22"/>
      <c r="L67" s="22"/>
      <c r="M67" s="22" t="str">
        <f t="shared" si="24"/>
        <v>S</v>
      </c>
      <c r="N67" s="22"/>
      <c r="O67" s="22"/>
      <c r="P67" s="22"/>
      <c r="Q67" s="22"/>
      <c r="R67" s="22"/>
      <c r="S67" s="22"/>
      <c r="T67" s="22"/>
      <c r="V67" s="46" t="str">
        <f t="shared" si="2"/>
        <v>Y</v>
      </c>
      <c r="W67" s="18"/>
      <c r="X67" s="22" t="s">
        <v>222</v>
      </c>
      <c r="Y67" s="22" t="s">
        <v>222</v>
      </c>
      <c r="Z67" s="22" t="s">
        <v>222</v>
      </c>
      <c r="AA67" s="24" t="str">
        <f t="shared" si="3"/>
        <v>Y</v>
      </c>
      <c r="AB67" s="47" t="str">
        <f t="shared" si="4"/>
        <v xml:space="preserve">IA-7 </v>
      </c>
      <c r="AC67" s="26" t="s">
        <v>230</v>
      </c>
      <c r="AD67" s="26" t="s">
        <v>230</v>
      </c>
      <c r="AE67" s="26" t="s">
        <v>230</v>
      </c>
      <c r="AF67" s="27" t="str">
        <f t="shared" si="5"/>
        <v/>
      </c>
      <c r="AH67" s="30" t="str">
        <f t="shared" si="15"/>
        <v>Y</v>
      </c>
    </row>
    <row r="68" spans="1:34" x14ac:dyDescent="0.3">
      <c r="A68" s="15" t="s">
        <v>101</v>
      </c>
      <c r="B68" s="22"/>
      <c r="C68" s="22"/>
      <c r="D68" s="22"/>
      <c r="E68" s="22"/>
      <c r="F68" s="22"/>
      <c r="G68" s="22"/>
      <c r="H68" s="22"/>
      <c r="I68" s="22"/>
      <c r="J68" s="22"/>
      <c r="K68" s="22"/>
      <c r="L68" s="22"/>
      <c r="M68" s="22" t="str">
        <f t="shared" si="24"/>
        <v>S</v>
      </c>
      <c r="N68" s="22"/>
      <c r="O68" s="22"/>
      <c r="P68" s="22"/>
      <c r="Q68" s="22"/>
      <c r="R68" s="22"/>
      <c r="S68" s="22"/>
      <c r="T68" s="22"/>
      <c r="V68" s="46" t="str">
        <f t="shared" si="2"/>
        <v>Y</v>
      </c>
      <c r="W68" s="18"/>
      <c r="X68" s="22" t="s">
        <v>222</v>
      </c>
      <c r="Y68" s="22" t="s">
        <v>222</v>
      </c>
      <c r="Z68" s="22" t="s">
        <v>222</v>
      </c>
      <c r="AA68" s="24" t="str">
        <f t="shared" si="3"/>
        <v>Y</v>
      </c>
      <c r="AB68" s="47" t="str">
        <f t="shared" si="4"/>
        <v xml:space="preserve">IA-8 </v>
      </c>
      <c r="AC68" s="26" t="s">
        <v>221</v>
      </c>
      <c r="AD68" s="26" t="s">
        <v>221</v>
      </c>
      <c r="AE68" s="26" t="s">
        <v>221</v>
      </c>
      <c r="AF68" s="27" t="str">
        <f t="shared" si="5"/>
        <v>(1) (2) (3) (4)</v>
      </c>
      <c r="AH68" s="30" t="str">
        <f t="shared" si="15"/>
        <v>Y + (1) (2) (3) (4)</v>
      </c>
    </row>
    <row r="69" spans="1:34" x14ac:dyDescent="0.3">
      <c r="A69" s="15" t="s">
        <v>40</v>
      </c>
      <c r="B69" s="22"/>
      <c r="C69" s="22"/>
      <c r="D69" s="22"/>
      <c r="E69" s="22"/>
      <c r="F69" s="22" t="str">
        <f>IF(F$5="S","S","x")</f>
        <v>S</v>
      </c>
      <c r="G69" s="22"/>
      <c r="H69" s="22"/>
      <c r="I69" s="22"/>
      <c r="J69" s="22"/>
      <c r="K69" s="22"/>
      <c r="L69" s="22"/>
      <c r="M69" s="22"/>
      <c r="N69" s="22"/>
      <c r="O69" s="22"/>
      <c r="P69" s="22"/>
      <c r="Q69" s="22"/>
      <c r="R69" s="22"/>
      <c r="S69" s="22"/>
      <c r="T69" s="22"/>
      <c r="V69" s="46" t="str">
        <f t="shared" si="2"/>
        <v>Y</v>
      </c>
      <c r="W69" s="18"/>
      <c r="X69" s="45" t="s">
        <v>223</v>
      </c>
      <c r="Y69" s="45" t="s">
        <v>223</v>
      </c>
      <c r="Z69" s="45" t="s">
        <v>223</v>
      </c>
      <c r="AA69" s="24" t="str">
        <f t="shared" si="3"/>
        <v>N</v>
      </c>
      <c r="AB69" s="47" t="str">
        <f t="shared" si="4"/>
        <v xml:space="preserve">IA-9 </v>
      </c>
      <c r="AC69" s="26" t="s">
        <v>230</v>
      </c>
      <c r="AD69" s="26" t="s">
        <v>230</v>
      </c>
      <c r="AE69" s="26" t="s">
        <v>230</v>
      </c>
      <c r="AF69" s="27" t="str">
        <f t="shared" si="5"/>
        <v/>
      </c>
      <c r="AH69" s="30" t="str">
        <f t="shared" si="15"/>
        <v>N</v>
      </c>
    </row>
    <row r="70" spans="1:34" x14ac:dyDescent="0.3">
      <c r="A70" s="15" t="s">
        <v>102</v>
      </c>
      <c r="B70" s="22"/>
      <c r="C70" s="22"/>
      <c r="D70" s="22"/>
      <c r="E70" s="22"/>
      <c r="F70" s="22"/>
      <c r="G70" s="22"/>
      <c r="H70" s="22"/>
      <c r="I70" s="22"/>
      <c r="J70" s="22"/>
      <c r="K70" s="22"/>
      <c r="L70" s="22"/>
      <c r="M70" s="22" t="str">
        <f t="shared" ref="M70:M71" si="25">IF(M$5="S","S","x")</f>
        <v>S</v>
      </c>
      <c r="N70" s="22"/>
      <c r="O70" s="22"/>
      <c r="P70" s="22"/>
      <c r="Q70" s="22"/>
      <c r="R70" s="22"/>
      <c r="S70" s="22"/>
      <c r="T70" s="22"/>
      <c r="V70" s="46" t="str">
        <f t="shared" si="2"/>
        <v>Y</v>
      </c>
      <c r="W70" s="18"/>
      <c r="X70" s="45" t="s">
        <v>223</v>
      </c>
      <c r="Y70" s="45" t="s">
        <v>223</v>
      </c>
      <c r="Z70" s="45" t="s">
        <v>223</v>
      </c>
      <c r="AA70" s="24" t="str">
        <f t="shared" si="3"/>
        <v>N</v>
      </c>
      <c r="AB70" s="47" t="str">
        <f t="shared" si="4"/>
        <v>IA-10</v>
      </c>
      <c r="AC70" s="26" t="s">
        <v>230</v>
      </c>
      <c r="AD70" s="26" t="s">
        <v>230</v>
      </c>
      <c r="AE70" s="26" t="s">
        <v>230</v>
      </c>
      <c r="AF70" s="27" t="str">
        <f t="shared" si="5"/>
        <v/>
      </c>
      <c r="AH70" s="30" t="str">
        <f t="shared" si="15"/>
        <v>N</v>
      </c>
    </row>
    <row r="71" spans="1:34" x14ac:dyDescent="0.3">
      <c r="A71" s="15" t="s">
        <v>12</v>
      </c>
      <c r="B71" s="22" t="str">
        <f>IF(B$5="S","S","x")</f>
        <v>S</v>
      </c>
      <c r="C71" s="22"/>
      <c r="D71" s="22"/>
      <c r="E71" s="22"/>
      <c r="F71" s="22"/>
      <c r="G71" s="22"/>
      <c r="H71" s="22"/>
      <c r="I71" s="22"/>
      <c r="J71" s="22"/>
      <c r="K71" s="22"/>
      <c r="L71" s="22"/>
      <c r="M71" s="22" t="str">
        <f t="shared" si="25"/>
        <v>S</v>
      </c>
      <c r="N71" s="22"/>
      <c r="O71" s="22"/>
      <c r="P71" s="22"/>
      <c r="Q71" s="22"/>
      <c r="R71" s="22"/>
      <c r="S71" s="22"/>
      <c r="T71" s="22"/>
      <c r="V71" s="46" t="str">
        <f t="shared" si="2"/>
        <v>Y</v>
      </c>
      <c r="W71" s="18"/>
      <c r="X71" s="45" t="s">
        <v>223</v>
      </c>
      <c r="Y71" s="45" t="s">
        <v>223</v>
      </c>
      <c r="Z71" s="45" t="s">
        <v>223</v>
      </c>
      <c r="AA71" s="24" t="str">
        <f t="shared" si="3"/>
        <v>N</v>
      </c>
      <c r="AB71" s="47" t="str">
        <f t="shared" si="4"/>
        <v>IA-11</v>
      </c>
      <c r="AC71" s="26" t="s">
        <v>230</v>
      </c>
      <c r="AD71" s="26" t="s">
        <v>230</v>
      </c>
      <c r="AE71" s="26" t="s">
        <v>230</v>
      </c>
      <c r="AF71" s="27" t="str">
        <f t="shared" si="5"/>
        <v/>
      </c>
      <c r="AH71" s="30" t="str">
        <f t="shared" si="15"/>
        <v>N</v>
      </c>
    </row>
    <row r="72" spans="1:34" x14ac:dyDescent="0.3">
      <c r="A72" s="15" t="s">
        <v>63</v>
      </c>
      <c r="B72" s="22"/>
      <c r="C72" s="22"/>
      <c r="D72" s="22"/>
      <c r="E72" s="22"/>
      <c r="F72" s="22"/>
      <c r="G72" s="22"/>
      <c r="H72" s="22" t="str">
        <f t="shared" ref="H72:H81" si="26">IF(H$5="S","S","x")</f>
        <v>S</v>
      </c>
      <c r="I72" s="22"/>
      <c r="J72" s="22"/>
      <c r="K72" s="22" t="str">
        <f t="shared" ref="K72:K79" si="27">IF(K$5="S","S","x")</f>
        <v>S</v>
      </c>
      <c r="L72" s="22"/>
      <c r="M72" s="22"/>
      <c r="N72" s="22"/>
      <c r="O72" s="22"/>
      <c r="P72" s="22"/>
      <c r="Q72" s="22" t="str">
        <f t="shared" ref="Q72:Q73" si="28">IF(Q$5="S","S","x")</f>
        <v>S</v>
      </c>
      <c r="R72" s="22"/>
      <c r="S72" s="22"/>
      <c r="T72" s="22"/>
      <c r="V72" s="46" t="str">
        <f t="shared" si="2"/>
        <v>Y</v>
      </c>
      <c r="W72" s="18"/>
      <c r="X72" s="22" t="s">
        <v>222</v>
      </c>
      <c r="Y72" s="22" t="s">
        <v>222</v>
      </c>
      <c r="Z72" s="22" t="s">
        <v>222</v>
      </c>
      <c r="AA72" s="24" t="str">
        <f t="shared" si="3"/>
        <v>Y</v>
      </c>
      <c r="AB72" s="47" t="str">
        <f t="shared" si="4"/>
        <v xml:space="preserve">IR-1 </v>
      </c>
      <c r="AC72" s="26" t="s">
        <v>230</v>
      </c>
      <c r="AD72" s="26" t="s">
        <v>230</v>
      </c>
      <c r="AE72" s="26" t="s">
        <v>230</v>
      </c>
      <c r="AF72" s="27" t="str">
        <f t="shared" si="5"/>
        <v/>
      </c>
      <c r="AH72" s="30" t="str">
        <f t="shared" si="15"/>
        <v>Y</v>
      </c>
    </row>
    <row r="73" spans="1:34" x14ac:dyDescent="0.3">
      <c r="A73" s="15" t="s">
        <v>64</v>
      </c>
      <c r="B73" s="22"/>
      <c r="C73" s="22"/>
      <c r="D73" s="22"/>
      <c r="E73" s="22"/>
      <c r="F73" s="22"/>
      <c r="G73" s="22"/>
      <c r="H73" s="22" t="str">
        <f t="shared" si="26"/>
        <v>S</v>
      </c>
      <c r="I73" s="22"/>
      <c r="J73" s="22"/>
      <c r="K73" s="22" t="str">
        <f t="shared" si="27"/>
        <v>S</v>
      </c>
      <c r="L73" s="22"/>
      <c r="M73" s="22"/>
      <c r="N73" s="22"/>
      <c r="O73" s="22"/>
      <c r="P73" s="22"/>
      <c r="Q73" s="22" t="str">
        <f t="shared" si="28"/>
        <v>S</v>
      </c>
      <c r="R73" s="22"/>
      <c r="S73" s="22"/>
      <c r="T73" s="22"/>
      <c r="V73" s="46" t="str">
        <f t="shared" si="2"/>
        <v>Y</v>
      </c>
      <c r="W73" s="18"/>
      <c r="X73" s="22" t="s">
        <v>222</v>
      </c>
      <c r="Y73" s="22" t="s">
        <v>222</v>
      </c>
      <c r="Z73" s="22" t="s">
        <v>222</v>
      </c>
      <c r="AA73" s="24" t="str">
        <f t="shared" si="3"/>
        <v>Y</v>
      </c>
      <c r="AB73" s="47" t="str">
        <f t="shared" si="4"/>
        <v xml:space="preserve">IR-2 </v>
      </c>
      <c r="AC73" s="26" t="s">
        <v>230</v>
      </c>
      <c r="AD73" s="26" t="s">
        <v>230</v>
      </c>
      <c r="AE73" s="26" t="s">
        <v>224</v>
      </c>
      <c r="AF73" s="27" t="str">
        <f t="shared" si="5"/>
        <v/>
      </c>
      <c r="AH73" s="30" t="str">
        <f t="shared" si="15"/>
        <v>Y</v>
      </c>
    </row>
    <row r="74" spans="1:34" x14ac:dyDescent="0.3">
      <c r="A74" s="15" t="s">
        <v>65</v>
      </c>
      <c r="B74" s="22"/>
      <c r="C74" s="22"/>
      <c r="D74" s="22"/>
      <c r="E74" s="22"/>
      <c r="F74" s="22"/>
      <c r="G74" s="22"/>
      <c r="H74" s="22" t="str">
        <f t="shared" si="26"/>
        <v>S</v>
      </c>
      <c r="I74" s="22"/>
      <c r="J74" s="22"/>
      <c r="K74" s="22" t="str">
        <f t="shared" si="27"/>
        <v>S</v>
      </c>
      <c r="L74" s="22"/>
      <c r="M74" s="22"/>
      <c r="N74" s="22"/>
      <c r="O74" s="22"/>
      <c r="P74" s="22"/>
      <c r="Q74" s="22"/>
      <c r="R74" s="22"/>
      <c r="S74" s="22"/>
      <c r="T74" s="22"/>
      <c r="V74" s="46" t="str">
        <f t="shared" si="2"/>
        <v>Y</v>
      </c>
      <c r="W74" s="18"/>
      <c r="X74" s="45" t="s">
        <v>223</v>
      </c>
      <c r="Y74" s="22" t="s">
        <v>222</v>
      </c>
      <c r="Z74" s="22" t="s">
        <v>222</v>
      </c>
      <c r="AA74" s="24" t="str">
        <f t="shared" ref="AA74:AA137" si="29">IF($X$5="Low",X74,IF($X$5="Moderate",Y74,IF($X$5="High",Z74)))</f>
        <v>N</v>
      </c>
      <c r="AB74" s="47" t="str">
        <f t="shared" ref="AB74:AB137" si="30">LEFT(A74,5)</f>
        <v xml:space="preserve">IR-3 </v>
      </c>
      <c r="AC74" s="26" t="s">
        <v>230</v>
      </c>
      <c r="AD74" s="28" t="s">
        <v>227</v>
      </c>
      <c r="AE74" s="28" t="s">
        <v>227</v>
      </c>
      <c r="AF74" s="27" t="str">
        <f t="shared" ref="AF74:AF137" si="31">IF($X$5="Low",AC74,IF($X$5="Moderate",AD74,IF($X$5="High",AE74)))</f>
        <v/>
      </c>
      <c r="AH74" s="30" t="str">
        <f t="shared" ref="AH74:AH105" si="32">IF(V74="N","N",IF(OR(AF74="",AF74=0),AA74,CONCATENATE(AA74," + ",AF74)))</f>
        <v>N</v>
      </c>
    </row>
    <row r="75" spans="1:34" x14ac:dyDescent="0.3">
      <c r="A75" s="15" t="s">
        <v>66</v>
      </c>
      <c r="B75" s="22"/>
      <c r="C75" s="22"/>
      <c r="D75" s="22"/>
      <c r="E75" s="22"/>
      <c r="F75" s="22"/>
      <c r="G75" s="22"/>
      <c r="H75" s="22" t="str">
        <f t="shared" si="26"/>
        <v>S</v>
      </c>
      <c r="I75" s="22"/>
      <c r="J75" s="22"/>
      <c r="K75" s="22" t="str">
        <f t="shared" si="27"/>
        <v>S</v>
      </c>
      <c r="L75" s="22"/>
      <c r="M75" s="22"/>
      <c r="N75" s="22"/>
      <c r="O75" s="22"/>
      <c r="P75" s="22"/>
      <c r="Q75" s="22"/>
      <c r="R75" s="22"/>
      <c r="S75" s="22"/>
      <c r="T75" s="22"/>
      <c r="V75" s="46" t="str">
        <f t="shared" ref="V75:V138" si="33">IF(COUNTIF(B75:T75,"S")&gt;0,"Y","N")</f>
        <v>Y</v>
      </c>
      <c r="W75" s="18"/>
      <c r="X75" s="22" t="s">
        <v>222</v>
      </c>
      <c r="Y75" s="22" t="s">
        <v>222</v>
      </c>
      <c r="Z75" s="22" t="s">
        <v>222</v>
      </c>
      <c r="AA75" s="24" t="str">
        <f t="shared" si="29"/>
        <v>Y</v>
      </c>
      <c r="AB75" s="47" t="str">
        <f t="shared" si="30"/>
        <v xml:space="preserve">IR-4 </v>
      </c>
      <c r="AC75" s="26" t="s">
        <v>230</v>
      </c>
      <c r="AD75" s="28" t="s">
        <v>225</v>
      </c>
      <c r="AE75" s="28" t="s">
        <v>236</v>
      </c>
      <c r="AF75" s="27" t="str">
        <f t="shared" si="31"/>
        <v/>
      </c>
      <c r="AH75" s="30" t="str">
        <f t="shared" si="32"/>
        <v>Y</v>
      </c>
    </row>
    <row r="76" spans="1:34" x14ac:dyDescent="0.3">
      <c r="A76" s="15" t="s">
        <v>67</v>
      </c>
      <c r="B76" s="22"/>
      <c r="C76" s="22"/>
      <c r="D76" s="22"/>
      <c r="E76" s="22"/>
      <c r="F76" s="22"/>
      <c r="G76" s="22"/>
      <c r="H76" s="22" t="str">
        <f t="shared" si="26"/>
        <v>S</v>
      </c>
      <c r="I76" s="22"/>
      <c r="J76" s="22"/>
      <c r="K76" s="22" t="str">
        <f t="shared" si="27"/>
        <v>S</v>
      </c>
      <c r="L76" s="22"/>
      <c r="M76" s="22"/>
      <c r="N76" s="22"/>
      <c r="O76" s="22"/>
      <c r="P76" s="22"/>
      <c r="Q76" s="22"/>
      <c r="R76" s="22"/>
      <c r="S76" s="22"/>
      <c r="T76" s="22"/>
      <c r="V76" s="46" t="str">
        <f t="shared" si="33"/>
        <v>Y</v>
      </c>
      <c r="W76" s="18"/>
      <c r="X76" s="22" t="s">
        <v>222</v>
      </c>
      <c r="Y76" s="22" t="s">
        <v>222</v>
      </c>
      <c r="Z76" s="22" t="s">
        <v>222</v>
      </c>
      <c r="AA76" s="24" t="str">
        <f t="shared" si="29"/>
        <v>Y</v>
      </c>
      <c r="AB76" s="47" t="str">
        <f t="shared" si="30"/>
        <v xml:space="preserve">IR-5 </v>
      </c>
      <c r="AC76" s="26" t="s">
        <v>230</v>
      </c>
      <c r="AD76" s="26" t="s">
        <v>230</v>
      </c>
      <c r="AE76" s="28" t="s">
        <v>225</v>
      </c>
      <c r="AF76" s="27" t="str">
        <f t="shared" si="31"/>
        <v/>
      </c>
      <c r="AH76" s="30" t="str">
        <f t="shared" si="32"/>
        <v>Y</v>
      </c>
    </row>
    <row r="77" spans="1:34" x14ac:dyDescent="0.3">
      <c r="A77" s="15" t="s">
        <v>68</v>
      </c>
      <c r="B77" s="22"/>
      <c r="C77" s="22"/>
      <c r="D77" s="22"/>
      <c r="E77" s="22"/>
      <c r="F77" s="22"/>
      <c r="G77" s="22"/>
      <c r="H77" s="22" t="str">
        <f t="shared" si="26"/>
        <v>S</v>
      </c>
      <c r="I77" s="22"/>
      <c r="J77" s="22"/>
      <c r="K77" s="22" t="str">
        <f t="shared" si="27"/>
        <v>S</v>
      </c>
      <c r="L77" s="22"/>
      <c r="M77" s="22"/>
      <c r="N77" s="22"/>
      <c r="O77" s="22"/>
      <c r="P77" s="22"/>
      <c r="Q77" s="22"/>
      <c r="R77" s="22"/>
      <c r="S77" s="22"/>
      <c r="T77" s="22"/>
      <c r="V77" s="46" t="str">
        <f t="shared" si="33"/>
        <v>Y</v>
      </c>
      <c r="W77" s="18"/>
      <c r="X77" s="22" t="s">
        <v>222</v>
      </c>
      <c r="Y77" s="22" t="s">
        <v>222</v>
      </c>
      <c r="Z77" s="22" t="s">
        <v>222</v>
      </c>
      <c r="AA77" s="24" t="str">
        <f t="shared" si="29"/>
        <v>Y</v>
      </c>
      <c r="AB77" s="47" t="str">
        <f t="shared" si="30"/>
        <v xml:space="preserve">IR-6 </v>
      </c>
      <c r="AC77" s="26" t="s">
        <v>230</v>
      </c>
      <c r="AD77" s="28" t="s">
        <v>225</v>
      </c>
      <c r="AE77" s="28" t="s">
        <v>225</v>
      </c>
      <c r="AF77" s="27" t="str">
        <f t="shared" si="31"/>
        <v/>
      </c>
      <c r="AH77" s="30" t="str">
        <f t="shared" si="32"/>
        <v>Y</v>
      </c>
    </row>
    <row r="78" spans="1:34" x14ac:dyDescent="0.3">
      <c r="A78" s="15" t="s">
        <v>69</v>
      </c>
      <c r="B78" s="22"/>
      <c r="C78" s="22"/>
      <c r="D78" s="22"/>
      <c r="E78" s="22"/>
      <c r="F78" s="22"/>
      <c r="G78" s="22"/>
      <c r="H78" s="22" t="str">
        <f t="shared" si="26"/>
        <v>S</v>
      </c>
      <c r="I78" s="22"/>
      <c r="J78" s="22"/>
      <c r="K78" s="22" t="str">
        <f t="shared" si="27"/>
        <v>S</v>
      </c>
      <c r="L78" s="22"/>
      <c r="M78" s="22"/>
      <c r="N78" s="22"/>
      <c r="O78" s="22"/>
      <c r="P78" s="22"/>
      <c r="Q78" s="22" t="str">
        <f t="shared" ref="Q78:Q79" si="34">IF(Q$5="S","S","x")</f>
        <v>S</v>
      </c>
      <c r="R78" s="22"/>
      <c r="S78" s="22"/>
      <c r="T78" s="22"/>
      <c r="V78" s="46" t="str">
        <f t="shared" si="33"/>
        <v>Y</v>
      </c>
      <c r="W78" s="18"/>
      <c r="X78" s="22" t="s">
        <v>222</v>
      </c>
      <c r="Y78" s="22" t="s">
        <v>222</v>
      </c>
      <c r="Z78" s="22" t="s">
        <v>222</v>
      </c>
      <c r="AA78" s="24" t="str">
        <f t="shared" si="29"/>
        <v>Y</v>
      </c>
      <c r="AB78" s="47" t="str">
        <f t="shared" si="30"/>
        <v xml:space="preserve">IR-7 </v>
      </c>
      <c r="AC78" s="26" t="s">
        <v>230</v>
      </c>
      <c r="AD78" s="28" t="s">
        <v>225</v>
      </c>
      <c r="AE78" s="28" t="s">
        <v>225</v>
      </c>
      <c r="AF78" s="27" t="str">
        <f t="shared" si="31"/>
        <v/>
      </c>
      <c r="AH78" s="30" t="str">
        <f t="shared" si="32"/>
        <v>Y</v>
      </c>
    </row>
    <row r="79" spans="1:34" x14ac:dyDescent="0.3">
      <c r="A79" s="15" t="s">
        <v>70</v>
      </c>
      <c r="B79" s="22"/>
      <c r="C79" s="22"/>
      <c r="D79" s="22"/>
      <c r="E79" s="22"/>
      <c r="F79" s="22"/>
      <c r="G79" s="22"/>
      <c r="H79" s="22" t="str">
        <f t="shared" si="26"/>
        <v>S</v>
      </c>
      <c r="I79" s="22"/>
      <c r="J79" s="22"/>
      <c r="K79" s="22" t="str">
        <f t="shared" si="27"/>
        <v>S</v>
      </c>
      <c r="L79" s="22"/>
      <c r="M79" s="22"/>
      <c r="N79" s="22"/>
      <c r="O79" s="22"/>
      <c r="P79" s="22"/>
      <c r="Q79" s="22" t="str">
        <f t="shared" si="34"/>
        <v>S</v>
      </c>
      <c r="R79" s="22"/>
      <c r="S79" s="22"/>
      <c r="T79" s="22"/>
      <c r="V79" s="46" t="str">
        <f t="shared" si="33"/>
        <v>Y</v>
      </c>
      <c r="W79" s="18"/>
      <c r="X79" s="22" t="s">
        <v>222</v>
      </c>
      <c r="Y79" s="22" t="s">
        <v>222</v>
      </c>
      <c r="Z79" s="22" t="s">
        <v>222</v>
      </c>
      <c r="AA79" s="24" t="str">
        <f t="shared" si="29"/>
        <v>Y</v>
      </c>
      <c r="AB79" s="47" t="str">
        <f t="shared" si="30"/>
        <v xml:space="preserve">IR-8 </v>
      </c>
      <c r="AC79" s="26" t="s">
        <v>230</v>
      </c>
      <c r="AD79" s="26" t="s">
        <v>230</v>
      </c>
      <c r="AE79" s="26" t="s">
        <v>230</v>
      </c>
      <c r="AF79" s="27" t="str">
        <f t="shared" si="31"/>
        <v/>
      </c>
      <c r="AH79" s="30" t="str">
        <f t="shared" si="32"/>
        <v>Y</v>
      </c>
    </row>
    <row r="80" spans="1:34" x14ac:dyDescent="0.3">
      <c r="A80" s="15" t="s">
        <v>71</v>
      </c>
      <c r="B80" s="22"/>
      <c r="C80" s="22"/>
      <c r="D80" s="22"/>
      <c r="E80" s="22"/>
      <c r="F80" s="22"/>
      <c r="G80" s="22"/>
      <c r="H80" s="22" t="str">
        <f t="shared" si="26"/>
        <v>S</v>
      </c>
      <c r="I80" s="22"/>
      <c r="J80" s="22"/>
      <c r="K80" s="22"/>
      <c r="L80" s="22"/>
      <c r="M80" s="22"/>
      <c r="N80" s="22"/>
      <c r="O80" s="22"/>
      <c r="P80" s="22"/>
      <c r="Q80" s="22"/>
      <c r="R80" s="22"/>
      <c r="S80" s="22"/>
      <c r="T80" s="22"/>
      <c r="V80" s="46" t="str">
        <f t="shared" si="33"/>
        <v>Y</v>
      </c>
      <c r="W80" s="18"/>
      <c r="X80" s="45" t="s">
        <v>223</v>
      </c>
      <c r="Y80" s="45" t="s">
        <v>223</v>
      </c>
      <c r="Z80" s="45" t="s">
        <v>223</v>
      </c>
      <c r="AA80" s="24" t="str">
        <f t="shared" si="29"/>
        <v>N</v>
      </c>
      <c r="AB80" s="47" t="str">
        <f t="shared" si="30"/>
        <v xml:space="preserve">IR-9 </v>
      </c>
      <c r="AC80" s="26" t="s">
        <v>230</v>
      </c>
      <c r="AD80" s="26" t="s">
        <v>230</v>
      </c>
      <c r="AE80" s="26" t="s">
        <v>230</v>
      </c>
      <c r="AF80" s="27" t="str">
        <f t="shared" si="31"/>
        <v/>
      </c>
      <c r="AH80" s="30" t="str">
        <f t="shared" si="32"/>
        <v>N</v>
      </c>
    </row>
    <row r="81" spans="1:34" x14ac:dyDescent="0.3">
      <c r="A81" s="15" t="s">
        <v>72</v>
      </c>
      <c r="B81" s="22"/>
      <c r="C81" s="22"/>
      <c r="D81" s="22"/>
      <c r="E81" s="22"/>
      <c r="F81" s="22"/>
      <c r="G81" s="22"/>
      <c r="H81" s="22" t="str">
        <f t="shared" si="26"/>
        <v>S</v>
      </c>
      <c r="I81" s="22"/>
      <c r="J81" s="22"/>
      <c r="K81" s="22"/>
      <c r="L81" s="22"/>
      <c r="M81" s="22"/>
      <c r="N81" s="22"/>
      <c r="O81" s="22"/>
      <c r="P81" s="22"/>
      <c r="Q81" s="22"/>
      <c r="R81" s="22"/>
      <c r="S81" s="22"/>
      <c r="T81" s="22"/>
      <c r="V81" s="46" t="str">
        <f t="shared" si="33"/>
        <v>Y</v>
      </c>
      <c r="W81" s="18"/>
      <c r="X81" s="45" t="s">
        <v>223</v>
      </c>
      <c r="Y81" s="45" t="s">
        <v>223</v>
      </c>
      <c r="Z81" s="45" t="s">
        <v>223</v>
      </c>
      <c r="AA81" s="24" t="str">
        <f t="shared" si="29"/>
        <v>N</v>
      </c>
      <c r="AB81" s="47" t="str">
        <f t="shared" si="30"/>
        <v>IR-10</v>
      </c>
      <c r="AC81" s="26" t="s">
        <v>230</v>
      </c>
      <c r="AD81" s="26" t="s">
        <v>230</v>
      </c>
      <c r="AE81" s="26" t="s">
        <v>230</v>
      </c>
      <c r="AF81" s="27" t="str">
        <f t="shared" si="31"/>
        <v/>
      </c>
      <c r="AH81" s="30" t="str">
        <f t="shared" si="32"/>
        <v>N</v>
      </c>
    </row>
    <row r="82" spans="1:34" x14ac:dyDescent="0.3">
      <c r="A82" s="15" t="s">
        <v>41</v>
      </c>
      <c r="B82" s="22"/>
      <c r="C82" s="22"/>
      <c r="D82" s="22"/>
      <c r="E82" s="22"/>
      <c r="F82" s="22" t="str">
        <f t="shared" ref="F82:F88" si="35">IF(F$5="S","S","x")</f>
        <v>S</v>
      </c>
      <c r="G82" s="22"/>
      <c r="H82" s="22"/>
      <c r="I82" s="22"/>
      <c r="J82" s="22"/>
      <c r="K82" s="22"/>
      <c r="L82" s="22"/>
      <c r="M82" s="22"/>
      <c r="N82" s="22"/>
      <c r="O82" s="22" t="str">
        <f t="shared" ref="O82:O84" si="36">IF(O$5="S","S","x")</f>
        <v>S</v>
      </c>
      <c r="P82" s="22"/>
      <c r="Q82" s="22"/>
      <c r="R82" s="22"/>
      <c r="S82" s="22"/>
      <c r="T82" s="22"/>
      <c r="V82" s="46" t="str">
        <f t="shared" si="33"/>
        <v>Y</v>
      </c>
      <c r="W82" s="18"/>
      <c r="X82" s="22" t="s">
        <v>222</v>
      </c>
      <c r="Y82" s="22" t="s">
        <v>222</v>
      </c>
      <c r="Z82" s="22" t="s">
        <v>222</v>
      </c>
      <c r="AA82" s="24" t="str">
        <f t="shared" si="29"/>
        <v>Y</v>
      </c>
      <c r="AB82" s="47" t="str">
        <f t="shared" si="30"/>
        <v xml:space="preserve">MA-1 </v>
      </c>
      <c r="AC82" s="26" t="s">
        <v>230</v>
      </c>
      <c r="AD82" s="26" t="s">
        <v>230</v>
      </c>
      <c r="AE82" s="26" t="s">
        <v>230</v>
      </c>
      <c r="AF82" s="27" t="str">
        <f t="shared" si="31"/>
        <v/>
      </c>
      <c r="AH82" s="30" t="str">
        <f t="shared" si="32"/>
        <v>Y</v>
      </c>
    </row>
    <row r="83" spans="1:34" x14ac:dyDescent="0.3">
      <c r="A83" s="15" t="s">
        <v>42</v>
      </c>
      <c r="B83" s="22"/>
      <c r="C83" s="22"/>
      <c r="D83" s="22"/>
      <c r="E83" s="22"/>
      <c r="F83" s="22" t="str">
        <f t="shared" si="35"/>
        <v>S</v>
      </c>
      <c r="G83" s="22"/>
      <c r="H83" s="22"/>
      <c r="I83" s="22"/>
      <c r="J83" s="22"/>
      <c r="K83" s="22"/>
      <c r="L83" s="22"/>
      <c r="M83" s="22"/>
      <c r="N83" s="22"/>
      <c r="O83" s="22" t="str">
        <f t="shared" si="36"/>
        <v>S</v>
      </c>
      <c r="P83" s="22"/>
      <c r="Q83" s="22"/>
      <c r="R83" s="22"/>
      <c r="S83" s="22"/>
      <c r="T83" s="22"/>
      <c r="V83" s="46" t="str">
        <f t="shared" si="33"/>
        <v>Y</v>
      </c>
      <c r="W83" s="18"/>
      <c r="X83" s="22" t="s">
        <v>222</v>
      </c>
      <c r="Y83" s="22" t="s">
        <v>222</v>
      </c>
      <c r="Z83" s="22" t="s">
        <v>222</v>
      </c>
      <c r="AA83" s="24" t="str">
        <f t="shared" si="29"/>
        <v>Y</v>
      </c>
      <c r="AB83" s="47" t="str">
        <f t="shared" si="30"/>
        <v xml:space="preserve">MA-2 </v>
      </c>
      <c r="AC83" s="26" t="s">
        <v>230</v>
      </c>
      <c r="AD83" s="28"/>
      <c r="AE83" s="28" t="s">
        <v>227</v>
      </c>
      <c r="AF83" s="27" t="str">
        <f t="shared" si="31"/>
        <v/>
      </c>
      <c r="AH83" s="30" t="str">
        <f t="shared" si="32"/>
        <v>Y</v>
      </c>
    </row>
    <row r="84" spans="1:34" x14ac:dyDescent="0.3">
      <c r="A84" s="15" t="s">
        <v>43</v>
      </c>
      <c r="B84" s="22"/>
      <c r="C84" s="22"/>
      <c r="D84" s="22"/>
      <c r="E84" s="22"/>
      <c r="F84" s="22" t="str">
        <f t="shared" si="35"/>
        <v>S</v>
      </c>
      <c r="G84" s="22"/>
      <c r="H84" s="22"/>
      <c r="I84" s="22"/>
      <c r="J84" s="22"/>
      <c r="K84" s="22" t="str">
        <f>IF(K$5="S","S","x")</f>
        <v>S</v>
      </c>
      <c r="L84" s="22"/>
      <c r="M84" s="22"/>
      <c r="N84" s="22"/>
      <c r="O84" s="22" t="str">
        <f t="shared" si="36"/>
        <v>S</v>
      </c>
      <c r="P84" s="22"/>
      <c r="Q84" s="22"/>
      <c r="R84" s="22"/>
      <c r="S84" s="22"/>
      <c r="T84" s="22"/>
      <c r="V84" s="46" t="str">
        <f t="shared" si="33"/>
        <v>Y</v>
      </c>
      <c r="W84" s="18"/>
      <c r="X84" s="45" t="s">
        <v>223</v>
      </c>
      <c r="Y84" s="22" t="s">
        <v>222</v>
      </c>
      <c r="Z84" s="22" t="s">
        <v>222</v>
      </c>
      <c r="AA84" s="24" t="str">
        <f t="shared" si="29"/>
        <v>N</v>
      </c>
      <c r="AB84" s="47" t="str">
        <f t="shared" si="30"/>
        <v xml:space="preserve">MA-3 </v>
      </c>
      <c r="AC84" s="26" t="s">
        <v>230</v>
      </c>
      <c r="AD84" s="26" t="s">
        <v>224</v>
      </c>
      <c r="AE84" s="26" t="s">
        <v>228</v>
      </c>
      <c r="AF84" s="27" t="str">
        <f t="shared" si="31"/>
        <v/>
      </c>
      <c r="AH84" s="30" t="str">
        <f t="shared" si="32"/>
        <v>N</v>
      </c>
    </row>
    <row r="85" spans="1:34" x14ac:dyDescent="0.3">
      <c r="A85" s="15" t="s">
        <v>44</v>
      </c>
      <c r="B85" s="22"/>
      <c r="C85" s="22"/>
      <c r="D85" s="22"/>
      <c r="E85" s="22"/>
      <c r="F85" s="22" t="str">
        <f t="shared" si="35"/>
        <v>S</v>
      </c>
      <c r="G85" s="22"/>
      <c r="H85" s="22"/>
      <c r="I85" s="22"/>
      <c r="J85" s="22"/>
      <c r="K85" s="22"/>
      <c r="L85" s="22"/>
      <c r="M85" s="22"/>
      <c r="N85" s="22"/>
      <c r="O85" s="22"/>
      <c r="P85" s="22"/>
      <c r="Q85" s="22"/>
      <c r="R85" s="22"/>
      <c r="S85" s="22"/>
      <c r="T85" s="22"/>
      <c r="V85" s="46" t="str">
        <f t="shared" si="33"/>
        <v>Y</v>
      </c>
      <c r="W85" s="18"/>
      <c r="X85" s="22" t="s">
        <v>222</v>
      </c>
      <c r="Y85" s="22" t="s">
        <v>222</v>
      </c>
      <c r="Z85" s="22" t="s">
        <v>222</v>
      </c>
      <c r="AA85" s="24" t="str">
        <f t="shared" si="29"/>
        <v>Y</v>
      </c>
      <c r="AB85" s="47" t="str">
        <f t="shared" si="30"/>
        <v xml:space="preserve">MA-4 </v>
      </c>
      <c r="AC85" s="26" t="s">
        <v>230</v>
      </c>
      <c r="AD85" s="28" t="s">
        <v>227</v>
      </c>
      <c r="AE85" s="26" t="s">
        <v>234</v>
      </c>
      <c r="AF85" s="27" t="str">
        <f t="shared" si="31"/>
        <v/>
      </c>
      <c r="AH85" s="30" t="str">
        <f t="shared" si="32"/>
        <v>Y</v>
      </c>
    </row>
    <row r="86" spans="1:34" x14ac:dyDescent="0.3">
      <c r="A86" s="15" t="s">
        <v>45</v>
      </c>
      <c r="B86" s="22"/>
      <c r="C86" s="22"/>
      <c r="D86" s="22"/>
      <c r="E86" s="22"/>
      <c r="F86" s="22" t="str">
        <f t="shared" si="35"/>
        <v>S</v>
      </c>
      <c r="G86" s="22"/>
      <c r="H86" s="22"/>
      <c r="I86" s="22"/>
      <c r="J86" s="22"/>
      <c r="K86" s="22"/>
      <c r="L86" s="22"/>
      <c r="M86" s="22"/>
      <c r="N86" s="22"/>
      <c r="O86" s="22"/>
      <c r="P86" s="22"/>
      <c r="Q86" s="22"/>
      <c r="R86" s="22"/>
      <c r="S86" s="22"/>
      <c r="T86" s="22"/>
      <c r="V86" s="46" t="str">
        <f t="shared" si="33"/>
        <v>Y</v>
      </c>
      <c r="W86" s="18"/>
      <c r="X86" s="22" t="s">
        <v>222</v>
      </c>
      <c r="Y86" s="22" t="s">
        <v>222</v>
      </c>
      <c r="Z86" s="22" t="s">
        <v>222</v>
      </c>
      <c r="AA86" s="24" t="str">
        <f t="shared" si="29"/>
        <v>Y</v>
      </c>
      <c r="AB86" s="47" t="str">
        <f t="shared" si="30"/>
        <v xml:space="preserve">MA-5 </v>
      </c>
      <c r="AC86" s="26" t="s">
        <v>230</v>
      </c>
      <c r="AD86" s="26" t="s">
        <v>230</v>
      </c>
      <c r="AE86" s="28" t="s">
        <v>225</v>
      </c>
      <c r="AF86" s="27" t="str">
        <f t="shared" si="31"/>
        <v/>
      </c>
      <c r="AH86" s="30" t="str">
        <f t="shared" si="32"/>
        <v>Y</v>
      </c>
    </row>
    <row r="87" spans="1:34" x14ac:dyDescent="0.3">
      <c r="A87" s="15" t="s">
        <v>46</v>
      </c>
      <c r="B87" s="22"/>
      <c r="C87" s="22"/>
      <c r="D87" s="22"/>
      <c r="E87" s="22"/>
      <c r="F87" s="22" t="str">
        <f t="shared" si="35"/>
        <v>S</v>
      </c>
      <c r="G87" s="22"/>
      <c r="H87" s="22"/>
      <c r="I87" s="22"/>
      <c r="J87" s="22"/>
      <c r="K87" s="22"/>
      <c r="L87" s="22"/>
      <c r="M87" s="22"/>
      <c r="N87" s="22"/>
      <c r="O87" s="22" t="str">
        <f t="shared" ref="O87:O88" si="37">IF(O$5="S","S","x")</f>
        <v>S</v>
      </c>
      <c r="P87" s="22"/>
      <c r="Q87" s="22"/>
      <c r="R87" s="22"/>
      <c r="S87" s="22"/>
      <c r="T87" s="22"/>
      <c r="V87" s="46" t="str">
        <f t="shared" si="33"/>
        <v>Y</v>
      </c>
      <c r="W87" s="18"/>
      <c r="X87" s="45" t="s">
        <v>223</v>
      </c>
      <c r="Y87" s="22" t="s">
        <v>222</v>
      </c>
      <c r="Z87" s="22" t="s">
        <v>222</v>
      </c>
      <c r="AA87" s="24" t="str">
        <f t="shared" si="29"/>
        <v>N</v>
      </c>
      <c r="AB87" s="47" t="str">
        <f t="shared" si="30"/>
        <v xml:space="preserve">MA-6 </v>
      </c>
      <c r="AC87" s="26" t="s">
        <v>230</v>
      </c>
      <c r="AD87" s="26" t="s">
        <v>230</v>
      </c>
      <c r="AE87" s="26" t="s">
        <v>230</v>
      </c>
      <c r="AF87" s="27" t="str">
        <f t="shared" si="31"/>
        <v/>
      </c>
      <c r="AH87" s="30" t="str">
        <f t="shared" si="32"/>
        <v>N</v>
      </c>
    </row>
    <row r="88" spans="1:34" x14ac:dyDescent="0.3">
      <c r="A88" s="15" t="s">
        <v>47</v>
      </c>
      <c r="B88" s="22"/>
      <c r="C88" s="22"/>
      <c r="D88" s="22"/>
      <c r="E88" s="22"/>
      <c r="F88" s="22" t="str">
        <f t="shared" si="35"/>
        <v>S</v>
      </c>
      <c r="G88" s="22"/>
      <c r="H88" s="22"/>
      <c r="I88" s="22"/>
      <c r="J88" s="22"/>
      <c r="K88" s="22"/>
      <c r="L88" s="22"/>
      <c r="M88" s="22"/>
      <c r="N88" s="22"/>
      <c r="O88" s="22" t="str">
        <f t="shared" si="37"/>
        <v>S</v>
      </c>
      <c r="P88" s="22"/>
      <c r="Q88" s="22"/>
      <c r="R88" s="22"/>
      <c r="S88" s="22"/>
      <c r="T88" s="22"/>
      <c r="V88" s="46" t="str">
        <f t="shared" si="33"/>
        <v>Y</v>
      </c>
      <c r="W88" s="18"/>
      <c r="X88" s="22" t="s">
        <v>222</v>
      </c>
      <c r="Y88" s="22" t="s">
        <v>222</v>
      </c>
      <c r="Z88" s="22" t="s">
        <v>222</v>
      </c>
      <c r="AA88" s="24" t="str">
        <f t="shared" si="29"/>
        <v>Y</v>
      </c>
      <c r="AB88" s="47" t="str">
        <f t="shared" si="30"/>
        <v xml:space="preserve">MP-1 </v>
      </c>
      <c r="AC88" s="26" t="s">
        <v>230</v>
      </c>
      <c r="AD88" s="26" t="s">
        <v>230</v>
      </c>
      <c r="AE88" s="26" t="s">
        <v>230</v>
      </c>
      <c r="AF88" s="27" t="str">
        <f t="shared" si="31"/>
        <v/>
      </c>
      <c r="AH88" s="30" t="str">
        <f t="shared" si="32"/>
        <v>Y</v>
      </c>
    </row>
    <row r="89" spans="1:34" x14ac:dyDescent="0.3">
      <c r="A89" s="15" t="s">
        <v>85</v>
      </c>
      <c r="B89" s="22"/>
      <c r="C89" s="22"/>
      <c r="D89" s="22"/>
      <c r="E89" s="22"/>
      <c r="F89" s="22"/>
      <c r="G89" s="22"/>
      <c r="H89" s="22"/>
      <c r="I89" s="22"/>
      <c r="J89" s="22"/>
      <c r="K89" s="22" t="str">
        <f>IF(K$5="S","S","x")</f>
        <v>S</v>
      </c>
      <c r="L89" s="22"/>
      <c r="M89" s="22"/>
      <c r="N89" s="22" t="str">
        <f t="shared" ref="N89:N90" si="38">IF(N$5="S","S","x")</f>
        <v>S</v>
      </c>
      <c r="O89" s="22"/>
      <c r="P89" s="22"/>
      <c r="Q89" s="22"/>
      <c r="R89" s="22"/>
      <c r="S89" s="22"/>
      <c r="T89" s="22"/>
      <c r="V89" s="46" t="str">
        <f t="shared" si="33"/>
        <v>Y</v>
      </c>
      <c r="W89" s="18"/>
      <c r="X89" s="22" t="s">
        <v>222</v>
      </c>
      <c r="Y89" s="22" t="s">
        <v>222</v>
      </c>
      <c r="Z89" s="22" t="s">
        <v>222</v>
      </c>
      <c r="AA89" s="24" t="str">
        <f t="shared" si="29"/>
        <v>Y</v>
      </c>
      <c r="AB89" s="47" t="str">
        <f t="shared" si="30"/>
        <v xml:space="preserve">MP-2 </v>
      </c>
      <c r="AC89" s="26" t="s">
        <v>230</v>
      </c>
      <c r="AD89" s="28"/>
      <c r="AE89" s="28"/>
      <c r="AF89" s="27" t="str">
        <f t="shared" si="31"/>
        <v/>
      </c>
      <c r="AH89" s="30" t="str">
        <f t="shared" si="32"/>
        <v>Y</v>
      </c>
    </row>
    <row r="90" spans="1:34" x14ac:dyDescent="0.3">
      <c r="A90" s="15" t="s">
        <v>104</v>
      </c>
      <c r="B90" s="22"/>
      <c r="C90" s="22"/>
      <c r="D90" s="22"/>
      <c r="E90" s="22"/>
      <c r="F90" s="22"/>
      <c r="G90" s="22"/>
      <c r="H90" s="22"/>
      <c r="I90" s="22"/>
      <c r="J90" s="22"/>
      <c r="K90" s="22"/>
      <c r="L90" s="22"/>
      <c r="M90" s="22"/>
      <c r="N90" s="22" t="str">
        <f t="shared" si="38"/>
        <v>S</v>
      </c>
      <c r="O90" s="22"/>
      <c r="P90" s="22"/>
      <c r="Q90" s="22"/>
      <c r="R90" s="22"/>
      <c r="S90" s="22"/>
      <c r="T90" s="22"/>
      <c r="V90" s="46" t="str">
        <f t="shared" si="33"/>
        <v>Y</v>
      </c>
      <c r="W90" s="18"/>
      <c r="X90" s="45" t="s">
        <v>223</v>
      </c>
      <c r="Y90" s="22" t="s">
        <v>222</v>
      </c>
      <c r="Z90" s="22" t="s">
        <v>222</v>
      </c>
      <c r="AA90" s="24" t="str">
        <f t="shared" si="29"/>
        <v>N</v>
      </c>
      <c r="AB90" s="47" t="str">
        <f t="shared" si="30"/>
        <v xml:space="preserve">MP-4 </v>
      </c>
      <c r="AC90" s="26" t="s">
        <v>230</v>
      </c>
      <c r="AD90" s="26" t="s">
        <v>230</v>
      </c>
      <c r="AE90" s="26" t="s">
        <v>230</v>
      </c>
      <c r="AF90" s="27" t="str">
        <f t="shared" si="31"/>
        <v/>
      </c>
      <c r="AH90" s="30" t="str">
        <f t="shared" si="32"/>
        <v>N</v>
      </c>
    </row>
    <row r="91" spans="1:34" x14ac:dyDescent="0.3">
      <c r="A91" s="15" t="s">
        <v>105</v>
      </c>
      <c r="B91" s="22"/>
      <c r="C91" s="22"/>
      <c r="D91" s="22"/>
      <c r="E91" s="22"/>
      <c r="F91" s="22"/>
      <c r="G91" s="22"/>
      <c r="H91" s="22"/>
      <c r="I91" s="22"/>
      <c r="J91" s="22"/>
      <c r="K91" s="22"/>
      <c r="L91" s="22"/>
      <c r="M91" s="22"/>
      <c r="N91" s="22" t="str">
        <f>IF(N$5="S","S","x")</f>
        <v>S</v>
      </c>
      <c r="O91" s="22"/>
      <c r="P91" s="22"/>
      <c r="Q91" s="22"/>
      <c r="R91" s="22"/>
      <c r="S91" s="22"/>
      <c r="T91" s="22"/>
      <c r="V91" s="46" t="str">
        <f t="shared" si="33"/>
        <v>Y</v>
      </c>
      <c r="W91" s="18"/>
      <c r="X91" s="22" t="s">
        <v>222</v>
      </c>
      <c r="Y91" s="22" t="s">
        <v>222</v>
      </c>
      <c r="Z91" s="22" t="s">
        <v>222</v>
      </c>
      <c r="AA91" s="24" t="str">
        <f t="shared" si="29"/>
        <v>Y</v>
      </c>
      <c r="AB91" s="47" t="str">
        <f t="shared" si="30"/>
        <v xml:space="preserve">MP-7 </v>
      </c>
      <c r="AC91" s="26" t="s">
        <v>230</v>
      </c>
      <c r="AD91" s="28" t="s">
        <v>225</v>
      </c>
      <c r="AE91" s="28" t="s">
        <v>225</v>
      </c>
      <c r="AF91" s="27" t="str">
        <f t="shared" si="31"/>
        <v/>
      </c>
      <c r="AH91" s="30" t="str">
        <f t="shared" si="32"/>
        <v>Y</v>
      </c>
    </row>
    <row r="92" spans="1:34" x14ac:dyDescent="0.3">
      <c r="A92" s="15" t="s">
        <v>116</v>
      </c>
      <c r="B92" s="22"/>
      <c r="C92" s="22"/>
      <c r="D92" s="22"/>
      <c r="E92" s="22"/>
      <c r="F92" s="22"/>
      <c r="G92" s="22"/>
      <c r="H92" s="22"/>
      <c r="I92" s="22"/>
      <c r="J92" s="22"/>
      <c r="K92" s="22"/>
      <c r="L92" s="22"/>
      <c r="M92" s="22"/>
      <c r="N92" s="22"/>
      <c r="O92" s="22" t="str">
        <f>IF(O$5="S","S","x")</f>
        <v>S</v>
      </c>
      <c r="P92" s="22"/>
      <c r="Q92" s="22"/>
      <c r="R92" s="22"/>
      <c r="S92" s="22"/>
      <c r="T92" s="22"/>
      <c r="V92" s="46" t="str">
        <f t="shared" si="33"/>
        <v>Y</v>
      </c>
      <c r="W92" s="18"/>
      <c r="X92" s="45" t="s">
        <v>223</v>
      </c>
      <c r="Y92" s="45" t="s">
        <v>223</v>
      </c>
      <c r="Z92" s="45" t="s">
        <v>223</v>
      </c>
      <c r="AA92" s="24" t="str">
        <f t="shared" si="29"/>
        <v>N</v>
      </c>
      <c r="AB92" s="47" t="str">
        <f t="shared" si="30"/>
        <v xml:space="preserve">MP-8 </v>
      </c>
      <c r="AC92" s="26" t="s">
        <v>230</v>
      </c>
      <c r="AD92" s="26" t="s">
        <v>230</v>
      </c>
      <c r="AE92" s="26" t="s">
        <v>230</v>
      </c>
      <c r="AF92" s="27" t="str">
        <f t="shared" si="31"/>
        <v/>
      </c>
      <c r="AH92" s="30" t="str">
        <f t="shared" si="32"/>
        <v>N</v>
      </c>
    </row>
    <row r="93" spans="1:34" x14ac:dyDescent="0.3">
      <c r="A93" s="15" t="s">
        <v>106</v>
      </c>
      <c r="B93" s="22"/>
      <c r="C93" s="22"/>
      <c r="D93" s="22"/>
      <c r="E93" s="22"/>
      <c r="F93" s="22"/>
      <c r="G93" s="22"/>
      <c r="H93" s="22"/>
      <c r="I93" s="22"/>
      <c r="J93" s="22"/>
      <c r="K93" s="22"/>
      <c r="L93" s="22"/>
      <c r="M93" s="22"/>
      <c r="N93" s="22" t="str">
        <f t="shared" ref="N93:N100" si="39">IF(N$5="S","S","x")</f>
        <v>S</v>
      </c>
      <c r="O93" s="22"/>
      <c r="P93" s="22"/>
      <c r="Q93" s="22"/>
      <c r="R93" s="22"/>
      <c r="S93" s="22"/>
      <c r="T93" s="22"/>
      <c r="V93" s="46" t="str">
        <f t="shared" si="33"/>
        <v>Y</v>
      </c>
      <c r="W93" s="18"/>
      <c r="X93" s="22" t="s">
        <v>222</v>
      </c>
      <c r="Y93" s="22" t="s">
        <v>222</v>
      </c>
      <c r="Z93" s="22" t="s">
        <v>222</v>
      </c>
      <c r="AA93" s="24" t="str">
        <f t="shared" si="29"/>
        <v>Y</v>
      </c>
      <c r="AB93" s="47" t="str">
        <f t="shared" si="30"/>
        <v xml:space="preserve">PE-1 </v>
      </c>
      <c r="AC93" s="26" t="s">
        <v>230</v>
      </c>
      <c r="AD93" s="26" t="s">
        <v>230</v>
      </c>
      <c r="AE93" s="26" t="s">
        <v>230</v>
      </c>
      <c r="AF93" s="27" t="str">
        <f t="shared" si="31"/>
        <v/>
      </c>
      <c r="AH93" s="30" t="str">
        <f t="shared" si="32"/>
        <v>Y</v>
      </c>
    </row>
    <row r="94" spans="1:34" x14ac:dyDescent="0.3">
      <c r="A94" s="15" t="s">
        <v>107</v>
      </c>
      <c r="B94" s="22"/>
      <c r="C94" s="22"/>
      <c r="D94" s="22"/>
      <c r="E94" s="22"/>
      <c r="F94" s="22"/>
      <c r="G94" s="22"/>
      <c r="H94" s="22"/>
      <c r="I94" s="22"/>
      <c r="J94" s="22"/>
      <c r="K94" s="22"/>
      <c r="L94" s="22"/>
      <c r="M94" s="22"/>
      <c r="N94" s="22" t="str">
        <f t="shared" si="39"/>
        <v>S</v>
      </c>
      <c r="O94" s="22"/>
      <c r="P94" s="22"/>
      <c r="Q94" s="22"/>
      <c r="R94" s="22"/>
      <c r="S94" s="22"/>
      <c r="T94" s="22"/>
      <c r="V94" s="46" t="str">
        <f t="shared" si="33"/>
        <v>Y</v>
      </c>
      <c r="W94" s="18"/>
      <c r="X94" s="22" t="s">
        <v>222</v>
      </c>
      <c r="Y94" s="22" t="s">
        <v>222</v>
      </c>
      <c r="Z94" s="22" t="s">
        <v>222</v>
      </c>
      <c r="AA94" s="24" t="str">
        <f t="shared" si="29"/>
        <v>Y</v>
      </c>
      <c r="AB94" s="47" t="str">
        <f t="shared" si="30"/>
        <v xml:space="preserve">PE-2 </v>
      </c>
      <c r="AC94" s="26" t="s">
        <v>230</v>
      </c>
      <c r="AD94" s="26" t="s">
        <v>230</v>
      </c>
      <c r="AE94" s="26" t="s">
        <v>230</v>
      </c>
      <c r="AF94" s="27" t="str">
        <f t="shared" si="31"/>
        <v/>
      </c>
      <c r="AH94" s="30" t="str">
        <f t="shared" si="32"/>
        <v>Y</v>
      </c>
    </row>
    <row r="95" spans="1:34" x14ac:dyDescent="0.3">
      <c r="A95" s="15" t="s">
        <v>108</v>
      </c>
      <c r="B95" s="22"/>
      <c r="C95" s="22"/>
      <c r="D95" s="22"/>
      <c r="E95" s="22"/>
      <c r="F95" s="22"/>
      <c r="G95" s="22"/>
      <c r="H95" s="22"/>
      <c r="I95" s="22"/>
      <c r="J95" s="22"/>
      <c r="K95" s="22"/>
      <c r="L95" s="22"/>
      <c r="M95" s="22"/>
      <c r="N95" s="22" t="str">
        <f t="shared" si="39"/>
        <v>S</v>
      </c>
      <c r="O95" s="22"/>
      <c r="P95" s="22"/>
      <c r="Q95" s="22"/>
      <c r="R95" s="22"/>
      <c r="S95" s="22"/>
      <c r="T95" s="22"/>
      <c r="V95" s="46" t="str">
        <f t="shared" si="33"/>
        <v>Y</v>
      </c>
      <c r="W95" s="18"/>
      <c r="X95" s="22" t="s">
        <v>222</v>
      </c>
      <c r="Y95" s="22" t="s">
        <v>222</v>
      </c>
      <c r="Z95" s="22" t="s">
        <v>222</v>
      </c>
      <c r="AA95" s="24" t="str">
        <f t="shared" si="29"/>
        <v>Y</v>
      </c>
      <c r="AB95" s="47" t="str">
        <f t="shared" si="30"/>
        <v xml:space="preserve">PE-3 </v>
      </c>
      <c r="AC95" s="26" t="s">
        <v>230</v>
      </c>
      <c r="AD95" s="26" t="s">
        <v>230</v>
      </c>
      <c r="AE95" s="28" t="s">
        <v>225</v>
      </c>
      <c r="AF95" s="27" t="str">
        <f t="shared" si="31"/>
        <v/>
      </c>
      <c r="AH95" s="30" t="str">
        <f t="shared" si="32"/>
        <v>Y</v>
      </c>
    </row>
    <row r="96" spans="1:34" x14ac:dyDescent="0.3">
      <c r="A96" s="15" t="s">
        <v>109</v>
      </c>
      <c r="B96" s="22"/>
      <c r="C96" s="22"/>
      <c r="D96" s="22"/>
      <c r="E96" s="22"/>
      <c r="F96" s="22"/>
      <c r="G96" s="22"/>
      <c r="H96" s="22"/>
      <c r="I96" s="22"/>
      <c r="J96" s="22"/>
      <c r="K96" s="22"/>
      <c r="L96" s="22"/>
      <c r="M96" s="22"/>
      <c r="N96" s="22" t="str">
        <f t="shared" si="39"/>
        <v>S</v>
      </c>
      <c r="O96" s="22"/>
      <c r="P96" s="22"/>
      <c r="Q96" s="22"/>
      <c r="R96" s="22"/>
      <c r="S96" s="22" t="str">
        <f t="shared" ref="S96:T96" si="40">IF(S$5="S","S","x")</f>
        <v>S</v>
      </c>
      <c r="T96" s="22" t="str">
        <f t="shared" si="40"/>
        <v>S</v>
      </c>
      <c r="V96" s="46" t="str">
        <f t="shared" si="33"/>
        <v>Y</v>
      </c>
      <c r="W96" s="18"/>
      <c r="X96" s="45" t="s">
        <v>223</v>
      </c>
      <c r="Y96" s="22" t="s">
        <v>222</v>
      </c>
      <c r="Z96" s="22" t="s">
        <v>222</v>
      </c>
      <c r="AA96" s="24" t="str">
        <f t="shared" si="29"/>
        <v>N</v>
      </c>
      <c r="AB96" s="47" t="str">
        <f t="shared" si="30"/>
        <v xml:space="preserve">PE-4 </v>
      </c>
      <c r="AC96" s="26" t="s">
        <v>230</v>
      </c>
      <c r="AD96" s="26" t="s">
        <v>230</v>
      </c>
      <c r="AE96" s="26" t="s">
        <v>230</v>
      </c>
      <c r="AF96" s="27" t="str">
        <f t="shared" si="31"/>
        <v/>
      </c>
      <c r="AH96" s="30" t="str">
        <f t="shared" si="32"/>
        <v>N</v>
      </c>
    </row>
    <row r="97" spans="1:34" x14ac:dyDescent="0.3">
      <c r="A97" s="15" t="s">
        <v>110</v>
      </c>
      <c r="B97" s="22"/>
      <c r="C97" s="22"/>
      <c r="D97" s="22"/>
      <c r="E97" s="22"/>
      <c r="F97" s="22"/>
      <c r="G97" s="22"/>
      <c r="H97" s="22"/>
      <c r="I97" s="22"/>
      <c r="J97" s="22"/>
      <c r="K97" s="22"/>
      <c r="L97" s="22"/>
      <c r="M97" s="22"/>
      <c r="N97" s="22" t="str">
        <f t="shared" si="39"/>
        <v>S</v>
      </c>
      <c r="O97" s="22"/>
      <c r="P97" s="22"/>
      <c r="Q97" s="22"/>
      <c r="R97" s="22"/>
      <c r="S97" s="22"/>
      <c r="T97" s="22"/>
      <c r="V97" s="46" t="str">
        <f t="shared" si="33"/>
        <v>Y</v>
      </c>
      <c r="W97" s="18"/>
      <c r="X97" s="45" t="s">
        <v>223</v>
      </c>
      <c r="Y97" s="22" t="s">
        <v>222</v>
      </c>
      <c r="Z97" s="22" t="s">
        <v>222</v>
      </c>
      <c r="AA97" s="24" t="str">
        <f t="shared" si="29"/>
        <v>N</v>
      </c>
      <c r="AB97" s="47" t="str">
        <f t="shared" si="30"/>
        <v xml:space="preserve">PE-5 </v>
      </c>
      <c r="AC97" s="26" t="s">
        <v>230</v>
      </c>
      <c r="AD97" s="26" t="s">
        <v>230</v>
      </c>
      <c r="AE97" s="26" t="s">
        <v>230</v>
      </c>
      <c r="AF97" s="27" t="str">
        <f t="shared" si="31"/>
        <v/>
      </c>
      <c r="AH97" s="30" t="str">
        <f t="shared" si="32"/>
        <v>N</v>
      </c>
    </row>
    <row r="98" spans="1:34" x14ac:dyDescent="0.3">
      <c r="A98" s="15" t="s">
        <v>111</v>
      </c>
      <c r="B98" s="22"/>
      <c r="C98" s="22"/>
      <c r="D98" s="22"/>
      <c r="E98" s="22"/>
      <c r="F98" s="22"/>
      <c r="G98" s="22"/>
      <c r="H98" s="22"/>
      <c r="I98" s="22"/>
      <c r="J98" s="22"/>
      <c r="K98" s="22"/>
      <c r="L98" s="22"/>
      <c r="M98" s="22"/>
      <c r="N98" s="22" t="str">
        <f t="shared" si="39"/>
        <v>S</v>
      </c>
      <c r="O98" s="22"/>
      <c r="P98" s="22"/>
      <c r="Q98" s="22"/>
      <c r="R98" s="22"/>
      <c r="S98" s="22"/>
      <c r="T98" s="22"/>
      <c r="V98" s="46" t="str">
        <f t="shared" si="33"/>
        <v>Y</v>
      </c>
      <c r="W98" s="18"/>
      <c r="X98" s="22" t="s">
        <v>222</v>
      </c>
      <c r="Y98" s="22" t="s">
        <v>222</v>
      </c>
      <c r="Z98" s="22" t="s">
        <v>222</v>
      </c>
      <c r="AA98" s="24" t="str">
        <f t="shared" si="29"/>
        <v>Y</v>
      </c>
      <c r="AB98" s="47" t="str">
        <f t="shared" si="30"/>
        <v xml:space="preserve">PE-6 </v>
      </c>
      <c r="AC98" s="26" t="s">
        <v>230</v>
      </c>
      <c r="AD98" s="28" t="s">
        <v>225</v>
      </c>
      <c r="AE98" s="26" t="s">
        <v>236</v>
      </c>
      <c r="AF98" s="27" t="str">
        <f t="shared" si="31"/>
        <v/>
      </c>
      <c r="AH98" s="30" t="str">
        <f t="shared" si="32"/>
        <v>Y</v>
      </c>
    </row>
    <row r="99" spans="1:34" x14ac:dyDescent="0.3">
      <c r="A99" s="15" t="s">
        <v>112</v>
      </c>
      <c r="B99" s="22"/>
      <c r="C99" s="22"/>
      <c r="D99" s="22"/>
      <c r="E99" s="22"/>
      <c r="F99" s="22"/>
      <c r="G99" s="22"/>
      <c r="H99" s="22"/>
      <c r="I99" s="22"/>
      <c r="J99" s="22"/>
      <c r="K99" s="22"/>
      <c r="L99" s="22"/>
      <c r="M99" s="22"/>
      <c r="N99" s="22" t="str">
        <f t="shared" si="39"/>
        <v>S</v>
      </c>
      <c r="O99" s="22"/>
      <c r="P99" s="22"/>
      <c r="Q99" s="22"/>
      <c r="R99" s="22"/>
      <c r="S99" s="22"/>
      <c r="T99" s="22"/>
      <c r="V99" s="46" t="str">
        <f t="shared" si="33"/>
        <v>Y</v>
      </c>
      <c r="W99" s="18"/>
      <c r="X99" s="45" t="s">
        <v>223</v>
      </c>
      <c r="Y99" s="22" t="s">
        <v>222</v>
      </c>
      <c r="Z99" s="22" t="s">
        <v>222</v>
      </c>
      <c r="AA99" s="24" t="str">
        <f t="shared" si="29"/>
        <v>N</v>
      </c>
      <c r="AB99" s="47" t="str">
        <f t="shared" si="30"/>
        <v xml:space="preserve">PE-9 </v>
      </c>
      <c r="AC99" s="26" t="s">
        <v>230</v>
      </c>
      <c r="AD99" s="26" t="s">
        <v>230</v>
      </c>
      <c r="AE99" s="26" t="s">
        <v>230</v>
      </c>
      <c r="AF99" s="27" t="str">
        <f t="shared" si="31"/>
        <v/>
      </c>
      <c r="AH99" s="30" t="str">
        <f t="shared" si="32"/>
        <v>N</v>
      </c>
    </row>
    <row r="100" spans="1:34" x14ac:dyDescent="0.3">
      <c r="A100" s="15" t="s">
        <v>113</v>
      </c>
      <c r="B100" s="22"/>
      <c r="C100" s="22"/>
      <c r="D100" s="22"/>
      <c r="E100" s="22"/>
      <c r="F100" s="22"/>
      <c r="G100" s="22"/>
      <c r="H100" s="22"/>
      <c r="I100" s="22"/>
      <c r="J100" s="22"/>
      <c r="K100" s="22"/>
      <c r="L100" s="22"/>
      <c r="M100" s="22"/>
      <c r="N100" s="22" t="str">
        <f t="shared" si="39"/>
        <v>S</v>
      </c>
      <c r="O100" s="22"/>
      <c r="P100" s="22"/>
      <c r="Q100" s="22"/>
      <c r="R100" s="22"/>
      <c r="S100" s="22"/>
      <c r="T100" s="22"/>
      <c r="V100" s="46" t="str">
        <f t="shared" si="33"/>
        <v>Y</v>
      </c>
      <c r="W100" s="18"/>
      <c r="X100" s="45" t="s">
        <v>223</v>
      </c>
      <c r="Y100" s="45" t="s">
        <v>223</v>
      </c>
      <c r="Z100" s="22" t="s">
        <v>222</v>
      </c>
      <c r="AA100" s="24" t="str">
        <f t="shared" si="29"/>
        <v>N</v>
      </c>
      <c r="AB100" s="47" t="str">
        <f t="shared" si="30"/>
        <v>PE-18</v>
      </c>
      <c r="AC100" s="26" t="s">
        <v>230</v>
      </c>
      <c r="AD100" s="26" t="s">
        <v>230</v>
      </c>
      <c r="AE100" s="28"/>
      <c r="AF100" s="27" t="str">
        <f t="shared" si="31"/>
        <v/>
      </c>
      <c r="AH100" s="30" t="str">
        <f t="shared" si="32"/>
        <v>N</v>
      </c>
    </row>
    <row r="101" spans="1:34" x14ac:dyDescent="0.3">
      <c r="A101" s="15" t="s">
        <v>135</v>
      </c>
      <c r="B101" s="22"/>
      <c r="C101" s="22"/>
      <c r="D101" s="22"/>
      <c r="E101" s="22"/>
      <c r="F101" s="22"/>
      <c r="G101" s="22"/>
      <c r="H101" s="22"/>
      <c r="I101" s="22"/>
      <c r="J101" s="22"/>
      <c r="K101" s="22"/>
      <c r="L101" s="22"/>
      <c r="M101" s="22"/>
      <c r="N101" s="22"/>
      <c r="O101" s="22"/>
      <c r="P101" s="22"/>
      <c r="Q101" s="22" t="str">
        <f t="shared" ref="Q101:Q112" si="41">IF(Q$5="S","S","x")</f>
        <v>S</v>
      </c>
      <c r="R101" s="22"/>
      <c r="S101" s="22"/>
      <c r="T101" s="22"/>
      <c r="V101" s="46" t="str">
        <f t="shared" si="33"/>
        <v>Y</v>
      </c>
      <c r="W101" s="18"/>
      <c r="X101" s="22" t="s">
        <v>222</v>
      </c>
      <c r="Y101" s="22" t="s">
        <v>222</v>
      </c>
      <c r="Z101" s="22" t="s">
        <v>222</v>
      </c>
      <c r="AA101" s="24" t="str">
        <f t="shared" si="29"/>
        <v>Y</v>
      </c>
      <c r="AB101" s="47" t="str">
        <f t="shared" si="30"/>
        <v xml:space="preserve">PL-1 </v>
      </c>
      <c r="AC101" s="26" t="s">
        <v>230</v>
      </c>
      <c r="AD101" s="26" t="s">
        <v>230</v>
      </c>
      <c r="AE101" s="26" t="s">
        <v>230</v>
      </c>
      <c r="AF101" s="27" t="str">
        <f t="shared" si="31"/>
        <v/>
      </c>
      <c r="AH101" s="30" t="str">
        <f t="shared" si="32"/>
        <v>Y</v>
      </c>
    </row>
    <row r="102" spans="1:34" x14ac:dyDescent="0.3">
      <c r="A102" s="15" t="s">
        <v>114</v>
      </c>
      <c r="B102" s="22"/>
      <c r="C102" s="22"/>
      <c r="D102" s="22"/>
      <c r="E102" s="22"/>
      <c r="F102" s="22"/>
      <c r="G102" s="22"/>
      <c r="H102" s="22"/>
      <c r="I102" s="22"/>
      <c r="J102" s="22"/>
      <c r="K102" s="22"/>
      <c r="L102" s="22"/>
      <c r="M102" s="22"/>
      <c r="N102" s="22" t="str">
        <f>IF(N$5="S","S","x")</f>
        <v>S</v>
      </c>
      <c r="O102" s="22"/>
      <c r="P102" s="22"/>
      <c r="Q102" s="22" t="str">
        <f t="shared" si="41"/>
        <v>S</v>
      </c>
      <c r="R102" s="22"/>
      <c r="S102" s="22"/>
      <c r="T102" s="22"/>
      <c r="V102" s="46" t="str">
        <f t="shared" si="33"/>
        <v>Y</v>
      </c>
      <c r="W102" s="18"/>
      <c r="X102" s="22" t="s">
        <v>222</v>
      </c>
      <c r="Y102" s="22" t="s">
        <v>222</v>
      </c>
      <c r="Z102" s="22" t="s">
        <v>222</v>
      </c>
      <c r="AA102" s="24" t="str">
        <f t="shared" si="29"/>
        <v>Y</v>
      </c>
      <c r="AB102" s="47" t="str">
        <f t="shared" si="30"/>
        <v xml:space="preserve">PL-2 </v>
      </c>
      <c r="AC102" s="26" t="s">
        <v>230</v>
      </c>
      <c r="AD102" s="28" t="s">
        <v>229</v>
      </c>
      <c r="AE102" s="28" t="s">
        <v>229</v>
      </c>
      <c r="AF102" s="27" t="str">
        <f t="shared" si="31"/>
        <v/>
      </c>
      <c r="AH102" s="30" t="str">
        <f t="shared" si="32"/>
        <v>Y</v>
      </c>
    </row>
    <row r="103" spans="1:34" x14ac:dyDescent="0.3">
      <c r="A103" s="15" t="s">
        <v>28</v>
      </c>
      <c r="B103" s="22"/>
      <c r="C103" s="22"/>
      <c r="D103" s="22" t="str">
        <f>IF(D$5="S","S","x")</f>
        <v>x</v>
      </c>
      <c r="E103" s="22"/>
      <c r="F103" s="22"/>
      <c r="G103" s="22"/>
      <c r="H103" s="22"/>
      <c r="I103" s="22"/>
      <c r="J103" s="22"/>
      <c r="K103" s="22"/>
      <c r="L103" s="22"/>
      <c r="M103" s="22"/>
      <c r="N103" s="22"/>
      <c r="O103" s="22"/>
      <c r="P103" s="22"/>
      <c r="Q103" s="22" t="str">
        <f t="shared" si="41"/>
        <v>S</v>
      </c>
      <c r="R103" s="22"/>
      <c r="S103" s="22"/>
      <c r="T103" s="22"/>
      <c r="V103" s="46" t="str">
        <f t="shared" si="33"/>
        <v>Y</v>
      </c>
      <c r="W103" s="18"/>
      <c r="X103" s="22" t="s">
        <v>222</v>
      </c>
      <c r="Y103" s="22" t="s">
        <v>222</v>
      </c>
      <c r="Z103" s="22" t="s">
        <v>222</v>
      </c>
      <c r="AA103" s="24" t="str">
        <f t="shared" si="29"/>
        <v>Y</v>
      </c>
      <c r="AB103" s="47" t="str">
        <f t="shared" si="30"/>
        <v xml:space="preserve">PL-4 </v>
      </c>
      <c r="AC103" s="26" t="s">
        <v>230</v>
      </c>
      <c r="AD103" s="28" t="s">
        <v>225</v>
      </c>
      <c r="AE103" s="28" t="s">
        <v>225</v>
      </c>
      <c r="AF103" s="27" t="str">
        <f t="shared" si="31"/>
        <v/>
      </c>
      <c r="AH103" s="30" t="str">
        <f t="shared" si="32"/>
        <v>Y</v>
      </c>
    </row>
    <row r="104" spans="1:34" x14ac:dyDescent="0.3">
      <c r="A104" s="15" t="s">
        <v>136</v>
      </c>
      <c r="B104" s="22"/>
      <c r="C104" s="22"/>
      <c r="D104" s="22"/>
      <c r="E104" s="22"/>
      <c r="F104" s="22"/>
      <c r="G104" s="22"/>
      <c r="H104" s="22"/>
      <c r="I104" s="22"/>
      <c r="J104" s="22"/>
      <c r="K104" s="22"/>
      <c r="L104" s="22"/>
      <c r="M104" s="22"/>
      <c r="N104" s="22"/>
      <c r="O104" s="22"/>
      <c r="P104" s="22"/>
      <c r="Q104" s="22" t="str">
        <f t="shared" si="41"/>
        <v>S</v>
      </c>
      <c r="R104" s="22"/>
      <c r="S104" s="22"/>
      <c r="T104" s="22"/>
      <c r="V104" s="46" t="str">
        <f t="shared" si="33"/>
        <v>Y</v>
      </c>
      <c r="W104" s="18"/>
      <c r="X104" s="45" t="s">
        <v>223</v>
      </c>
      <c r="Y104" s="45" t="s">
        <v>223</v>
      </c>
      <c r="Z104" s="45" t="s">
        <v>223</v>
      </c>
      <c r="AA104" s="24" t="str">
        <f t="shared" si="29"/>
        <v>N</v>
      </c>
      <c r="AB104" s="47" t="str">
        <f t="shared" si="30"/>
        <v xml:space="preserve">PL-7 </v>
      </c>
      <c r="AC104" s="26" t="s">
        <v>230</v>
      </c>
      <c r="AD104" s="26" t="s">
        <v>230</v>
      </c>
      <c r="AE104" s="26" t="s">
        <v>230</v>
      </c>
      <c r="AF104" s="27" t="str">
        <f t="shared" si="31"/>
        <v/>
      </c>
      <c r="AH104" s="30" t="str">
        <f t="shared" si="32"/>
        <v>N</v>
      </c>
    </row>
    <row r="105" spans="1:34" x14ac:dyDescent="0.3">
      <c r="A105" s="15" t="s">
        <v>137</v>
      </c>
      <c r="B105" s="22"/>
      <c r="C105" s="22"/>
      <c r="D105" s="22"/>
      <c r="E105" s="22"/>
      <c r="F105" s="22"/>
      <c r="G105" s="22"/>
      <c r="H105" s="22"/>
      <c r="I105" s="22"/>
      <c r="J105" s="22"/>
      <c r="K105" s="22"/>
      <c r="L105" s="22"/>
      <c r="M105" s="22"/>
      <c r="N105" s="22"/>
      <c r="O105" s="22"/>
      <c r="P105" s="22"/>
      <c r="Q105" s="22" t="str">
        <f t="shared" si="41"/>
        <v>S</v>
      </c>
      <c r="R105" s="22"/>
      <c r="S105" s="22"/>
      <c r="T105" s="22"/>
      <c r="V105" s="46" t="str">
        <f t="shared" si="33"/>
        <v>Y</v>
      </c>
      <c r="W105" s="18"/>
      <c r="X105" s="45" t="s">
        <v>223</v>
      </c>
      <c r="Y105" s="22" t="s">
        <v>222</v>
      </c>
      <c r="Z105" s="22" t="s">
        <v>222</v>
      </c>
      <c r="AA105" s="24" t="str">
        <f t="shared" si="29"/>
        <v>N</v>
      </c>
      <c r="AB105" s="47" t="str">
        <f t="shared" si="30"/>
        <v xml:space="preserve">PL-8 </v>
      </c>
      <c r="AC105" s="26" t="s">
        <v>230</v>
      </c>
      <c r="AD105" s="26" t="s">
        <v>230</v>
      </c>
      <c r="AE105" s="26" t="s">
        <v>230</v>
      </c>
      <c r="AF105" s="27" t="str">
        <f t="shared" si="31"/>
        <v/>
      </c>
      <c r="AH105" s="30" t="str">
        <f t="shared" si="32"/>
        <v>N</v>
      </c>
    </row>
    <row r="106" spans="1:34" x14ac:dyDescent="0.3">
      <c r="A106" s="15" t="s">
        <v>145</v>
      </c>
      <c r="B106" s="22"/>
      <c r="C106" s="22"/>
      <c r="D106" s="22"/>
      <c r="E106" s="22"/>
      <c r="F106" s="22"/>
      <c r="G106" s="22"/>
      <c r="H106" s="22"/>
      <c r="I106" s="22"/>
      <c r="J106" s="22"/>
      <c r="K106" s="22"/>
      <c r="L106" s="22"/>
      <c r="M106" s="22"/>
      <c r="N106" s="22"/>
      <c r="O106" s="22"/>
      <c r="P106" s="22"/>
      <c r="Q106" s="22" t="str">
        <f t="shared" si="41"/>
        <v>S</v>
      </c>
      <c r="R106" s="22"/>
      <c r="S106" s="22"/>
      <c r="T106" s="22"/>
      <c r="V106" s="46" t="str">
        <f t="shared" si="33"/>
        <v>Y</v>
      </c>
      <c r="W106" s="18"/>
      <c r="X106" s="22" t="s">
        <v>222</v>
      </c>
      <c r="Y106" s="22" t="s">
        <v>222</v>
      </c>
      <c r="Z106" s="22" t="s">
        <v>222</v>
      </c>
      <c r="AA106" s="24" t="str">
        <f t="shared" si="29"/>
        <v>Y</v>
      </c>
      <c r="AB106" s="47" t="str">
        <f t="shared" si="30"/>
        <v xml:space="preserve">PM-1 </v>
      </c>
      <c r="AC106" s="26" t="s">
        <v>230</v>
      </c>
      <c r="AD106" s="26" t="s">
        <v>230</v>
      </c>
      <c r="AE106" s="26" t="s">
        <v>230</v>
      </c>
      <c r="AF106" s="27" t="str">
        <f t="shared" si="31"/>
        <v/>
      </c>
      <c r="AH106" s="30" t="str">
        <f t="shared" ref="AH106:AH137" si="42">IF(V106="N","N",IF(OR(AF106="",AF106=0),AA106,CONCATENATE(AA106," + ",AF106)))</f>
        <v>Y</v>
      </c>
    </row>
    <row r="107" spans="1:34" x14ac:dyDescent="0.3">
      <c r="A107" s="15" t="s">
        <v>74</v>
      </c>
      <c r="B107" s="22"/>
      <c r="C107" s="22"/>
      <c r="D107" s="22"/>
      <c r="E107" s="22"/>
      <c r="F107" s="22"/>
      <c r="G107" s="22"/>
      <c r="H107" s="22" t="str">
        <f>IF(H$5="S","S","x")</f>
        <v>S</v>
      </c>
      <c r="I107" s="22"/>
      <c r="J107" s="22"/>
      <c r="K107" s="22"/>
      <c r="L107" s="22"/>
      <c r="M107" s="22"/>
      <c r="N107" s="22"/>
      <c r="O107" s="22"/>
      <c r="P107" s="22"/>
      <c r="Q107" s="22" t="str">
        <f t="shared" si="41"/>
        <v>S</v>
      </c>
      <c r="R107" s="22"/>
      <c r="S107" s="22"/>
      <c r="T107" s="22"/>
      <c r="V107" s="46" t="str">
        <f t="shared" si="33"/>
        <v>Y</v>
      </c>
      <c r="W107" s="18"/>
      <c r="X107" s="22" t="s">
        <v>222</v>
      </c>
      <c r="Y107" s="22" t="s">
        <v>222</v>
      </c>
      <c r="Z107" s="22" t="s">
        <v>222</v>
      </c>
      <c r="AA107" s="24" t="str">
        <f t="shared" si="29"/>
        <v>Y</v>
      </c>
      <c r="AB107" s="47" t="str">
        <f t="shared" si="30"/>
        <v xml:space="preserve">PM-9 </v>
      </c>
      <c r="AC107" s="26" t="s">
        <v>230</v>
      </c>
      <c r="AD107" s="26" t="s">
        <v>230</v>
      </c>
      <c r="AE107" s="26" t="s">
        <v>230</v>
      </c>
      <c r="AF107" s="27" t="str">
        <f t="shared" si="31"/>
        <v/>
      </c>
      <c r="AH107" s="30" t="str">
        <f t="shared" si="42"/>
        <v>Y</v>
      </c>
    </row>
    <row r="108" spans="1:34" x14ac:dyDescent="0.3">
      <c r="A108" s="15" t="s">
        <v>146</v>
      </c>
      <c r="B108" s="22"/>
      <c r="C108" s="22"/>
      <c r="D108" s="22"/>
      <c r="E108" s="22"/>
      <c r="F108" s="22"/>
      <c r="G108" s="22"/>
      <c r="H108" s="22"/>
      <c r="I108" s="22"/>
      <c r="J108" s="22"/>
      <c r="K108" s="22"/>
      <c r="L108" s="22"/>
      <c r="M108" s="22"/>
      <c r="N108" s="22"/>
      <c r="O108" s="22"/>
      <c r="P108" s="22"/>
      <c r="Q108" s="22" t="str">
        <f t="shared" si="41"/>
        <v>S</v>
      </c>
      <c r="R108" s="22"/>
      <c r="S108" s="22"/>
      <c r="T108" s="22"/>
      <c r="V108" s="46" t="str">
        <f t="shared" si="33"/>
        <v>Y</v>
      </c>
      <c r="W108" s="18"/>
      <c r="X108" s="22" t="s">
        <v>222</v>
      </c>
      <c r="Y108" s="22" t="s">
        <v>222</v>
      </c>
      <c r="Z108" s="22" t="s">
        <v>222</v>
      </c>
      <c r="AA108" s="24" t="str">
        <f t="shared" si="29"/>
        <v>Y</v>
      </c>
      <c r="AB108" s="47" t="str">
        <f t="shared" si="30"/>
        <v>PM-12</v>
      </c>
      <c r="AC108" s="26" t="s">
        <v>230</v>
      </c>
      <c r="AD108" s="26" t="s">
        <v>230</v>
      </c>
      <c r="AE108" s="26" t="s">
        <v>230</v>
      </c>
      <c r="AF108" s="27" t="str">
        <f t="shared" si="31"/>
        <v/>
      </c>
      <c r="AH108" s="30" t="str">
        <f t="shared" si="42"/>
        <v>Y</v>
      </c>
    </row>
    <row r="109" spans="1:34" x14ac:dyDescent="0.3">
      <c r="A109" s="15" t="s">
        <v>147</v>
      </c>
      <c r="B109" s="22"/>
      <c r="C109" s="22"/>
      <c r="D109" s="22"/>
      <c r="E109" s="22"/>
      <c r="F109" s="22"/>
      <c r="G109" s="22"/>
      <c r="H109" s="22"/>
      <c r="I109" s="22"/>
      <c r="J109" s="22"/>
      <c r="K109" s="22"/>
      <c r="L109" s="22"/>
      <c r="M109" s="22"/>
      <c r="N109" s="22"/>
      <c r="O109" s="22"/>
      <c r="P109" s="22"/>
      <c r="Q109" s="22" t="str">
        <f t="shared" si="41"/>
        <v>S</v>
      </c>
      <c r="R109" s="22"/>
      <c r="S109" s="22"/>
      <c r="T109" s="22"/>
      <c r="V109" s="46" t="str">
        <f t="shared" si="33"/>
        <v>Y</v>
      </c>
      <c r="W109" s="18"/>
      <c r="X109" s="22" t="s">
        <v>222</v>
      </c>
      <c r="Y109" s="22" t="s">
        <v>222</v>
      </c>
      <c r="Z109" s="22" t="s">
        <v>222</v>
      </c>
      <c r="AA109" s="24" t="str">
        <f t="shared" si="29"/>
        <v>Y</v>
      </c>
      <c r="AB109" s="47" t="str">
        <f t="shared" si="30"/>
        <v>PM-14</v>
      </c>
      <c r="AC109" s="26" t="s">
        <v>230</v>
      </c>
      <c r="AD109" s="26" t="s">
        <v>230</v>
      </c>
      <c r="AE109" s="26" t="s">
        <v>230</v>
      </c>
      <c r="AF109" s="27" t="str">
        <f t="shared" si="31"/>
        <v/>
      </c>
      <c r="AH109" s="30" t="str">
        <f t="shared" si="42"/>
        <v>Y</v>
      </c>
    </row>
    <row r="110" spans="1:34" x14ac:dyDescent="0.3">
      <c r="A110" s="15" t="s">
        <v>148</v>
      </c>
      <c r="B110" s="22"/>
      <c r="C110" s="22"/>
      <c r="D110" s="22"/>
      <c r="E110" s="22"/>
      <c r="F110" s="22"/>
      <c r="G110" s="22"/>
      <c r="H110" s="22"/>
      <c r="I110" s="22"/>
      <c r="J110" s="22"/>
      <c r="K110" s="22"/>
      <c r="L110" s="22"/>
      <c r="M110" s="22"/>
      <c r="N110" s="22"/>
      <c r="O110" s="22"/>
      <c r="P110" s="22"/>
      <c r="Q110" s="22" t="str">
        <f t="shared" si="41"/>
        <v>S</v>
      </c>
      <c r="R110" s="22"/>
      <c r="S110" s="22"/>
      <c r="T110" s="22"/>
      <c r="V110" s="46" t="str">
        <f t="shared" si="33"/>
        <v>Y</v>
      </c>
      <c r="W110" s="18"/>
      <c r="X110" s="22" t="s">
        <v>222</v>
      </c>
      <c r="Y110" s="22" t="s">
        <v>222</v>
      </c>
      <c r="Z110" s="22" t="s">
        <v>222</v>
      </c>
      <c r="AA110" s="24" t="str">
        <f t="shared" si="29"/>
        <v>Y</v>
      </c>
      <c r="AB110" s="47" t="str">
        <f t="shared" si="30"/>
        <v>PM-15</v>
      </c>
      <c r="AC110" s="26" t="s">
        <v>230</v>
      </c>
      <c r="AD110" s="26" t="s">
        <v>230</v>
      </c>
      <c r="AE110" s="26" t="s">
        <v>230</v>
      </c>
      <c r="AF110" s="27" t="str">
        <f t="shared" si="31"/>
        <v/>
      </c>
      <c r="AH110" s="30" t="str">
        <f t="shared" si="42"/>
        <v>Y</v>
      </c>
    </row>
    <row r="111" spans="1:34" x14ac:dyDescent="0.3">
      <c r="A111" s="15" t="s">
        <v>149</v>
      </c>
      <c r="B111" s="22"/>
      <c r="C111" s="22"/>
      <c r="D111" s="22"/>
      <c r="E111" s="22"/>
      <c r="F111" s="22"/>
      <c r="G111" s="22"/>
      <c r="H111" s="22"/>
      <c r="I111" s="22"/>
      <c r="J111" s="22"/>
      <c r="K111" s="22"/>
      <c r="L111" s="22"/>
      <c r="M111" s="22"/>
      <c r="N111" s="22"/>
      <c r="O111" s="22"/>
      <c r="P111" s="22"/>
      <c r="Q111" s="22" t="str">
        <f t="shared" si="41"/>
        <v>S</v>
      </c>
      <c r="R111" s="22"/>
      <c r="S111" s="22"/>
      <c r="T111" s="22"/>
      <c r="V111" s="46" t="str">
        <f t="shared" si="33"/>
        <v>Y</v>
      </c>
      <c r="W111" s="18"/>
      <c r="X111" s="22" t="s">
        <v>222</v>
      </c>
      <c r="Y111" s="22" t="s">
        <v>222</v>
      </c>
      <c r="Z111" s="22" t="s">
        <v>222</v>
      </c>
      <c r="AA111" s="24" t="str">
        <f t="shared" si="29"/>
        <v>Y</v>
      </c>
      <c r="AB111" s="47" t="str">
        <f t="shared" si="30"/>
        <v>PM-16</v>
      </c>
      <c r="AC111" s="26" t="s">
        <v>230</v>
      </c>
      <c r="AD111" s="26" t="s">
        <v>230</v>
      </c>
      <c r="AE111" s="26" t="s">
        <v>230</v>
      </c>
      <c r="AF111" s="27" t="str">
        <f t="shared" si="31"/>
        <v/>
      </c>
      <c r="AH111" s="30" t="str">
        <f t="shared" si="42"/>
        <v>Y</v>
      </c>
    </row>
    <row r="112" spans="1:34" x14ac:dyDescent="0.3">
      <c r="A112" s="15" t="s">
        <v>138</v>
      </c>
      <c r="B112" s="22"/>
      <c r="C112" s="22"/>
      <c r="D112" s="22"/>
      <c r="E112" s="22"/>
      <c r="F112" s="22"/>
      <c r="G112" s="22"/>
      <c r="H112" s="22"/>
      <c r="I112" s="22"/>
      <c r="J112" s="22"/>
      <c r="K112" s="22"/>
      <c r="L112" s="22"/>
      <c r="M112" s="22"/>
      <c r="N112" s="22"/>
      <c r="O112" s="22"/>
      <c r="P112" s="22"/>
      <c r="Q112" s="22" t="str">
        <f t="shared" si="41"/>
        <v>S</v>
      </c>
      <c r="R112" s="22"/>
      <c r="S112" s="22"/>
      <c r="T112" s="22"/>
      <c r="V112" s="46" t="str">
        <f t="shared" si="33"/>
        <v>Y</v>
      </c>
      <c r="W112" s="18"/>
      <c r="X112" s="22" t="s">
        <v>222</v>
      </c>
      <c r="Y112" s="22" t="s">
        <v>222</v>
      </c>
      <c r="Z112" s="22" t="s">
        <v>222</v>
      </c>
      <c r="AA112" s="24" t="str">
        <f t="shared" si="29"/>
        <v>Y</v>
      </c>
      <c r="AB112" s="47" t="str">
        <f t="shared" si="30"/>
        <v xml:space="preserve">PS-1 </v>
      </c>
      <c r="AC112" s="26" t="s">
        <v>230</v>
      </c>
      <c r="AD112" s="26" t="s">
        <v>230</v>
      </c>
      <c r="AE112" s="26" t="s">
        <v>230</v>
      </c>
      <c r="AF112" s="27" t="str">
        <f t="shared" si="31"/>
        <v/>
      </c>
      <c r="AH112" s="30" t="str">
        <f t="shared" si="42"/>
        <v>Y</v>
      </c>
    </row>
    <row r="113" spans="1:34" x14ac:dyDescent="0.3">
      <c r="A113" s="15" t="s">
        <v>76</v>
      </c>
      <c r="B113" s="22"/>
      <c r="C113" s="22"/>
      <c r="D113" s="22"/>
      <c r="E113" s="22"/>
      <c r="F113" s="22"/>
      <c r="G113" s="22"/>
      <c r="H113" s="22"/>
      <c r="I113" s="22" t="str">
        <f>IF(I$5="S","S","x")</f>
        <v>x</v>
      </c>
      <c r="J113" s="22"/>
      <c r="K113" s="22" t="str">
        <f>IF(K$5="S","S","x")</f>
        <v>S</v>
      </c>
      <c r="L113" s="22"/>
      <c r="M113" s="22"/>
      <c r="N113" s="22" t="str">
        <f>IF(N$5="S","S","x")</f>
        <v>S</v>
      </c>
      <c r="O113" s="22"/>
      <c r="P113" s="22"/>
      <c r="Q113" s="22"/>
      <c r="R113" s="22"/>
      <c r="S113" s="22"/>
      <c r="T113" s="22"/>
      <c r="V113" s="46" t="str">
        <f t="shared" si="33"/>
        <v>Y</v>
      </c>
      <c r="W113" s="18"/>
      <c r="X113" s="22" t="s">
        <v>222</v>
      </c>
      <c r="Y113" s="22" t="s">
        <v>222</v>
      </c>
      <c r="Z113" s="22" t="s">
        <v>222</v>
      </c>
      <c r="AA113" s="24" t="str">
        <f t="shared" si="29"/>
        <v>Y</v>
      </c>
      <c r="AB113" s="47" t="str">
        <f t="shared" si="30"/>
        <v xml:space="preserve">RA-5 </v>
      </c>
      <c r="AC113" s="26" t="s">
        <v>230</v>
      </c>
      <c r="AD113" s="28" t="s">
        <v>912</v>
      </c>
      <c r="AE113" s="26" t="s">
        <v>226</v>
      </c>
      <c r="AF113" s="27" t="str">
        <f t="shared" si="31"/>
        <v/>
      </c>
      <c r="AH113" s="30" t="str">
        <f t="shared" si="42"/>
        <v>Y</v>
      </c>
    </row>
    <row r="114" spans="1:34" x14ac:dyDescent="0.3">
      <c r="A114" s="15" t="s">
        <v>117</v>
      </c>
      <c r="B114" s="22"/>
      <c r="C114" s="22"/>
      <c r="D114" s="22"/>
      <c r="E114" s="22"/>
      <c r="F114" s="22"/>
      <c r="G114" s="22"/>
      <c r="H114" s="22"/>
      <c r="I114" s="22"/>
      <c r="J114" s="22"/>
      <c r="K114" s="22"/>
      <c r="L114" s="22"/>
      <c r="M114" s="22"/>
      <c r="N114" s="22"/>
      <c r="O114" s="22" t="str">
        <f t="shared" ref="O114:O122" si="43">IF(O$5="S","S","x")</f>
        <v>S</v>
      </c>
      <c r="P114" s="22"/>
      <c r="Q114" s="22"/>
      <c r="R114" s="22"/>
      <c r="S114" s="22"/>
      <c r="T114" s="22"/>
      <c r="V114" s="46" t="str">
        <f t="shared" si="33"/>
        <v>Y</v>
      </c>
      <c r="W114" s="18"/>
      <c r="X114" s="22" t="s">
        <v>222</v>
      </c>
      <c r="Y114" s="22" t="s">
        <v>222</v>
      </c>
      <c r="Z114" s="22" t="s">
        <v>222</v>
      </c>
      <c r="AA114" s="24" t="str">
        <f t="shared" si="29"/>
        <v>Y</v>
      </c>
      <c r="AB114" s="47" t="str">
        <f t="shared" si="30"/>
        <v xml:space="preserve">SA-1 </v>
      </c>
      <c r="AC114" s="26" t="s">
        <v>230</v>
      </c>
      <c r="AD114" s="26" t="s">
        <v>230</v>
      </c>
      <c r="AE114" s="26" t="s">
        <v>230</v>
      </c>
      <c r="AF114" s="27" t="str">
        <f t="shared" si="31"/>
        <v/>
      </c>
      <c r="AH114" s="30" t="str">
        <f t="shared" si="42"/>
        <v>Y</v>
      </c>
    </row>
    <row r="115" spans="1:34" x14ac:dyDescent="0.3">
      <c r="A115" s="15" t="s">
        <v>118</v>
      </c>
      <c r="B115" s="22"/>
      <c r="C115" s="22"/>
      <c r="D115" s="22"/>
      <c r="E115" s="22"/>
      <c r="F115" s="22"/>
      <c r="G115" s="22"/>
      <c r="H115" s="22"/>
      <c r="I115" s="22"/>
      <c r="J115" s="22"/>
      <c r="K115" s="22"/>
      <c r="L115" s="22"/>
      <c r="M115" s="22"/>
      <c r="N115" s="22"/>
      <c r="O115" s="22" t="str">
        <f t="shared" si="43"/>
        <v>S</v>
      </c>
      <c r="P115" s="22"/>
      <c r="Q115" s="22"/>
      <c r="R115" s="22"/>
      <c r="S115" s="22"/>
      <c r="T115" s="22"/>
      <c r="V115" s="46" t="str">
        <f t="shared" si="33"/>
        <v>Y</v>
      </c>
      <c r="W115" s="18"/>
      <c r="X115" s="22" t="s">
        <v>222</v>
      </c>
      <c r="Y115" s="22" t="s">
        <v>222</v>
      </c>
      <c r="Z115" s="22" t="s">
        <v>222</v>
      </c>
      <c r="AA115" s="24" t="str">
        <f t="shared" si="29"/>
        <v>Y</v>
      </c>
      <c r="AB115" s="47" t="str">
        <f t="shared" si="30"/>
        <v xml:space="preserve">SA-3 </v>
      </c>
      <c r="AC115" s="26" t="s">
        <v>230</v>
      </c>
      <c r="AD115" s="26" t="s">
        <v>230</v>
      </c>
      <c r="AE115" s="26" t="s">
        <v>230</v>
      </c>
      <c r="AF115" s="27" t="str">
        <f t="shared" si="31"/>
        <v/>
      </c>
      <c r="AH115" s="30" t="str">
        <f t="shared" si="42"/>
        <v>Y</v>
      </c>
    </row>
    <row r="116" spans="1:34" x14ac:dyDescent="0.3">
      <c r="A116" s="15" t="s">
        <v>86</v>
      </c>
      <c r="B116" s="22"/>
      <c r="C116" s="22"/>
      <c r="D116" s="22"/>
      <c r="E116" s="22"/>
      <c r="F116" s="22"/>
      <c r="G116" s="22"/>
      <c r="H116" s="22"/>
      <c r="I116" s="22"/>
      <c r="J116" s="22"/>
      <c r="K116" s="22" t="str">
        <f>IF(K$5="S","S","x")</f>
        <v>S</v>
      </c>
      <c r="L116" s="22"/>
      <c r="M116" s="22"/>
      <c r="N116" s="22"/>
      <c r="O116" s="22" t="str">
        <f t="shared" si="43"/>
        <v>S</v>
      </c>
      <c r="P116" s="22"/>
      <c r="Q116" s="22" t="str">
        <f t="shared" ref="Q116:Q117" si="44">IF(Q$5="S","S","x")</f>
        <v>S</v>
      </c>
      <c r="R116" s="22"/>
      <c r="S116" s="22"/>
      <c r="T116" s="22"/>
      <c r="V116" s="46" t="str">
        <f t="shared" si="33"/>
        <v>Y</v>
      </c>
      <c r="W116" s="18"/>
      <c r="X116" s="22" t="s">
        <v>222</v>
      </c>
      <c r="Y116" s="22" t="s">
        <v>222</v>
      </c>
      <c r="Z116" s="22" t="s">
        <v>222</v>
      </c>
      <c r="AA116" s="24" t="str">
        <f t="shared" si="29"/>
        <v>Y</v>
      </c>
      <c r="AB116" s="47" t="str">
        <f t="shared" si="30"/>
        <v xml:space="preserve">SA-4 </v>
      </c>
      <c r="AC116" s="26" t="s">
        <v>230</v>
      </c>
      <c r="AD116" s="26" t="s">
        <v>921</v>
      </c>
      <c r="AE116" s="26" t="s">
        <v>921</v>
      </c>
      <c r="AF116" s="27" t="str">
        <f t="shared" si="31"/>
        <v/>
      </c>
      <c r="AH116" s="30" t="str">
        <f t="shared" si="42"/>
        <v>Y</v>
      </c>
    </row>
    <row r="117" spans="1:34" x14ac:dyDescent="0.3">
      <c r="A117" s="15" t="s">
        <v>119</v>
      </c>
      <c r="B117" s="22"/>
      <c r="C117" s="22"/>
      <c r="D117" s="22"/>
      <c r="E117" s="22"/>
      <c r="F117" s="22"/>
      <c r="G117" s="22"/>
      <c r="H117" s="22"/>
      <c r="I117" s="22"/>
      <c r="J117" s="22"/>
      <c r="K117" s="22"/>
      <c r="L117" s="22"/>
      <c r="M117" s="22"/>
      <c r="N117" s="22"/>
      <c r="O117" s="22" t="str">
        <f t="shared" si="43"/>
        <v>S</v>
      </c>
      <c r="P117" s="22"/>
      <c r="Q117" s="22" t="str">
        <f t="shared" si="44"/>
        <v>S</v>
      </c>
      <c r="R117" s="22"/>
      <c r="S117" s="22"/>
      <c r="T117" s="22"/>
      <c r="V117" s="46" t="str">
        <f t="shared" si="33"/>
        <v>Y</v>
      </c>
      <c r="W117" s="18"/>
      <c r="X117" s="22" t="s">
        <v>222</v>
      </c>
      <c r="Y117" s="22" t="s">
        <v>222</v>
      </c>
      <c r="Z117" s="22" t="s">
        <v>222</v>
      </c>
      <c r="AA117" s="24" t="str">
        <f t="shared" si="29"/>
        <v>Y</v>
      </c>
      <c r="AB117" s="47" t="str">
        <f t="shared" si="30"/>
        <v xml:space="preserve">SA-5 </v>
      </c>
      <c r="AC117" s="26" t="s">
        <v>230</v>
      </c>
      <c r="AD117" s="26"/>
      <c r="AE117" s="26"/>
      <c r="AF117" s="27" t="str">
        <f t="shared" si="31"/>
        <v/>
      </c>
      <c r="AH117" s="30" t="str">
        <f t="shared" si="42"/>
        <v>Y</v>
      </c>
    </row>
    <row r="118" spans="1:34" x14ac:dyDescent="0.3">
      <c r="A118" s="15" t="s">
        <v>48</v>
      </c>
      <c r="B118" s="22"/>
      <c r="C118" s="22"/>
      <c r="D118" s="22"/>
      <c r="E118" s="22"/>
      <c r="F118" s="22" t="str">
        <f>IF(F$5="S","S","x")</f>
        <v>S</v>
      </c>
      <c r="G118" s="22"/>
      <c r="H118" s="22"/>
      <c r="I118" s="22"/>
      <c r="J118" s="22"/>
      <c r="K118" s="22" t="str">
        <f>IF(K$5="S","S","x")</f>
        <v>S</v>
      </c>
      <c r="L118" s="22"/>
      <c r="M118" s="22"/>
      <c r="N118" s="22"/>
      <c r="O118" s="22" t="str">
        <f t="shared" si="43"/>
        <v>S</v>
      </c>
      <c r="P118" s="22"/>
      <c r="Q118" s="22"/>
      <c r="R118" s="22"/>
      <c r="S118" s="22"/>
      <c r="T118" s="22"/>
      <c r="V118" s="46" t="str">
        <f t="shared" si="33"/>
        <v>Y</v>
      </c>
      <c r="W118" s="18"/>
      <c r="X118" s="45" t="s">
        <v>223</v>
      </c>
      <c r="Y118" s="22" t="s">
        <v>222</v>
      </c>
      <c r="Z118" s="22" t="s">
        <v>222</v>
      </c>
      <c r="AA118" s="24" t="str">
        <f t="shared" si="29"/>
        <v>N</v>
      </c>
      <c r="AB118" s="47" t="str">
        <f t="shared" si="30"/>
        <v xml:space="preserve">SA-8 </v>
      </c>
      <c r="AC118" s="26" t="s">
        <v>230</v>
      </c>
      <c r="AD118" s="26" t="s">
        <v>230</v>
      </c>
      <c r="AE118" s="26" t="s">
        <v>230</v>
      </c>
      <c r="AF118" s="27" t="str">
        <f t="shared" si="31"/>
        <v/>
      </c>
      <c r="AH118" s="30" t="str">
        <f t="shared" si="42"/>
        <v>N</v>
      </c>
    </row>
    <row r="119" spans="1:34" x14ac:dyDescent="0.3">
      <c r="A119" s="15" t="s">
        <v>120</v>
      </c>
      <c r="B119" s="22"/>
      <c r="C119" s="22"/>
      <c r="D119" s="22"/>
      <c r="E119" s="22"/>
      <c r="F119" s="22"/>
      <c r="G119" s="22"/>
      <c r="H119" s="22"/>
      <c r="I119" s="22"/>
      <c r="J119" s="22"/>
      <c r="K119" s="22"/>
      <c r="L119" s="22"/>
      <c r="M119" s="22"/>
      <c r="N119" s="22"/>
      <c r="O119" s="22" t="str">
        <f t="shared" si="43"/>
        <v>S</v>
      </c>
      <c r="P119" s="22"/>
      <c r="Q119" s="22"/>
      <c r="R119" s="22"/>
      <c r="S119" s="22"/>
      <c r="T119" s="22"/>
      <c r="V119" s="46" t="str">
        <f t="shared" si="33"/>
        <v>Y</v>
      </c>
      <c r="W119" s="18"/>
      <c r="X119" s="22" t="s">
        <v>222</v>
      </c>
      <c r="Y119" s="22" t="s">
        <v>222</v>
      </c>
      <c r="Z119" s="22" t="s">
        <v>222</v>
      </c>
      <c r="AA119" s="24" t="str">
        <f t="shared" si="29"/>
        <v>Y</v>
      </c>
      <c r="AB119" s="47" t="str">
        <f t="shared" si="30"/>
        <v xml:space="preserve">SA-9 </v>
      </c>
      <c r="AC119" s="26" t="s">
        <v>230</v>
      </c>
      <c r="AD119" s="28" t="s">
        <v>227</v>
      </c>
      <c r="AE119" s="28" t="s">
        <v>227</v>
      </c>
      <c r="AF119" s="27" t="str">
        <f t="shared" si="31"/>
        <v/>
      </c>
      <c r="AH119" s="30" t="str">
        <f t="shared" si="42"/>
        <v>Y</v>
      </c>
    </row>
    <row r="120" spans="1:34" x14ac:dyDescent="0.3">
      <c r="A120" s="15" t="s">
        <v>37</v>
      </c>
      <c r="B120" s="22"/>
      <c r="C120" s="22"/>
      <c r="D120" s="22"/>
      <c r="E120" s="22" t="str">
        <f>IF(E$5="S","S","x")</f>
        <v>x</v>
      </c>
      <c r="F120" s="22"/>
      <c r="G120" s="22"/>
      <c r="H120" s="22"/>
      <c r="I120" s="22"/>
      <c r="J120" s="22"/>
      <c r="K120" s="22"/>
      <c r="L120" s="22"/>
      <c r="M120" s="22"/>
      <c r="N120" s="22"/>
      <c r="O120" s="22" t="str">
        <f t="shared" si="43"/>
        <v>S</v>
      </c>
      <c r="P120" s="22"/>
      <c r="Q120" s="22"/>
      <c r="R120" s="22"/>
      <c r="S120" s="22"/>
      <c r="T120" s="22"/>
      <c r="V120" s="46" t="str">
        <f t="shared" si="33"/>
        <v>Y</v>
      </c>
      <c r="W120" s="18"/>
      <c r="X120" s="45" t="s">
        <v>223</v>
      </c>
      <c r="Y120" s="22" t="s">
        <v>222</v>
      </c>
      <c r="Z120" s="22" t="s">
        <v>222</v>
      </c>
      <c r="AA120" s="24" t="str">
        <f t="shared" si="29"/>
        <v>N</v>
      </c>
      <c r="AB120" s="47" t="str">
        <f t="shared" si="30"/>
        <v>SA-10</v>
      </c>
      <c r="AC120" s="26" t="s">
        <v>230</v>
      </c>
      <c r="AD120" s="26" t="s">
        <v>230</v>
      </c>
      <c r="AE120" s="26" t="s">
        <v>230</v>
      </c>
      <c r="AF120" s="27" t="str">
        <f t="shared" si="31"/>
        <v/>
      </c>
      <c r="AH120" s="30" t="str">
        <f t="shared" si="42"/>
        <v>N</v>
      </c>
    </row>
    <row r="121" spans="1:34" x14ac:dyDescent="0.3">
      <c r="A121" s="15" t="s">
        <v>49</v>
      </c>
      <c r="B121" s="22"/>
      <c r="C121" s="22"/>
      <c r="D121" s="22"/>
      <c r="E121" s="22"/>
      <c r="F121" s="22" t="str">
        <f>IF(F$5="S","S","x")</f>
        <v>S</v>
      </c>
      <c r="G121" s="22"/>
      <c r="H121" s="22"/>
      <c r="I121" s="22"/>
      <c r="J121" s="22"/>
      <c r="K121" s="22"/>
      <c r="L121" s="22"/>
      <c r="M121" s="22"/>
      <c r="N121" s="22"/>
      <c r="O121" s="22" t="str">
        <f t="shared" si="43"/>
        <v>S</v>
      </c>
      <c r="P121" s="22"/>
      <c r="Q121" s="22"/>
      <c r="R121" s="22"/>
      <c r="S121" s="22"/>
      <c r="T121" s="22"/>
      <c r="V121" s="46" t="str">
        <f t="shared" si="33"/>
        <v>Y</v>
      </c>
      <c r="W121" s="18"/>
      <c r="X121" s="45" t="s">
        <v>223</v>
      </c>
      <c r="Y121" s="22" t="s">
        <v>222</v>
      </c>
      <c r="Z121" s="22" t="s">
        <v>222</v>
      </c>
      <c r="AA121" s="24" t="str">
        <f t="shared" si="29"/>
        <v>N</v>
      </c>
      <c r="AB121" s="47" t="str">
        <f t="shared" si="30"/>
        <v>SA-11</v>
      </c>
      <c r="AC121" s="26" t="s">
        <v>230</v>
      </c>
      <c r="AD121" s="26" t="s">
        <v>230</v>
      </c>
      <c r="AE121" s="26" t="s">
        <v>230</v>
      </c>
      <c r="AF121" s="27" t="str">
        <f t="shared" si="31"/>
        <v/>
      </c>
      <c r="AH121" s="30" t="str">
        <f t="shared" si="42"/>
        <v>N</v>
      </c>
    </row>
    <row r="122" spans="1:34" x14ac:dyDescent="0.3">
      <c r="A122" s="15" t="s">
        <v>87</v>
      </c>
      <c r="B122" s="22"/>
      <c r="C122" s="22"/>
      <c r="D122" s="22"/>
      <c r="E122" s="22"/>
      <c r="F122" s="22"/>
      <c r="G122" s="22"/>
      <c r="H122" s="22"/>
      <c r="I122" s="22"/>
      <c r="J122" s="22"/>
      <c r="K122" s="22" t="str">
        <f>IF(K$5="S","S","x")</f>
        <v>S</v>
      </c>
      <c r="L122" s="22"/>
      <c r="M122" s="22"/>
      <c r="N122" s="22"/>
      <c r="O122" s="22" t="str">
        <f t="shared" si="43"/>
        <v>S</v>
      </c>
      <c r="P122" s="22"/>
      <c r="Q122" s="22"/>
      <c r="R122" s="22"/>
      <c r="S122" s="22"/>
      <c r="T122" s="22"/>
      <c r="V122" s="46" t="str">
        <f t="shared" si="33"/>
        <v>Y</v>
      </c>
      <c r="W122" s="18"/>
      <c r="X122" s="45" t="s">
        <v>223</v>
      </c>
      <c r="Y122" s="45" t="s">
        <v>223</v>
      </c>
      <c r="Z122" s="22" t="s">
        <v>222</v>
      </c>
      <c r="AA122" s="24" t="str">
        <f t="shared" si="29"/>
        <v>N</v>
      </c>
      <c r="AB122" s="47" t="str">
        <f t="shared" si="30"/>
        <v>SA-12</v>
      </c>
      <c r="AC122" s="26" t="s">
        <v>230</v>
      </c>
      <c r="AD122" s="26" t="s">
        <v>230</v>
      </c>
      <c r="AE122" s="26" t="s">
        <v>230</v>
      </c>
      <c r="AF122" s="27" t="str">
        <f t="shared" si="31"/>
        <v/>
      </c>
      <c r="AH122" s="30" t="str">
        <f t="shared" si="42"/>
        <v>N</v>
      </c>
    </row>
    <row r="123" spans="1:34" x14ac:dyDescent="0.3">
      <c r="A123" s="15" t="s">
        <v>77</v>
      </c>
      <c r="B123" s="22"/>
      <c r="C123" s="22"/>
      <c r="D123" s="22"/>
      <c r="E123" s="22"/>
      <c r="F123" s="22"/>
      <c r="G123" s="22"/>
      <c r="H123" s="22"/>
      <c r="I123" s="22"/>
      <c r="J123" s="22" t="str">
        <f t="shared" ref="J123:K123" si="45">IF(J$5="S","S","x")</f>
        <v>x</v>
      </c>
      <c r="K123" s="22" t="str">
        <f t="shared" si="45"/>
        <v>S</v>
      </c>
      <c r="L123" s="22"/>
      <c r="M123" s="22"/>
      <c r="N123" s="22"/>
      <c r="O123" s="22"/>
      <c r="P123" s="22"/>
      <c r="Q123" s="22"/>
      <c r="R123" s="22"/>
      <c r="S123" s="22"/>
      <c r="T123" s="22"/>
      <c r="V123" s="46" t="str">
        <f t="shared" si="33"/>
        <v>Y</v>
      </c>
      <c r="W123" s="18"/>
      <c r="X123" s="45" t="s">
        <v>223</v>
      </c>
      <c r="Y123" s="45" t="s">
        <v>223</v>
      </c>
      <c r="Z123" s="45" t="s">
        <v>223</v>
      </c>
      <c r="AA123" s="24" t="str">
        <f t="shared" si="29"/>
        <v>N</v>
      </c>
      <c r="AB123" s="47" t="str">
        <f t="shared" si="30"/>
        <v>SA-13</v>
      </c>
      <c r="AC123" s="26" t="s">
        <v>230</v>
      </c>
      <c r="AD123" s="26" t="s">
        <v>230</v>
      </c>
      <c r="AE123" s="26" t="s">
        <v>230</v>
      </c>
      <c r="AF123" s="27" t="str">
        <f t="shared" si="31"/>
        <v/>
      </c>
      <c r="AH123" s="30" t="str">
        <f t="shared" si="42"/>
        <v>N</v>
      </c>
    </row>
    <row r="124" spans="1:34" x14ac:dyDescent="0.3">
      <c r="A124" s="15" t="s">
        <v>50</v>
      </c>
      <c r="B124" s="22"/>
      <c r="C124" s="22"/>
      <c r="D124" s="22"/>
      <c r="E124" s="22"/>
      <c r="F124" s="22" t="str">
        <f>IF(F$5="S","S","x")</f>
        <v>S</v>
      </c>
      <c r="G124" s="22"/>
      <c r="H124" s="22"/>
      <c r="I124" s="22"/>
      <c r="J124" s="22"/>
      <c r="K124" s="22"/>
      <c r="L124" s="22"/>
      <c r="M124" s="22"/>
      <c r="N124" s="22"/>
      <c r="O124" s="22"/>
      <c r="P124" s="22" t="str">
        <f>IF(P$5="S","S","x")</f>
        <v>S</v>
      </c>
      <c r="Q124" s="22"/>
      <c r="R124" s="22"/>
      <c r="S124" s="22"/>
      <c r="T124" s="22"/>
      <c r="V124" s="46" t="str">
        <f t="shared" si="33"/>
        <v>Y</v>
      </c>
      <c r="W124" s="18"/>
      <c r="X124" s="45" t="s">
        <v>223</v>
      </c>
      <c r="Y124" s="45" t="s">
        <v>223</v>
      </c>
      <c r="Z124" s="45" t="s">
        <v>223</v>
      </c>
      <c r="AA124" s="24" t="str">
        <f t="shared" si="29"/>
        <v>N</v>
      </c>
      <c r="AB124" s="47" t="str">
        <f t="shared" si="30"/>
        <v>SA-14</v>
      </c>
      <c r="AC124" s="26" t="s">
        <v>230</v>
      </c>
      <c r="AD124" s="26" t="s">
        <v>230</v>
      </c>
      <c r="AE124" s="26" t="s">
        <v>230</v>
      </c>
      <c r="AF124" s="27" t="str">
        <f t="shared" si="31"/>
        <v/>
      </c>
      <c r="AH124" s="30" t="str">
        <f t="shared" si="42"/>
        <v>N</v>
      </c>
    </row>
    <row r="125" spans="1:34" x14ac:dyDescent="0.3">
      <c r="A125" s="15" t="s">
        <v>121</v>
      </c>
      <c r="B125" s="22"/>
      <c r="C125" s="22"/>
      <c r="D125" s="22"/>
      <c r="E125" s="22"/>
      <c r="F125" s="22"/>
      <c r="G125" s="22"/>
      <c r="H125" s="22"/>
      <c r="I125" s="22"/>
      <c r="J125" s="22"/>
      <c r="K125" s="22"/>
      <c r="L125" s="22"/>
      <c r="M125" s="22"/>
      <c r="N125" s="22"/>
      <c r="O125" s="22" t="str">
        <f t="shared" ref="O125:O127" si="46">IF(O$5="S","S","x")</f>
        <v>S</v>
      </c>
      <c r="P125" s="22"/>
      <c r="Q125" s="22"/>
      <c r="R125" s="22"/>
      <c r="S125" s="22"/>
      <c r="T125" s="22"/>
      <c r="V125" s="46" t="str">
        <f t="shared" si="33"/>
        <v>Y</v>
      </c>
      <c r="W125" s="18"/>
      <c r="X125" s="45" t="s">
        <v>223</v>
      </c>
      <c r="Y125" s="45" t="s">
        <v>223</v>
      </c>
      <c r="Z125" s="22" t="s">
        <v>222</v>
      </c>
      <c r="AA125" s="24" t="str">
        <f t="shared" si="29"/>
        <v>N</v>
      </c>
      <c r="AB125" s="47" t="str">
        <f t="shared" si="30"/>
        <v>SA-15</v>
      </c>
      <c r="AC125" s="26" t="s">
        <v>230</v>
      </c>
      <c r="AD125" s="26" t="s">
        <v>230</v>
      </c>
      <c r="AE125" s="26" t="s">
        <v>230</v>
      </c>
      <c r="AF125" s="27" t="str">
        <f t="shared" si="31"/>
        <v/>
      </c>
      <c r="AH125" s="30" t="str">
        <f t="shared" si="42"/>
        <v>N</v>
      </c>
    </row>
    <row r="126" spans="1:34" x14ac:dyDescent="0.3">
      <c r="A126" s="15" t="s">
        <v>122</v>
      </c>
      <c r="B126" s="22"/>
      <c r="C126" s="22"/>
      <c r="D126" s="22"/>
      <c r="E126" s="22"/>
      <c r="F126" s="22"/>
      <c r="G126" s="22"/>
      <c r="H126" s="22"/>
      <c r="I126" s="22"/>
      <c r="J126" s="22"/>
      <c r="K126" s="22"/>
      <c r="L126" s="22"/>
      <c r="M126" s="22"/>
      <c r="N126" s="22"/>
      <c r="O126" s="22" t="str">
        <f t="shared" si="46"/>
        <v>S</v>
      </c>
      <c r="P126" s="22"/>
      <c r="Q126" s="22" t="str">
        <f>IF(Q$5="S","S","x")</f>
        <v>S</v>
      </c>
      <c r="R126" s="22"/>
      <c r="S126" s="22"/>
      <c r="T126" s="22"/>
      <c r="V126" s="46" t="str">
        <f t="shared" si="33"/>
        <v>Y</v>
      </c>
      <c r="W126" s="18"/>
      <c r="X126" s="45" t="s">
        <v>223</v>
      </c>
      <c r="Y126" s="45" t="s">
        <v>223</v>
      </c>
      <c r="Z126" s="22" t="s">
        <v>222</v>
      </c>
      <c r="AA126" s="24" t="str">
        <f t="shared" si="29"/>
        <v>N</v>
      </c>
      <c r="AB126" s="47" t="str">
        <f t="shared" si="30"/>
        <v>SA-16</v>
      </c>
      <c r="AC126" s="26" t="s">
        <v>230</v>
      </c>
      <c r="AD126" s="26" t="s">
        <v>230</v>
      </c>
      <c r="AE126" s="26"/>
      <c r="AF126" s="27" t="str">
        <f t="shared" si="31"/>
        <v/>
      </c>
      <c r="AH126" s="30" t="str">
        <f t="shared" si="42"/>
        <v>N</v>
      </c>
    </row>
    <row r="127" spans="1:34" x14ac:dyDescent="0.3">
      <c r="A127" s="15" t="s">
        <v>123</v>
      </c>
      <c r="B127" s="22"/>
      <c r="C127" s="22"/>
      <c r="D127" s="22"/>
      <c r="E127" s="22"/>
      <c r="F127" s="22"/>
      <c r="G127" s="22"/>
      <c r="H127" s="22"/>
      <c r="I127" s="22"/>
      <c r="J127" s="22"/>
      <c r="K127" s="22"/>
      <c r="L127" s="22"/>
      <c r="M127" s="22"/>
      <c r="N127" s="22"/>
      <c r="O127" s="22" t="str">
        <f t="shared" si="46"/>
        <v>S</v>
      </c>
      <c r="P127" s="22" t="str">
        <f>IF(P$5="S","S","x")</f>
        <v>S</v>
      </c>
      <c r="Q127" s="22"/>
      <c r="R127" s="22"/>
      <c r="S127" s="22"/>
      <c r="T127" s="22"/>
      <c r="V127" s="46" t="str">
        <f t="shared" si="33"/>
        <v>Y</v>
      </c>
      <c r="W127" s="18"/>
      <c r="X127" s="45" t="s">
        <v>223</v>
      </c>
      <c r="Y127" s="45" t="s">
        <v>223</v>
      </c>
      <c r="Z127" s="22" t="s">
        <v>222</v>
      </c>
      <c r="AA127" s="24" t="str">
        <f t="shared" si="29"/>
        <v>N</v>
      </c>
      <c r="AB127" s="47" t="str">
        <f t="shared" si="30"/>
        <v>SA-17</v>
      </c>
      <c r="AC127" s="26" t="s">
        <v>230</v>
      </c>
      <c r="AD127" s="26" t="s">
        <v>230</v>
      </c>
      <c r="AE127" s="26" t="s">
        <v>230</v>
      </c>
      <c r="AF127" s="27" t="str">
        <f t="shared" si="31"/>
        <v/>
      </c>
      <c r="AH127" s="30" t="str">
        <f t="shared" si="42"/>
        <v>N</v>
      </c>
    </row>
    <row r="128" spans="1:34" x14ac:dyDescent="0.3">
      <c r="A128" s="15" t="s">
        <v>125</v>
      </c>
      <c r="B128" s="22"/>
      <c r="C128" s="22"/>
      <c r="D128" s="22"/>
      <c r="E128" s="22"/>
      <c r="F128" s="22"/>
      <c r="G128" s="22"/>
      <c r="H128" s="22"/>
      <c r="I128" s="22"/>
      <c r="J128" s="22"/>
      <c r="K128" s="22"/>
      <c r="L128" s="22"/>
      <c r="M128" s="22"/>
      <c r="N128" s="22"/>
      <c r="O128" s="22"/>
      <c r="P128" s="22" t="str">
        <f>IF(P$5="S","S","x")</f>
        <v>S</v>
      </c>
      <c r="Q128" s="22"/>
      <c r="R128" s="22"/>
      <c r="S128" s="22"/>
      <c r="T128" s="22"/>
      <c r="V128" s="46" t="str">
        <f t="shared" si="33"/>
        <v>Y</v>
      </c>
      <c r="W128" s="18"/>
      <c r="X128" s="45" t="s">
        <v>223</v>
      </c>
      <c r="Y128" s="45" t="s">
        <v>223</v>
      </c>
      <c r="Z128" s="45" t="s">
        <v>223</v>
      </c>
      <c r="AA128" s="24" t="str">
        <f t="shared" si="29"/>
        <v>N</v>
      </c>
      <c r="AB128" s="47" t="str">
        <f t="shared" si="30"/>
        <v>SA-18</v>
      </c>
      <c r="AC128" s="26" t="s">
        <v>230</v>
      </c>
      <c r="AD128" s="26" t="s">
        <v>230</v>
      </c>
      <c r="AE128" s="26" t="s">
        <v>230</v>
      </c>
      <c r="AF128" s="27" t="str">
        <f t="shared" si="31"/>
        <v/>
      </c>
      <c r="AH128" s="30" t="str">
        <f t="shared" si="42"/>
        <v>N</v>
      </c>
    </row>
    <row r="129" spans="1:34" x14ac:dyDescent="0.3">
      <c r="A129" s="15" t="s">
        <v>124</v>
      </c>
      <c r="B129" s="22"/>
      <c r="C129" s="22"/>
      <c r="D129" s="22"/>
      <c r="E129" s="22"/>
      <c r="F129" s="22"/>
      <c r="G129" s="22"/>
      <c r="H129" s="22"/>
      <c r="I129" s="22"/>
      <c r="J129" s="22"/>
      <c r="K129" s="22"/>
      <c r="L129" s="22"/>
      <c r="M129" s="22"/>
      <c r="N129" s="22"/>
      <c r="O129" s="22" t="str">
        <f>IF(O$5="S","S","x")</f>
        <v>S</v>
      </c>
      <c r="P129" s="22"/>
      <c r="Q129" s="22"/>
      <c r="R129" s="22"/>
      <c r="S129" s="22"/>
      <c r="T129" s="22"/>
      <c r="V129" s="46" t="str">
        <f t="shared" si="33"/>
        <v>Y</v>
      </c>
      <c r="W129" s="18"/>
      <c r="X129" s="45" t="s">
        <v>223</v>
      </c>
      <c r="Y129" s="45" t="s">
        <v>223</v>
      </c>
      <c r="Z129" s="45" t="s">
        <v>223</v>
      </c>
      <c r="AA129" s="24" t="str">
        <f t="shared" si="29"/>
        <v>N</v>
      </c>
      <c r="AB129" s="47" t="str">
        <f t="shared" si="30"/>
        <v>SA-21</v>
      </c>
      <c r="AC129" s="26" t="s">
        <v>230</v>
      </c>
      <c r="AD129" s="26" t="s">
        <v>230</v>
      </c>
      <c r="AE129" s="26" t="s">
        <v>230</v>
      </c>
      <c r="AF129" s="27" t="str">
        <f t="shared" si="31"/>
        <v/>
      </c>
      <c r="AH129" s="30" t="str">
        <f t="shared" si="42"/>
        <v>N</v>
      </c>
    </row>
    <row r="130" spans="1:34" x14ac:dyDescent="0.3">
      <c r="A130" s="15" t="s">
        <v>139</v>
      </c>
      <c r="B130" s="22"/>
      <c r="C130" s="22"/>
      <c r="D130" s="22"/>
      <c r="E130" s="22"/>
      <c r="F130" s="22"/>
      <c r="G130" s="22"/>
      <c r="H130" s="22"/>
      <c r="I130" s="22"/>
      <c r="J130" s="22"/>
      <c r="K130" s="22"/>
      <c r="L130" s="22"/>
      <c r="M130" s="22"/>
      <c r="N130" s="22"/>
      <c r="O130" s="22"/>
      <c r="P130" s="22"/>
      <c r="Q130" s="22" t="str">
        <f>IF(Q$5="S","S","x")</f>
        <v>S</v>
      </c>
      <c r="R130" s="22"/>
      <c r="S130" s="22" t="str">
        <f>IF(S$5="S","S","x")</f>
        <v>S</v>
      </c>
      <c r="T130" s="22" t="str">
        <f>IF(T$5="S","S","x")</f>
        <v>S</v>
      </c>
      <c r="V130" s="46" t="str">
        <f t="shared" si="33"/>
        <v>Y</v>
      </c>
      <c r="W130" s="18"/>
      <c r="X130" s="22" t="s">
        <v>222</v>
      </c>
      <c r="Y130" s="22" t="s">
        <v>222</v>
      </c>
      <c r="Z130" s="22" t="s">
        <v>222</v>
      </c>
      <c r="AA130" s="24" t="str">
        <f t="shared" si="29"/>
        <v>Y</v>
      </c>
      <c r="AB130" s="47" t="str">
        <f t="shared" si="30"/>
        <v xml:space="preserve">SC-1 </v>
      </c>
      <c r="AC130" s="26" t="s">
        <v>230</v>
      </c>
      <c r="AD130" s="26" t="s">
        <v>230</v>
      </c>
      <c r="AE130" s="26" t="s">
        <v>230</v>
      </c>
      <c r="AF130" s="27" t="str">
        <f t="shared" si="31"/>
        <v/>
      </c>
      <c r="AH130" s="30" t="str">
        <f t="shared" si="42"/>
        <v>Y</v>
      </c>
    </row>
    <row r="131" spans="1:34" x14ac:dyDescent="0.3">
      <c r="A131" s="15" t="s">
        <v>88</v>
      </c>
      <c r="B131" s="22"/>
      <c r="C131" s="22"/>
      <c r="D131" s="22"/>
      <c r="E131" s="22"/>
      <c r="F131" s="22"/>
      <c r="G131" s="22"/>
      <c r="H131" s="22"/>
      <c r="I131" s="22"/>
      <c r="J131" s="22"/>
      <c r="K131" s="22" t="str">
        <f>IF(K$5="S","S","x")</f>
        <v>S</v>
      </c>
      <c r="L131" s="22"/>
      <c r="M131" s="22"/>
      <c r="N131" s="22"/>
      <c r="O131" s="22"/>
      <c r="P131" s="22"/>
      <c r="Q131" s="22"/>
      <c r="R131" s="22"/>
      <c r="S131" s="22"/>
      <c r="T131" s="22"/>
      <c r="V131" s="46" t="str">
        <f t="shared" si="33"/>
        <v>Y</v>
      </c>
      <c r="W131" s="18"/>
      <c r="X131" s="22" t="s">
        <v>222</v>
      </c>
      <c r="Y131" s="22" t="s">
        <v>222</v>
      </c>
      <c r="Z131" s="22" t="s">
        <v>222</v>
      </c>
      <c r="AA131" s="24" t="str">
        <f t="shared" si="29"/>
        <v>Y</v>
      </c>
      <c r="AB131" s="47" t="str">
        <f t="shared" si="30"/>
        <v xml:space="preserve">SC-7 </v>
      </c>
      <c r="AC131" s="26" t="s">
        <v>230</v>
      </c>
      <c r="AD131" s="26" t="s">
        <v>922</v>
      </c>
      <c r="AE131" s="26" t="s">
        <v>923</v>
      </c>
      <c r="AF131" s="27" t="str">
        <f t="shared" si="31"/>
        <v/>
      </c>
      <c r="AH131" s="30" t="str">
        <f t="shared" si="42"/>
        <v>Y</v>
      </c>
    </row>
    <row r="132" spans="1:34" x14ac:dyDescent="0.3">
      <c r="A132" s="15" t="s">
        <v>115</v>
      </c>
      <c r="B132" s="22"/>
      <c r="C132" s="22"/>
      <c r="D132" s="22"/>
      <c r="E132" s="22"/>
      <c r="F132" s="22"/>
      <c r="G132" s="22"/>
      <c r="H132" s="22"/>
      <c r="I132" s="22"/>
      <c r="J132" s="22"/>
      <c r="K132" s="22"/>
      <c r="L132" s="22"/>
      <c r="M132" s="22"/>
      <c r="N132" s="22" t="str">
        <f>IF(N$5="S","S","x")</f>
        <v>S</v>
      </c>
      <c r="O132" s="22"/>
      <c r="P132" s="22"/>
      <c r="Q132" s="22"/>
      <c r="R132" s="22"/>
      <c r="S132" s="22" t="str">
        <f t="shared" ref="S132:T134" si="47">IF(S$5="S","S","x")</f>
        <v>S</v>
      </c>
      <c r="T132" s="22" t="str">
        <f t="shared" si="47"/>
        <v>S</v>
      </c>
      <c r="V132" s="46" t="str">
        <f t="shared" si="33"/>
        <v>Y</v>
      </c>
      <c r="W132" s="18"/>
      <c r="X132" s="45" t="s">
        <v>223</v>
      </c>
      <c r="Y132" s="22" t="s">
        <v>222</v>
      </c>
      <c r="Z132" s="22" t="s">
        <v>222</v>
      </c>
      <c r="AA132" s="24" t="str">
        <f t="shared" si="29"/>
        <v>N</v>
      </c>
      <c r="AB132" s="47" t="str">
        <f t="shared" si="30"/>
        <v xml:space="preserve">SC-8 </v>
      </c>
      <c r="AC132" s="26" t="s">
        <v>230</v>
      </c>
      <c r="AD132" s="28" t="s">
        <v>225</v>
      </c>
      <c r="AE132" s="28" t="s">
        <v>225</v>
      </c>
      <c r="AF132" s="27" t="str">
        <f t="shared" si="31"/>
        <v/>
      </c>
      <c r="AH132" s="30" t="str">
        <f t="shared" si="42"/>
        <v>N</v>
      </c>
    </row>
    <row r="133" spans="1:34" x14ac:dyDescent="0.3">
      <c r="A133" s="15" t="s">
        <v>78</v>
      </c>
      <c r="B133" s="22"/>
      <c r="C133" s="22"/>
      <c r="D133" s="22"/>
      <c r="E133" s="22"/>
      <c r="F133" s="22"/>
      <c r="G133" s="22"/>
      <c r="H133" s="22"/>
      <c r="I133" s="22"/>
      <c r="J133" s="22" t="str">
        <f t="shared" ref="J133:J135" si="48">IF(J$5="S","S","x")</f>
        <v>x</v>
      </c>
      <c r="K133" s="22"/>
      <c r="L133" s="22"/>
      <c r="M133" s="22" t="str">
        <f>IF(M$5="S","S","x")</f>
        <v>S</v>
      </c>
      <c r="N133" s="22"/>
      <c r="O133" s="22"/>
      <c r="P133" s="22"/>
      <c r="Q133" s="22"/>
      <c r="R133" s="22" t="str">
        <f t="shared" ref="R133:R134" si="49">IF(R$5="S","S","x")</f>
        <v>S</v>
      </c>
      <c r="S133" s="22" t="str">
        <f t="shared" si="47"/>
        <v>S</v>
      </c>
      <c r="T133" s="22"/>
      <c r="V133" s="46" t="str">
        <f t="shared" si="33"/>
        <v>Y</v>
      </c>
      <c r="W133" s="18"/>
      <c r="X133" s="22" t="s">
        <v>222</v>
      </c>
      <c r="Y133" s="22" t="s">
        <v>222</v>
      </c>
      <c r="Z133" s="22" t="s">
        <v>222</v>
      </c>
      <c r="AA133" s="24" t="str">
        <f t="shared" si="29"/>
        <v>Y</v>
      </c>
      <c r="AB133" s="47" t="str">
        <f t="shared" si="30"/>
        <v>SC-12</v>
      </c>
      <c r="AC133" s="26" t="s">
        <v>230</v>
      </c>
      <c r="AD133" s="26" t="s">
        <v>230</v>
      </c>
      <c r="AE133" s="28" t="s">
        <v>225</v>
      </c>
      <c r="AF133" s="27" t="str">
        <f t="shared" si="31"/>
        <v/>
      </c>
      <c r="AH133" s="30" t="str">
        <f t="shared" si="42"/>
        <v>Y</v>
      </c>
    </row>
    <row r="134" spans="1:34" x14ac:dyDescent="0.3">
      <c r="A134" s="15" t="s">
        <v>79</v>
      </c>
      <c r="B134" s="22"/>
      <c r="C134" s="22"/>
      <c r="D134" s="22"/>
      <c r="E134" s="22"/>
      <c r="F134" s="22"/>
      <c r="G134" s="22"/>
      <c r="H134" s="22"/>
      <c r="I134" s="22"/>
      <c r="J134" s="22" t="str">
        <f t="shared" si="48"/>
        <v>x</v>
      </c>
      <c r="K134" s="22"/>
      <c r="L134" s="22"/>
      <c r="M134" s="22"/>
      <c r="N134" s="22"/>
      <c r="O134" s="22"/>
      <c r="P134" s="22"/>
      <c r="Q134" s="22"/>
      <c r="R134" s="22" t="str">
        <f t="shared" si="49"/>
        <v>S</v>
      </c>
      <c r="S134" s="22" t="str">
        <f t="shared" si="47"/>
        <v>S</v>
      </c>
      <c r="T134" s="22"/>
      <c r="V134" s="46" t="str">
        <f t="shared" si="33"/>
        <v>Y</v>
      </c>
      <c r="W134" s="18"/>
      <c r="X134" s="22" t="s">
        <v>222</v>
      </c>
      <c r="Y134" s="22" t="s">
        <v>222</v>
      </c>
      <c r="Z134" s="22" t="s">
        <v>222</v>
      </c>
      <c r="AA134" s="24" t="str">
        <f t="shared" si="29"/>
        <v>Y</v>
      </c>
      <c r="AB134" s="47" t="str">
        <f t="shared" si="30"/>
        <v>SC-13</v>
      </c>
      <c r="AC134" s="26" t="s">
        <v>230</v>
      </c>
      <c r="AD134" s="26" t="s">
        <v>230</v>
      </c>
      <c r="AE134" s="26" t="s">
        <v>230</v>
      </c>
      <c r="AF134" s="27" t="str">
        <f t="shared" si="31"/>
        <v/>
      </c>
      <c r="AH134" s="30" t="str">
        <f t="shared" si="42"/>
        <v>Y</v>
      </c>
    </row>
    <row r="135" spans="1:34" x14ac:dyDescent="0.3">
      <c r="A135" s="15" t="s">
        <v>80</v>
      </c>
      <c r="B135" s="22"/>
      <c r="C135" s="22"/>
      <c r="D135" s="22"/>
      <c r="E135" s="22"/>
      <c r="F135" s="22"/>
      <c r="G135" s="22"/>
      <c r="H135" s="22"/>
      <c r="I135" s="22"/>
      <c r="J135" s="22" t="str">
        <f t="shared" si="48"/>
        <v>x</v>
      </c>
      <c r="K135" s="22"/>
      <c r="L135" s="22"/>
      <c r="M135" s="22"/>
      <c r="N135" s="22"/>
      <c r="O135" s="22"/>
      <c r="P135" s="22"/>
      <c r="Q135" s="22"/>
      <c r="R135" s="22" t="str">
        <f>IF(R$5="S","S","x")</f>
        <v>S</v>
      </c>
      <c r="S135" s="22"/>
      <c r="T135" s="22"/>
      <c r="V135" s="46" t="str">
        <f t="shared" si="33"/>
        <v>Y</v>
      </c>
      <c r="W135" s="18"/>
      <c r="X135" s="45" t="s">
        <v>223</v>
      </c>
      <c r="Y135" s="22" t="s">
        <v>222</v>
      </c>
      <c r="Z135" s="22" t="s">
        <v>222</v>
      </c>
      <c r="AA135" s="24" t="str">
        <f t="shared" si="29"/>
        <v>N</v>
      </c>
      <c r="AB135" s="47" t="str">
        <f t="shared" si="30"/>
        <v>SC-17</v>
      </c>
      <c r="AC135" s="26" t="s">
        <v>230</v>
      </c>
      <c r="AD135" s="26" t="s">
        <v>230</v>
      </c>
      <c r="AE135" s="26" t="s">
        <v>230</v>
      </c>
      <c r="AF135" s="27" t="str">
        <f t="shared" si="31"/>
        <v/>
      </c>
      <c r="AH135" s="30" t="str">
        <f t="shared" si="42"/>
        <v>N</v>
      </c>
    </row>
    <row r="136" spans="1:34" x14ac:dyDescent="0.3">
      <c r="A136" s="15" t="s">
        <v>126</v>
      </c>
      <c r="B136" s="22"/>
      <c r="C136" s="22"/>
      <c r="D136" s="22"/>
      <c r="E136" s="22"/>
      <c r="F136" s="22"/>
      <c r="G136" s="22"/>
      <c r="H136" s="22"/>
      <c r="I136" s="22"/>
      <c r="J136" s="22"/>
      <c r="K136" s="22"/>
      <c r="L136" s="22"/>
      <c r="M136" s="22"/>
      <c r="N136" s="22"/>
      <c r="O136" s="22"/>
      <c r="P136" s="22" t="str">
        <f>IF(P$5="S","S","x")</f>
        <v>S</v>
      </c>
      <c r="Q136" s="22"/>
      <c r="R136" s="22"/>
      <c r="S136" s="22"/>
      <c r="T136" s="22"/>
      <c r="V136" s="46" t="str">
        <f t="shared" si="33"/>
        <v>Y</v>
      </c>
      <c r="W136" s="18"/>
      <c r="X136" s="45" t="s">
        <v>223</v>
      </c>
      <c r="Y136" s="45" t="s">
        <v>223</v>
      </c>
      <c r="Z136" s="45" t="s">
        <v>223</v>
      </c>
      <c r="AA136" s="24" t="str">
        <f t="shared" si="29"/>
        <v>N</v>
      </c>
      <c r="AB136" s="47" t="str">
        <f t="shared" si="30"/>
        <v>SC-25</v>
      </c>
      <c r="AC136" s="26" t="s">
        <v>230</v>
      </c>
      <c r="AD136" s="26" t="s">
        <v>230</v>
      </c>
      <c r="AE136" s="26" t="s">
        <v>230</v>
      </c>
      <c r="AF136" s="27" t="str">
        <f t="shared" si="31"/>
        <v/>
      </c>
      <c r="AH136" s="30" t="str">
        <f t="shared" si="42"/>
        <v>N</v>
      </c>
    </row>
    <row r="137" spans="1:34" x14ac:dyDescent="0.3">
      <c r="A137" s="15" t="s">
        <v>89</v>
      </c>
      <c r="B137" s="22"/>
      <c r="C137" s="22"/>
      <c r="D137" s="22"/>
      <c r="E137" s="22"/>
      <c r="F137" s="22"/>
      <c r="G137" s="22"/>
      <c r="H137" s="22"/>
      <c r="I137" s="22"/>
      <c r="J137" s="22"/>
      <c r="K137" s="22" t="str">
        <f t="shared" ref="K137:K138" si="50">IF(K$5="S","S","x")</f>
        <v>S</v>
      </c>
      <c r="L137" s="22"/>
      <c r="M137" s="22"/>
      <c r="N137" s="22"/>
      <c r="O137" s="22"/>
      <c r="P137" s="22"/>
      <c r="Q137" s="22"/>
      <c r="R137" s="22"/>
      <c r="S137" s="22"/>
      <c r="T137" s="22"/>
      <c r="V137" s="46" t="str">
        <f t="shared" si="33"/>
        <v>Y</v>
      </c>
      <c r="W137" s="18"/>
      <c r="X137" s="45" t="s">
        <v>223</v>
      </c>
      <c r="Y137" s="45" t="s">
        <v>223</v>
      </c>
      <c r="Z137" s="45" t="s">
        <v>223</v>
      </c>
      <c r="AA137" s="24" t="str">
        <f t="shared" si="29"/>
        <v>N</v>
      </c>
      <c r="AB137" s="47" t="str">
        <f t="shared" si="30"/>
        <v>SC-26</v>
      </c>
      <c r="AC137" s="26" t="s">
        <v>230</v>
      </c>
      <c r="AD137" s="26" t="s">
        <v>230</v>
      </c>
      <c r="AE137" s="26" t="s">
        <v>230</v>
      </c>
      <c r="AF137" s="27" t="str">
        <f t="shared" si="31"/>
        <v/>
      </c>
      <c r="AH137" s="30" t="str">
        <f t="shared" si="42"/>
        <v>N</v>
      </c>
    </row>
    <row r="138" spans="1:34" x14ac:dyDescent="0.3">
      <c r="A138" s="15" t="s">
        <v>81</v>
      </c>
      <c r="B138" s="22"/>
      <c r="C138" s="22"/>
      <c r="D138" s="22"/>
      <c r="E138" s="22"/>
      <c r="F138" s="22"/>
      <c r="G138" s="22"/>
      <c r="H138" s="22"/>
      <c r="I138" s="22"/>
      <c r="J138" s="22" t="str">
        <f>IF(J$5="S","S","x")</f>
        <v>x</v>
      </c>
      <c r="K138" s="22" t="str">
        <f t="shared" si="50"/>
        <v>S</v>
      </c>
      <c r="L138" s="22"/>
      <c r="M138" s="22"/>
      <c r="N138" s="22"/>
      <c r="O138" s="22"/>
      <c r="P138" s="22" t="str">
        <f t="shared" ref="P138:P141" si="51">IF(P$5="S","S","x")</f>
        <v>S</v>
      </c>
      <c r="Q138" s="22"/>
      <c r="R138" s="22" t="str">
        <f>IF(R$5="S","S","x")</f>
        <v>S</v>
      </c>
      <c r="S138" s="22"/>
      <c r="T138" s="22"/>
      <c r="V138" s="46" t="str">
        <f t="shared" si="33"/>
        <v>Y</v>
      </c>
      <c r="W138" s="18"/>
      <c r="X138" s="45" t="s">
        <v>223</v>
      </c>
      <c r="Y138" s="22" t="s">
        <v>222</v>
      </c>
      <c r="Z138" s="22" t="s">
        <v>222</v>
      </c>
      <c r="AA138" s="24" t="str">
        <f t="shared" ref="AA138:AA162" si="52">IF($X$5="Low",X138,IF($X$5="Moderate",Y138,IF($X$5="High",Z138)))</f>
        <v>N</v>
      </c>
      <c r="AB138" s="47" t="str">
        <f t="shared" ref="AB138:AB162" si="53">LEFT(A138,5)</f>
        <v>SC-28</v>
      </c>
      <c r="AC138" s="26" t="s">
        <v>230</v>
      </c>
      <c r="AD138" s="26" t="s">
        <v>230</v>
      </c>
      <c r="AE138" s="26" t="s">
        <v>230</v>
      </c>
      <c r="AF138" s="27" t="str">
        <f t="shared" ref="AF138:AF162" si="54">IF($X$5="Low",AC138,IF($X$5="Moderate",AD138,IF($X$5="High",AE138)))</f>
        <v/>
      </c>
      <c r="AH138" s="30" t="str">
        <f t="shared" ref="AH138:AH162" si="55">IF(V138="N","N",IF(OR(AF138="",AF138=0),AA138,CONCATENATE(AA138," + ",AF138)))</f>
        <v>N</v>
      </c>
    </row>
    <row r="139" spans="1:34" x14ac:dyDescent="0.3">
      <c r="A139" s="15" t="s">
        <v>127</v>
      </c>
      <c r="B139" s="22"/>
      <c r="C139" s="22"/>
      <c r="D139" s="22"/>
      <c r="E139" s="22"/>
      <c r="F139" s="22"/>
      <c r="G139" s="22"/>
      <c r="H139" s="22"/>
      <c r="I139" s="22"/>
      <c r="J139" s="22"/>
      <c r="K139" s="22"/>
      <c r="L139" s="22"/>
      <c r="M139" s="22"/>
      <c r="N139" s="22"/>
      <c r="O139" s="22"/>
      <c r="P139" s="22" t="str">
        <f t="shared" si="51"/>
        <v>S</v>
      </c>
      <c r="Q139" s="22"/>
      <c r="R139" s="22"/>
      <c r="S139" s="22"/>
      <c r="T139" s="22"/>
      <c r="V139" s="46" t="str">
        <f t="shared" ref="V139:V162" si="56">IF(COUNTIF(B139:T139,"S")&gt;0,"Y","N")</f>
        <v>Y</v>
      </c>
      <c r="W139" s="18"/>
      <c r="X139" s="45" t="s">
        <v>223</v>
      </c>
      <c r="Y139" s="45" t="s">
        <v>223</v>
      </c>
      <c r="Z139" s="45" t="s">
        <v>223</v>
      </c>
      <c r="AA139" s="24" t="str">
        <f t="shared" si="52"/>
        <v>N</v>
      </c>
      <c r="AB139" s="47" t="str">
        <f t="shared" si="53"/>
        <v>SC-29</v>
      </c>
      <c r="AC139" s="26" t="s">
        <v>230</v>
      </c>
      <c r="AD139" s="26" t="s">
        <v>230</v>
      </c>
      <c r="AE139" s="26" t="s">
        <v>230</v>
      </c>
      <c r="AF139" s="27" t="str">
        <f t="shared" si="54"/>
        <v/>
      </c>
      <c r="AH139" s="30" t="str">
        <f t="shared" si="55"/>
        <v>N</v>
      </c>
    </row>
    <row r="140" spans="1:34" x14ac:dyDescent="0.3">
      <c r="A140" s="15" t="s">
        <v>90</v>
      </c>
      <c r="B140" s="22"/>
      <c r="C140" s="22"/>
      <c r="D140" s="22"/>
      <c r="E140" s="22"/>
      <c r="F140" s="22"/>
      <c r="G140" s="22"/>
      <c r="H140" s="22"/>
      <c r="I140" s="22"/>
      <c r="J140" s="22"/>
      <c r="K140" s="22" t="str">
        <f>IF(K$5="S","S","x")</f>
        <v>S</v>
      </c>
      <c r="L140" s="22"/>
      <c r="M140" s="22"/>
      <c r="N140" s="22"/>
      <c r="O140" s="22"/>
      <c r="P140" s="22" t="str">
        <f t="shared" si="51"/>
        <v>S</v>
      </c>
      <c r="Q140" s="22"/>
      <c r="R140" s="22"/>
      <c r="S140" s="22"/>
      <c r="T140" s="22"/>
      <c r="V140" s="46" t="str">
        <f t="shared" si="56"/>
        <v>Y</v>
      </c>
      <c r="W140" s="18"/>
      <c r="X140" s="45" t="s">
        <v>223</v>
      </c>
      <c r="Y140" s="45" t="s">
        <v>223</v>
      </c>
      <c r="Z140" s="45" t="s">
        <v>223</v>
      </c>
      <c r="AA140" s="24" t="str">
        <f t="shared" si="52"/>
        <v>N</v>
      </c>
      <c r="AB140" s="47" t="str">
        <f t="shared" si="53"/>
        <v>SC-30</v>
      </c>
      <c r="AC140" s="26" t="s">
        <v>230</v>
      </c>
      <c r="AD140" s="26" t="s">
        <v>230</v>
      </c>
      <c r="AE140" s="26" t="s">
        <v>230</v>
      </c>
      <c r="AF140" s="27" t="str">
        <f t="shared" si="54"/>
        <v/>
      </c>
      <c r="AH140" s="30" t="str">
        <f t="shared" si="55"/>
        <v>N</v>
      </c>
    </row>
    <row r="141" spans="1:34" x14ac:dyDescent="0.3">
      <c r="A141" s="15" t="s">
        <v>128</v>
      </c>
      <c r="B141" s="22"/>
      <c r="C141" s="22"/>
      <c r="D141" s="22"/>
      <c r="E141" s="22"/>
      <c r="F141" s="22"/>
      <c r="G141" s="22"/>
      <c r="H141" s="22"/>
      <c r="I141" s="22"/>
      <c r="J141" s="22"/>
      <c r="K141" s="22"/>
      <c r="L141" s="22"/>
      <c r="M141" s="22"/>
      <c r="N141" s="22"/>
      <c r="O141" s="22"/>
      <c r="P141" s="22" t="str">
        <f t="shared" si="51"/>
        <v>S</v>
      </c>
      <c r="Q141" s="22"/>
      <c r="R141" s="22"/>
      <c r="S141" s="22"/>
      <c r="T141" s="22"/>
      <c r="V141" s="46" t="str">
        <f t="shared" si="56"/>
        <v>Y</v>
      </c>
      <c r="W141" s="18"/>
      <c r="X141" s="45" t="s">
        <v>223</v>
      </c>
      <c r="Y141" s="45" t="s">
        <v>223</v>
      </c>
      <c r="Z141" s="45" t="s">
        <v>223</v>
      </c>
      <c r="AA141" s="24" t="str">
        <f t="shared" si="52"/>
        <v>N</v>
      </c>
      <c r="AB141" s="47" t="str">
        <f t="shared" si="53"/>
        <v>SC-31</v>
      </c>
      <c r="AC141" s="26" t="s">
        <v>230</v>
      </c>
      <c r="AD141" s="26" t="s">
        <v>230</v>
      </c>
      <c r="AE141" s="26" t="s">
        <v>230</v>
      </c>
      <c r="AF141" s="27" t="str">
        <f t="shared" si="54"/>
        <v/>
      </c>
      <c r="AH141" s="30" t="str">
        <f t="shared" si="55"/>
        <v>N</v>
      </c>
    </row>
    <row r="142" spans="1:34" x14ac:dyDescent="0.3">
      <c r="A142" s="15" t="s">
        <v>91</v>
      </c>
      <c r="B142" s="22"/>
      <c r="C142" s="22"/>
      <c r="D142" s="22"/>
      <c r="E142" s="22"/>
      <c r="F142" s="22"/>
      <c r="G142" s="22"/>
      <c r="H142" s="22"/>
      <c r="I142" s="22"/>
      <c r="J142" s="22"/>
      <c r="K142" s="22" t="str">
        <f t="shared" ref="K142:K144" si="57">IF(K$5="S","S","x")</f>
        <v>S</v>
      </c>
      <c r="L142" s="22"/>
      <c r="M142" s="22"/>
      <c r="N142" s="22"/>
      <c r="O142" s="22"/>
      <c r="P142" s="22"/>
      <c r="Q142" s="22"/>
      <c r="R142" s="22"/>
      <c r="S142" s="22"/>
      <c r="T142" s="22"/>
      <c r="V142" s="46" t="str">
        <f t="shared" si="56"/>
        <v>Y</v>
      </c>
      <c r="W142" s="18"/>
      <c r="X142" s="45" t="s">
        <v>223</v>
      </c>
      <c r="Y142" s="45" t="s">
        <v>223</v>
      </c>
      <c r="Z142" s="45" t="s">
        <v>223</v>
      </c>
      <c r="AA142" s="24" t="str">
        <f t="shared" si="52"/>
        <v>N</v>
      </c>
      <c r="AB142" s="47" t="str">
        <f t="shared" si="53"/>
        <v>SC-34</v>
      </c>
      <c r="AC142" s="26" t="s">
        <v>230</v>
      </c>
      <c r="AD142" s="26" t="s">
        <v>230</v>
      </c>
      <c r="AE142" s="26" t="s">
        <v>230</v>
      </c>
      <c r="AF142" s="27" t="str">
        <f t="shared" si="54"/>
        <v/>
      </c>
      <c r="AH142" s="30" t="str">
        <f t="shared" si="55"/>
        <v>N</v>
      </c>
    </row>
    <row r="143" spans="1:34" x14ac:dyDescent="0.3">
      <c r="A143" s="15" t="s">
        <v>92</v>
      </c>
      <c r="B143" s="22"/>
      <c r="C143" s="22"/>
      <c r="D143" s="22"/>
      <c r="E143" s="22"/>
      <c r="F143" s="22"/>
      <c r="G143" s="22"/>
      <c r="H143" s="22"/>
      <c r="I143" s="22"/>
      <c r="J143" s="22"/>
      <c r="K143" s="22" t="str">
        <f t="shared" si="57"/>
        <v>S</v>
      </c>
      <c r="L143" s="22"/>
      <c r="M143" s="22"/>
      <c r="N143" s="22"/>
      <c r="O143" s="22"/>
      <c r="P143" s="22" t="str">
        <f>IF(P$5="S","S","x")</f>
        <v>S</v>
      </c>
      <c r="Q143" s="22"/>
      <c r="R143" s="22"/>
      <c r="S143" s="22"/>
      <c r="T143" s="22"/>
      <c r="V143" s="46" t="str">
        <f t="shared" si="56"/>
        <v>Y</v>
      </c>
      <c r="W143" s="18"/>
      <c r="X143" s="45" t="s">
        <v>223</v>
      </c>
      <c r="Y143" s="45" t="s">
        <v>223</v>
      </c>
      <c r="Z143" s="45" t="s">
        <v>223</v>
      </c>
      <c r="AA143" s="24" t="str">
        <f t="shared" si="52"/>
        <v>N</v>
      </c>
      <c r="AB143" s="47" t="str">
        <f t="shared" si="53"/>
        <v>SC-35</v>
      </c>
      <c r="AC143" s="26" t="s">
        <v>230</v>
      </c>
      <c r="AD143" s="26" t="s">
        <v>230</v>
      </c>
      <c r="AE143" s="26" t="s">
        <v>230</v>
      </c>
      <c r="AF143" s="27" t="str">
        <f t="shared" si="54"/>
        <v/>
      </c>
      <c r="AH143" s="30" t="str">
        <f t="shared" si="55"/>
        <v>N</v>
      </c>
    </row>
    <row r="144" spans="1:34" x14ac:dyDescent="0.3">
      <c r="A144" s="15" t="s">
        <v>93</v>
      </c>
      <c r="B144" s="22"/>
      <c r="C144" s="22"/>
      <c r="D144" s="22"/>
      <c r="E144" s="22"/>
      <c r="F144" s="22"/>
      <c r="G144" s="22"/>
      <c r="H144" s="22"/>
      <c r="I144" s="22"/>
      <c r="J144" s="22"/>
      <c r="K144" s="22" t="str">
        <f t="shared" si="57"/>
        <v>S</v>
      </c>
      <c r="L144" s="22"/>
      <c r="M144" s="22"/>
      <c r="N144" s="22"/>
      <c r="O144" s="22"/>
      <c r="P144" s="22"/>
      <c r="Q144" s="22"/>
      <c r="R144" s="22"/>
      <c r="S144" s="22"/>
      <c r="T144" s="22"/>
      <c r="V144" s="46" t="str">
        <f t="shared" si="56"/>
        <v>Y</v>
      </c>
      <c r="W144" s="18"/>
      <c r="X144" s="45" t="s">
        <v>223</v>
      </c>
      <c r="Y144" s="45" t="s">
        <v>223</v>
      </c>
      <c r="Z144" s="45" t="s">
        <v>223</v>
      </c>
      <c r="AA144" s="24" t="str">
        <f t="shared" si="52"/>
        <v>N</v>
      </c>
      <c r="AB144" s="47" t="str">
        <f t="shared" si="53"/>
        <v>SC-37</v>
      </c>
      <c r="AC144" s="26" t="s">
        <v>230</v>
      </c>
      <c r="AD144" s="26" t="s">
        <v>230</v>
      </c>
      <c r="AE144" s="26" t="s">
        <v>230</v>
      </c>
      <c r="AF144" s="27" t="str">
        <f t="shared" si="54"/>
        <v/>
      </c>
      <c r="AH144" s="30" t="str">
        <f t="shared" si="55"/>
        <v>N</v>
      </c>
    </row>
    <row r="145" spans="1:34" x14ac:dyDescent="0.3">
      <c r="A145" s="15" t="s">
        <v>193</v>
      </c>
      <c r="B145" s="22"/>
      <c r="C145" s="22"/>
      <c r="D145" s="22"/>
      <c r="E145" s="22"/>
      <c r="F145" s="22"/>
      <c r="G145" s="22"/>
      <c r="H145" s="22"/>
      <c r="I145" s="22"/>
      <c r="J145" s="22"/>
      <c r="K145" s="22"/>
      <c r="L145" s="22"/>
      <c r="M145" s="22"/>
      <c r="N145" s="22"/>
      <c r="O145" s="22"/>
      <c r="P145" s="22" t="str">
        <f t="shared" ref="P145:P148" si="58">IF(P$5="S","S","x")</f>
        <v>S</v>
      </c>
      <c r="Q145" s="22"/>
      <c r="R145" s="22"/>
      <c r="S145" s="22"/>
      <c r="T145" s="22"/>
      <c r="V145" s="46" t="str">
        <f t="shared" si="56"/>
        <v>Y</v>
      </c>
      <c r="W145" s="18"/>
      <c r="X145" s="45" t="s">
        <v>223</v>
      </c>
      <c r="Y145" s="45" t="s">
        <v>223</v>
      </c>
      <c r="Z145" s="45" t="s">
        <v>223</v>
      </c>
      <c r="AA145" s="24" t="str">
        <f t="shared" si="52"/>
        <v>N</v>
      </c>
      <c r="AB145" s="47" t="str">
        <f t="shared" si="53"/>
        <v>SC-40</v>
      </c>
      <c r="AC145" s="26" t="s">
        <v>230</v>
      </c>
      <c r="AD145" s="26" t="s">
        <v>230</v>
      </c>
      <c r="AE145" s="26" t="s">
        <v>230</v>
      </c>
      <c r="AF145" s="27" t="str">
        <f t="shared" si="54"/>
        <v/>
      </c>
      <c r="AH145" s="30" t="str">
        <f t="shared" si="55"/>
        <v>N</v>
      </c>
    </row>
    <row r="146" spans="1:34" x14ac:dyDescent="0.3">
      <c r="A146" s="15" t="s">
        <v>129</v>
      </c>
      <c r="B146" s="22"/>
      <c r="C146" s="22"/>
      <c r="D146" s="22"/>
      <c r="E146" s="22"/>
      <c r="F146" s="22"/>
      <c r="G146" s="22"/>
      <c r="H146" s="22"/>
      <c r="I146" s="22"/>
      <c r="J146" s="22"/>
      <c r="K146" s="22"/>
      <c r="L146" s="22"/>
      <c r="M146" s="22"/>
      <c r="N146" s="22"/>
      <c r="O146" s="22"/>
      <c r="P146" s="22" t="str">
        <f t="shared" si="58"/>
        <v>S</v>
      </c>
      <c r="Q146" s="22"/>
      <c r="R146" s="22"/>
      <c r="S146" s="22"/>
      <c r="T146" s="22"/>
      <c r="V146" s="46" t="str">
        <f t="shared" si="56"/>
        <v>Y</v>
      </c>
      <c r="W146" s="18"/>
      <c r="X146" s="45" t="s">
        <v>223</v>
      </c>
      <c r="Y146" s="45" t="s">
        <v>223</v>
      </c>
      <c r="Z146" s="45" t="s">
        <v>223</v>
      </c>
      <c r="AA146" s="24" t="str">
        <f t="shared" si="52"/>
        <v>N</v>
      </c>
      <c r="AB146" s="47" t="str">
        <f t="shared" si="53"/>
        <v>SC-41</v>
      </c>
      <c r="AC146" s="26" t="s">
        <v>230</v>
      </c>
      <c r="AD146" s="26" t="s">
        <v>230</v>
      </c>
      <c r="AE146" s="26" t="s">
        <v>230</v>
      </c>
      <c r="AF146" s="27" t="str">
        <f t="shared" si="54"/>
        <v/>
      </c>
      <c r="AH146" s="30" t="str">
        <f t="shared" si="55"/>
        <v>N</v>
      </c>
    </row>
    <row r="147" spans="1:34" x14ac:dyDescent="0.3">
      <c r="A147" s="15" t="s">
        <v>130</v>
      </c>
      <c r="B147" s="22"/>
      <c r="C147" s="22"/>
      <c r="D147" s="22"/>
      <c r="E147" s="22"/>
      <c r="F147" s="22"/>
      <c r="G147" s="22"/>
      <c r="H147" s="22"/>
      <c r="I147" s="22"/>
      <c r="J147" s="22"/>
      <c r="K147" s="22"/>
      <c r="L147" s="22"/>
      <c r="M147" s="22"/>
      <c r="N147" s="22"/>
      <c r="O147" s="22"/>
      <c r="P147" s="22" t="str">
        <f t="shared" si="58"/>
        <v>S</v>
      </c>
      <c r="Q147" s="22"/>
      <c r="R147" s="22"/>
      <c r="S147" s="22"/>
      <c r="T147" s="22"/>
      <c r="V147" s="46" t="str">
        <f t="shared" si="56"/>
        <v>Y</v>
      </c>
      <c r="W147" s="18"/>
      <c r="X147" s="45" t="s">
        <v>223</v>
      </c>
      <c r="Y147" s="45" t="s">
        <v>223</v>
      </c>
      <c r="Z147" s="45" t="s">
        <v>223</v>
      </c>
      <c r="AA147" s="24" t="str">
        <f t="shared" si="52"/>
        <v>N</v>
      </c>
      <c r="AB147" s="47" t="str">
        <f t="shared" si="53"/>
        <v>SC-42</v>
      </c>
      <c r="AC147" s="26" t="s">
        <v>230</v>
      </c>
      <c r="AD147" s="26" t="s">
        <v>230</v>
      </c>
      <c r="AE147" s="26" t="s">
        <v>230</v>
      </c>
      <c r="AF147" s="27" t="str">
        <f t="shared" si="54"/>
        <v/>
      </c>
      <c r="AH147" s="30" t="str">
        <f t="shared" si="55"/>
        <v>N</v>
      </c>
    </row>
    <row r="148" spans="1:34" x14ac:dyDescent="0.3">
      <c r="A148" s="15" t="s">
        <v>131</v>
      </c>
      <c r="B148" s="22"/>
      <c r="C148" s="22"/>
      <c r="D148" s="22"/>
      <c r="E148" s="22"/>
      <c r="F148" s="22"/>
      <c r="G148" s="22"/>
      <c r="H148" s="22"/>
      <c r="I148" s="22"/>
      <c r="J148" s="22"/>
      <c r="K148" s="22"/>
      <c r="L148" s="22"/>
      <c r="M148" s="22"/>
      <c r="N148" s="22"/>
      <c r="O148" s="22"/>
      <c r="P148" s="22" t="str">
        <f t="shared" si="58"/>
        <v>S</v>
      </c>
      <c r="Q148" s="22"/>
      <c r="R148" s="22"/>
      <c r="S148" s="22"/>
      <c r="T148" s="22"/>
      <c r="V148" s="46" t="str">
        <f t="shared" si="56"/>
        <v>Y</v>
      </c>
      <c r="W148" s="18"/>
      <c r="X148" s="45" t="s">
        <v>223</v>
      </c>
      <c r="Y148" s="45" t="s">
        <v>223</v>
      </c>
      <c r="Z148" s="45" t="s">
        <v>223</v>
      </c>
      <c r="AA148" s="24" t="str">
        <f t="shared" si="52"/>
        <v>N</v>
      </c>
      <c r="AB148" s="47" t="str">
        <f t="shared" si="53"/>
        <v>SC-43</v>
      </c>
      <c r="AC148" s="26" t="s">
        <v>230</v>
      </c>
      <c r="AD148" s="26" t="s">
        <v>230</v>
      </c>
      <c r="AE148" s="26" t="s">
        <v>230</v>
      </c>
      <c r="AF148" s="27" t="str">
        <f t="shared" si="54"/>
        <v/>
      </c>
      <c r="AH148" s="30" t="str">
        <f t="shared" si="55"/>
        <v>N</v>
      </c>
    </row>
    <row r="149" spans="1:34" x14ac:dyDescent="0.3">
      <c r="A149" s="15" t="s">
        <v>94</v>
      </c>
      <c r="B149" s="22"/>
      <c r="C149" s="22"/>
      <c r="D149" s="22"/>
      <c r="E149" s="22"/>
      <c r="F149" s="22"/>
      <c r="G149" s="22"/>
      <c r="H149" s="22"/>
      <c r="I149" s="22"/>
      <c r="J149" s="22"/>
      <c r="K149" s="22" t="str">
        <f>IF(K$5="S","S","x")</f>
        <v>S</v>
      </c>
      <c r="L149" s="22"/>
      <c r="M149" s="22"/>
      <c r="N149" s="22"/>
      <c r="O149" s="22"/>
      <c r="P149" s="22"/>
      <c r="Q149" s="22"/>
      <c r="R149" s="22"/>
      <c r="S149" s="22"/>
      <c r="T149" s="22"/>
      <c r="V149" s="46" t="str">
        <f t="shared" si="56"/>
        <v>Y</v>
      </c>
      <c r="W149" s="18"/>
      <c r="X149" s="45" t="s">
        <v>223</v>
      </c>
      <c r="Y149" s="45" t="s">
        <v>223</v>
      </c>
      <c r="Z149" s="45" t="s">
        <v>223</v>
      </c>
      <c r="AA149" s="24" t="str">
        <f t="shared" si="52"/>
        <v>N</v>
      </c>
      <c r="AB149" s="47" t="str">
        <f t="shared" si="53"/>
        <v>SC-44</v>
      </c>
      <c r="AC149" s="26" t="s">
        <v>230</v>
      </c>
      <c r="AD149" s="26" t="s">
        <v>230</v>
      </c>
      <c r="AE149" s="26" t="s">
        <v>230</v>
      </c>
      <c r="AF149" s="27" t="str">
        <f t="shared" si="54"/>
        <v/>
      </c>
      <c r="AH149" s="30" t="str">
        <f t="shared" si="55"/>
        <v>N</v>
      </c>
    </row>
    <row r="150" spans="1:34" x14ac:dyDescent="0.3">
      <c r="A150" s="15" t="s">
        <v>73</v>
      </c>
      <c r="B150" s="22"/>
      <c r="C150" s="22"/>
      <c r="D150" s="22"/>
      <c r="E150" s="22"/>
      <c r="F150" s="22"/>
      <c r="G150" s="22"/>
      <c r="H150" s="22" t="str">
        <f>IF(H$5="S","S","x")</f>
        <v>S</v>
      </c>
      <c r="I150" s="22"/>
      <c r="J150" s="22" t="str">
        <f>IF(J$5="S","S","x")</f>
        <v>x</v>
      </c>
      <c r="K150" s="22"/>
      <c r="L150" s="22"/>
      <c r="M150" s="22"/>
      <c r="N150" s="22"/>
      <c r="O150" s="22"/>
      <c r="P150" s="22"/>
      <c r="Q150" s="22" t="str">
        <f t="shared" ref="Q150:Q160" si="59">IF(Q$5="S","S","x")</f>
        <v>S</v>
      </c>
      <c r="R150" s="22"/>
      <c r="S150" s="22"/>
      <c r="T150" s="22" t="str">
        <f>IF(T$5="S","S","x")</f>
        <v>S</v>
      </c>
      <c r="V150" s="46" t="str">
        <f t="shared" si="56"/>
        <v>Y</v>
      </c>
      <c r="W150" s="18"/>
      <c r="X150" s="22" t="s">
        <v>222</v>
      </c>
      <c r="Y150" s="22" t="s">
        <v>222</v>
      </c>
      <c r="Z150" s="22" t="s">
        <v>222</v>
      </c>
      <c r="AA150" s="24" t="str">
        <f t="shared" si="52"/>
        <v>Y</v>
      </c>
      <c r="AB150" s="47" t="str">
        <f t="shared" si="53"/>
        <v xml:space="preserve">SI-1 </v>
      </c>
      <c r="AC150" s="26" t="s">
        <v>230</v>
      </c>
      <c r="AD150" s="26" t="s">
        <v>230</v>
      </c>
      <c r="AE150" s="26" t="s">
        <v>230</v>
      </c>
      <c r="AF150" s="27" t="str">
        <f t="shared" si="54"/>
        <v/>
      </c>
      <c r="AH150" s="30" t="str">
        <f t="shared" si="55"/>
        <v>Y</v>
      </c>
    </row>
    <row r="151" spans="1:34" x14ac:dyDescent="0.3">
      <c r="A151" s="15" t="s">
        <v>95</v>
      </c>
      <c r="B151" s="22"/>
      <c r="C151" s="22"/>
      <c r="D151" s="22"/>
      <c r="E151" s="22"/>
      <c r="F151" s="22"/>
      <c r="G151" s="22"/>
      <c r="H151" s="22"/>
      <c r="I151" s="22"/>
      <c r="J151" s="22"/>
      <c r="K151" s="22" t="str">
        <f t="shared" ref="K151:K153" si="60">IF(K$5="S","S","x")</f>
        <v>S</v>
      </c>
      <c r="L151" s="22"/>
      <c r="M151" s="22"/>
      <c r="N151" s="22"/>
      <c r="O151" s="22"/>
      <c r="P151" s="22"/>
      <c r="Q151" s="22" t="str">
        <f t="shared" si="59"/>
        <v>S</v>
      </c>
      <c r="R151" s="22"/>
      <c r="S151" s="22"/>
      <c r="T151" s="22"/>
      <c r="V151" s="46" t="str">
        <f t="shared" si="56"/>
        <v>Y</v>
      </c>
      <c r="W151" s="18"/>
      <c r="X151" s="22" t="s">
        <v>222</v>
      </c>
      <c r="Y151" s="22" t="s">
        <v>222</v>
      </c>
      <c r="Z151" s="22" t="s">
        <v>222</v>
      </c>
      <c r="AA151" s="24" t="str">
        <f t="shared" si="52"/>
        <v>Y</v>
      </c>
      <c r="AB151" s="47" t="str">
        <f t="shared" si="53"/>
        <v xml:space="preserve">SI-2 </v>
      </c>
      <c r="AC151" s="26" t="s">
        <v>230</v>
      </c>
      <c r="AD151" s="28" t="s">
        <v>227</v>
      </c>
      <c r="AE151" s="26" t="s">
        <v>224</v>
      </c>
      <c r="AF151" s="27" t="str">
        <f t="shared" si="54"/>
        <v/>
      </c>
      <c r="AH151" s="30" t="str">
        <f t="shared" si="55"/>
        <v>Y</v>
      </c>
    </row>
    <row r="152" spans="1:34" x14ac:dyDescent="0.3">
      <c r="A152" s="15" t="s">
        <v>82</v>
      </c>
      <c r="B152" s="22"/>
      <c r="C152" s="22"/>
      <c r="D152" s="22"/>
      <c r="E152" s="22"/>
      <c r="F152" s="22"/>
      <c r="G152" s="22"/>
      <c r="H152" s="22"/>
      <c r="I152" s="22"/>
      <c r="J152" s="22" t="str">
        <f>IF(J$5="S","S","x")</f>
        <v>x</v>
      </c>
      <c r="K152" s="22" t="str">
        <f t="shared" si="60"/>
        <v>S</v>
      </c>
      <c r="L152" s="22"/>
      <c r="M152" s="22"/>
      <c r="N152" s="22"/>
      <c r="O152" s="22"/>
      <c r="P152" s="22"/>
      <c r="Q152" s="22" t="str">
        <f t="shared" si="59"/>
        <v>S</v>
      </c>
      <c r="R152" s="22"/>
      <c r="S152" s="22"/>
      <c r="T152" s="22" t="str">
        <f>IF(T$5="S","S","x")</f>
        <v>S</v>
      </c>
      <c r="V152" s="46" t="str">
        <f t="shared" si="56"/>
        <v>Y</v>
      </c>
      <c r="W152" s="18"/>
      <c r="X152" s="22" t="s">
        <v>222</v>
      </c>
      <c r="Y152" s="22" t="s">
        <v>222</v>
      </c>
      <c r="Z152" s="22" t="s">
        <v>222</v>
      </c>
      <c r="AA152" s="24" t="str">
        <f t="shared" si="52"/>
        <v>Y</v>
      </c>
      <c r="AB152" s="47" t="str">
        <f t="shared" si="53"/>
        <v xml:space="preserve">SI-3 </v>
      </c>
      <c r="AC152" s="26" t="s">
        <v>230</v>
      </c>
      <c r="AD152" s="26" t="s">
        <v>224</v>
      </c>
      <c r="AE152" s="26" t="s">
        <v>224</v>
      </c>
      <c r="AF152" s="27" t="str">
        <f t="shared" si="54"/>
        <v/>
      </c>
      <c r="AH152" s="30" t="str">
        <f t="shared" si="55"/>
        <v>Y</v>
      </c>
    </row>
    <row r="153" spans="1:34" x14ac:dyDescent="0.3">
      <c r="A153" s="15" t="s">
        <v>96</v>
      </c>
      <c r="B153" s="22"/>
      <c r="C153" s="22"/>
      <c r="D153" s="22"/>
      <c r="E153" s="22"/>
      <c r="F153" s="22"/>
      <c r="G153" s="22"/>
      <c r="H153" s="22"/>
      <c r="I153" s="22"/>
      <c r="J153" s="22"/>
      <c r="K153" s="22" t="str">
        <f t="shared" si="60"/>
        <v>S</v>
      </c>
      <c r="L153" s="22"/>
      <c r="M153" s="22"/>
      <c r="N153" s="22"/>
      <c r="O153" s="22"/>
      <c r="P153" s="22"/>
      <c r="Q153" s="22" t="str">
        <f t="shared" si="59"/>
        <v>S</v>
      </c>
      <c r="R153" s="22"/>
      <c r="S153" s="22"/>
      <c r="T153" s="22"/>
      <c r="V153" s="46" t="str">
        <f t="shared" si="56"/>
        <v>Y</v>
      </c>
      <c r="W153" s="18"/>
      <c r="X153" s="22" t="s">
        <v>222</v>
      </c>
      <c r="Y153" s="22" t="s">
        <v>222</v>
      </c>
      <c r="Z153" s="22" t="s">
        <v>222</v>
      </c>
      <c r="AA153" s="24" t="str">
        <f t="shared" si="52"/>
        <v>Y</v>
      </c>
      <c r="AB153" s="47" t="str">
        <f t="shared" si="53"/>
        <v xml:space="preserve">SI-4 </v>
      </c>
      <c r="AC153" s="26" t="s">
        <v>230</v>
      </c>
      <c r="AD153" s="26" t="s">
        <v>924</v>
      </c>
      <c r="AE153" s="26" t="s">
        <v>924</v>
      </c>
      <c r="AF153" s="27" t="str">
        <f t="shared" si="54"/>
        <v/>
      </c>
      <c r="AH153" s="30" t="str">
        <f t="shared" si="55"/>
        <v>Y</v>
      </c>
    </row>
    <row r="154" spans="1:34" x14ac:dyDescent="0.3">
      <c r="A154" s="15" t="s">
        <v>140</v>
      </c>
      <c r="B154" s="22"/>
      <c r="C154" s="22"/>
      <c r="D154" s="22"/>
      <c r="E154" s="22"/>
      <c r="F154" s="22"/>
      <c r="G154" s="22"/>
      <c r="H154" s="22"/>
      <c r="I154" s="22"/>
      <c r="J154" s="22"/>
      <c r="K154" s="22"/>
      <c r="L154" s="22"/>
      <c r="M154" s="22"/>
      <c r="N154" s="22"/>
      <c r="O154" s="22"/>
      <c r="P154" s="22"/>
      <c r="Q154" s="22" t="str">
        <f t="shared" si="59"/>
        <v>S</v>
      </c>
      <c r="R154" s="22"/>
      <c r="S154" s="22"/>
      <c r="T154" s="22"/>
      <c r="V154" s="46" t="str">
        <f t="shared" si="56"/>
        <v>Y</v>
      </c>
      <c r="W154" s="18"/>
      <c r="X154" s="22" t="s">
        <v>222</v>
      </c>
      <c r="Y154" s="22" t="s">
        <v>222</v>
      </c>
      <c r="Z154" s="22" t="s">
        <v>222</v>
      </c>
      <c r="AA154" s="24" t="str">
        <f t="shared" si="52"/>
        <v>Y</v>
      </c>
      <c r="AB154" s="47" t="str">
        <f t="shared" si="53"/>
        <v xml:space="preserve">SI-5 </v>
      </c>
      <c r="AC154" s="26" t="s">
        <v>230</v>
      </c>
      <c r="AD154" s="26" t="s">
        <v>230</v>
      </c>
      <c r="AE154" s="28" t="s">
        <v>225</v>
      </c>
      <c r="AF154" s="27" t="str">
        <f t="shared" si="54"/>
        <v/>
      </c>
      <c r="AH154" s="30" t="str">
        <f t="shared" si="55"/>
        <v>Y</v>
      </c>
    </row>
    <row r="155" spans="1:34" x14ac:dyDescent="0.3">
      <c r="A155" s="15" t="s">
        <v>141</v>
      </c>
      <c r="B155" s="22"/>
      <c r="C155" s="22"/>
      <c r="D155" s="22"/>
      <c r="E155" s="22"/>
      <c r="F155" s="22"/>
      <c r="G155" s="22"/>
      <c r="H155" s="22"/>
      <c r="I155" s="22"/>
      <c r="J155" s="22"/>
      <c r="K155" s="22"/>
      <c r="L155" s="22"/>
      <c r="M155" s="22"/>
      <c r="N155" s="22"/>
      <c r="O155" s="22"/>
      <c r="P155" s="22"/>
      <c r="Q155" s="22" t="str">
        <f t="shared" si="59"/>
        <v>S</v>
      </c>
      <c r="R155" s="22"/>
      <c r="S155" s="22"/>
      <c r="T155" s="22"/>
      <c r="V155" s="46" t="str">
        <f t="shared" si="56"/>
        <v>Y</v>
      </c>
      <c r="W155" s="18"/>
      <c r="X155" s="45" t="s">
        <v>223</v>
      </c>
      <c r="Y155" s="45" t="s">
        <v>223</v>
      </c>
      <c r="Z155" s="22" t="s">
        <v>222</v>
      </c>
      <c r="AA155" s="24" t="str">
        <f t="shared" si="52"/>
        <v>N</v>
      </c>
      <c r="AB155" s="47" t="str">
        <f t="shared" si="53"/>
        <v xml:space="preserve">SI-6 </v>
      </c>
      <c r="AC155" s="26" t="s">
        <v>230</v>
      </c>
      <c r="AD155" s="26" t="s">
        <v>230</v>
      </c>
      <c r="AE155" s="26" t="s">
        <v>230</v>
      </c>
      <c r="AF155" s="27" t="str">
        <f t="shared" si="54"/>
        <v/>
      </c>
      <c r="AH155" s="30" t="str">
        <f t="shared" si="55"/>
        <v>N</v>
      </c>
    </row>
    <row r="156" spans="1:34" x14ac:dyDescent="0.3">
      <c r="A156" s="15" t="s">
        <v>83</v>
      </c>
      <c r="B156" s="22"/>
      <c r="C156" s="22"/>
      <c r="D156" s="22"/>
      <c r="E156" s="22"/>
      <c r="F156" s="22"/>
      <c r="G156" s="22"/>
      <c r="H156" s="22"/>
      <c r="I156" s="22"/>
      <c r="J156" s="22" t="str">
        <f t="shared" ref="J156:K156" si="61">IF(J$5="S","S","x")</f>
        <v>x</v>
      </c>
      <c r="K156" s="22" t="str">
        <f t="shared" si="61"/>
        <v>S</v>
      </c>
      <c r="L156" s="22"/>
      <c r="M156" s="22"/>
      <c r="N156" s="22"/>
      <c r="O156" s="22"/>
      <c r="P156" s="22"/>
      <c r="Q156" s="22" t="str">
        <f t="shared" si="59"/>
        <v>S</v>
      </c>
      <c r="R156" s="22"/>
      <c r="S156" s="22"/>
      <c r="T156" s="22"/>
      <c r="V156" s="46" t="str">
        <f t="shared" si="56"/>
        <v>Y</v>
      </c>
      <c r="W156" s="18"/>
      <c r="X156" s="45" t="s">
        <v>223</v>
      </c>
      <c r="Y156" s="22" t="s">
        <v>222</v>
      </c>
      <c r="Z156" s="22" t="s">
        <v>222</v>
      </c>
      <c r="AA156" s="24" t="str">
        <f t="shared" si="52"/>
        <v>N</v>
      </c>
      <c r="AB156" s="47" t="str">
        <f t="shared" si="53"/>
        <v xml:space="preserve">SI-7 </v>
      </c>
      <c r="AC156" s="26" t="s">
        <v>230</v>
      </c>
      <c r="AD156" s="28" t="s">
        <v>925</v>
      </c>
      <c r="AE156" s="26" t="s">
        <v>926</v>
      </c>
      <c r="AF156" s="27" t="str">
        <f t="shared" si="54"/>
        <v/>
      </c>
      <c r="AH156" s="30" t="str">
        <f t="shared" si="55"/>
        <v>N</v>
      </c>
    </row>
    <row r="157" spans="1:34" x14ac:dyDescent="0.3">
      <c r="A157" s="15" t="s">
        <v>142</v>
      </c>
      <c r="B157" s="22"/>
      <c r="C157" s="22"/>
      <c r="D157" s="22"/>
      <c r="E157" s="22"/>
      <c r="F157" s="22"/>
      <c r="G157" s="22"/>
      <c r="H157" s="22"/>
      <c r="I157" s="22"/>
      <c r="J157" s="22"/>
      <c r="K157" s="22"/>
      <c r="L157" s="22"/>
      <c r="M157" s="22"/>
      <c r="N157" s="22"/>
      <c r="O157" s="22"/>
      <c r="P157" s="22"/>
      <c r="Q157" s="22" t="str">
        <f t="shared" si="59"/>
        <v>S</v>
      </c>
      <c r="R157" s="22"/>
      <c r="S157" s="22"/>
      <c r="T157" s="22"/>
      <c r="V157" s="46" t="str">
        <f t="shared" si="56"/>
        <v>Y</v>
      </c>
      <c r="W157" s="18"/>
      <c r="X157" s="45" t="s">
        <v>223</v>
      </c>
      <c r="Y157" s="22" t="s">
        <v>222</v>
      </c>
      <c r="Z157" s="22" t="s">
        <v>222</v>
      </c>
      <c r="AA157" s="24" t="str">
        <f t="shared" si="52"/>
        <v>N</v>
      </c>
      <c r="AB157" s="47" t="str">
        <f t="shared" si="53"/>
        <v xml:space="preserve">SI-8 </v>
      </c>
      <c r="AC157" s="26" t="s">
        <v>230</v>
      </c>
      <c r="AD157" s="26" t="s">
        <v>224</v>
      </c>
      <c r="AE157" s="26" t="s">
        <v>224</v>
      </c>
      <c r="AF157" s="27" t="str">
        <f t="shared" si="54"/>
        <v/>
      </c>
      <c r="AH157" s="30" t="str">
        <f t="shared" si="55"/>
        <v>N</v>
      </c>
    </row>
    <row r="158" spans="1:34" x14ac:dyDescent="0.3">
      <c r="A158" s="15" t="s">
        <v>84</v>
      </c>
      <c r="B158" s="22"/>
      <c r="C158" s="22"/>
      <c r="D158" s="22"/>
      <c r="E158" s="22"/>
      <c r="F158" s="22"/>
      <c r="G158" s="22"/>
      <c r="H158" s="22"/>
      <c r="I158" s="22"/>
      <c r="J158" s="22" t="str">
        <f>IF(J$5="S","S","x")</f>
        <v>x</v>
      </c>
      <c r="K158" s="22"/>
      <c r="L158" s="22"/>
      <c r="M158" s="22"/>
      <c r="N158" s="22"/>
      <c r="O158" s="22"/>
      <c r="P158" s="22"/>
      <c r="Q158" s="22" t="str">
        <f t="shared" si="59"/>
        <v>S</v>
      </c>
      <c r="R158" s="22"/>
      <c r="S158" s="22"/>
      <c r="T158" s="22"/>
      <c r="V158" s="46" t="str">
        <f t="shared" si="56"/>
        <v>Y</v>
      </c>
      <c r="W158" s="18"/>
      <c r="X158" s="45" t="s">
        <v>223</v>
      </c>
      <c r="Y158" s="22" t="s">
        <v>222</v>
      </c>
      <c r="Z158" s="22" t="s">
        <v>222</v>
      </c>
      <c r="AA158" s="24" t="str">
        <f t="shared" si="52"/>
        <v>N</v>
      </c>
      <c r="AB158" s="47" t="str">
        <f t="shared" si="53"/>
        <v>SI-10</v>
      </c>
      <c r="AC158" s="26" t="s">
        <v>230</v>
      </c>
      <c r="AD158" s="26" t="s">
        <v>230</v>
      </c>
      <c r="AE158" s="26"/>
      <c r="AF158" s="27" t="str">
        <f t="shared" si="54"/>
        <v/>
      </c>
      <c r="AH158" s="30" t="str">
        <f t="shared" si="55"/>
        <v>N</v>
      </c>
    </row>
    <row r="159" spans="1:34" x14ac:dyDescent="0.3">
      <c r="A159" s="15" t="s">
        <v>51</v>
      </c>
      <c r="B159" s="22"/>
      <c r="C159" s="22"/>
      <c r="D159" s="22"/>
      <c r="E159" s="22"/>
      <c r="F159" s="22" t="str">
        <f>IF(F$5="S","S","x")</f>
        <v>S</v>
      </c>
      <c r="G159" s="22"/>
      <c r="H159" s="22"/>
      <c r="I159" s="22"/>
      <c r="J159" s="22"/>
      <c r="K159" s="22"/>
      <c r="L159" s="22"/>
      <c r="M159" s="22"/>
      <c r="N159" s="22"/>
      <c r="O159" s="22"/>
      <c r="P159" s="22" t="str">
        <f>IF(P$5="S","S","x")</f>
        <v>S</v>
      </c>
      <c r="Q159" s="22" t="str">
        <f t="shared" si="59"/>
        <v>S</v>
      </c>
      <c r="R159" s="22"/>
      <c r="S159" s="22"/>
      <c r="T159" s="22"/>
      <c r="V159" s="46" t="str">
        <f t="shared" si="56"/>
        <v>Y</v>
      </c>
      <c r="W159" s="18"/>
      <c r="X159" s="45" t="s">
        <v>223</v>
      </c>
      <c r="Y159" s="22" t="s">
        <v>222</v>
      </c>
      <c r="Z159" s="22" t="s">
        <v>222</v>
      </c>
      <c r="AA159" s="24" t="str">
        <f t="shared" si="52"/>
        <v>N</v>
      </c>
      <c r="AB159" s="47" t="str">
        <f t="shared" si="53"/>
        <v>SI-11</v>
      </c>
      <c r="AC159" s="26" t="s">
        <v>230</v>
      </c>
      <c r="AD159" s="26"/>
      <c r="AE159" s="26" t="s">
        <v>230</v>
      </c>
      <c r="AF159" s="27" t="str">
        <f t="shared" si="54"/>
        <v/>
      </c>
      <c r="AH159" s="30" t="str">
        <f t="shared" si="55"/>
        <v>N</v>
      </c>
    </row>
    <row r="160" spans="1:34" x14ac:dyDescent="0.3">
      <c r="A160" s="15" t="s">
        <v>143</v>
      </c>
      <c r="B160" s="22"/>
      <c r="C160" s="22"/>
      <c r="D160" s="22"/>
      <c r="E160" s="22"/>
      <c r="F160" s="22"/>
      <c r="G160" s="22"/>
      <c r="H160" s="22"/>
      <c r="I160" s="22"/>
      <c r="J160" s="22"/>
      <c r="K160" s="22"/>
      <c r="L160" s="22"/>
      <c r="M160" s="22"/>
      <c r="N160" s="22"/>
      <c r="O160" s="22"/>
      <c r="P160" s="22"/>
      <c r="Q160" s="22" t="str">
        <f t="shared" si="59"/>
        <v>S</v>
      </c>
      <c r="R160" s="22"/>
      <c r="S160" s="22"/>
      <c r="T160" s="22"/>
      <c r="V160" s="46" t="str">
        <f t="shared" si="56"/>
        <v>Y</v>
      </c>
      <c r="W160" s="18"/>
      <c r="X160" s="22" t="s">
        <v>222</v>
      </c>
      <c r="Y160" s="22" t="s">
        <v>222</v>
      </c>
      <c r="Z160" s="22" t="s">
        <v>222</v>
      </c>
      <c r="AA160" s="24" t="str">
        <f t="shared" si="52"/>
        <v>Y</v>
      </c>
      <c r="AB160" s="47" t="str">
        <f t="shared" si="53"/>
        <v>SI-12</v>
      </c>
      <c r="AC160" s="26" t="s">
        <v>230</v>
      </c>
      <c r="AD160" s="26" t="s">
        <v>230</v>
      </c>
      <c r="AE160" s="26" t="s">
        <v>230</v>
      </c>
      <c r="AF160" s="27" t="str">
        <f t="shared" si="54"/>
        <v/>
      </c>
      <c r="AH160" s="30" t="str">
        <f t="shared" si="55"/>
        <v>Y</v>
      </c>
    </row>
    <row r="161" spans="1:34" x14ac:dyDescent="0.3">
      <c r="A161" s="15" t="s">
        <v>97</v>
      </c>
      <c r="B161" s="22"/>
      <c r="C161" s="22"/>
      <c r="D161" s="22"/>
      <c r="E161" s="22"/>
      <c r="F161" s="22"/>
      <c r="G161" s="22"/>
      <c r="H161" s="22"/>
      <c r="I161" s="22"/>
      <c r="J161" s="22"/>
      <c r="K161" s="22" t="str">
        <f>IF(K$5="S","S","x")</f>
        <v>S</v>
      </c>
      <c r="L161" s="22"/>
      <c r="M161" s="22"/>
      <c r="N161" s="22"/>
      <c r="O161" s="22"/>
      <c r="P161" s="22"/>
      <c r="Q161" s="22"/>
      <c r="R161" s="22"/>
      <c r="S161" s="22"/>
      <c r="T161" s="22"/>
      <c r="V161" s="46" t="str">
        <f t="shared" si="56"/>
        <v>Y</v>
      </c>
      <c r="W161" s="18"/>
      <c r="X161" s="45" t="s">
        <v>223</v>
      </c>
      <c r="Y161" s="45" t="s">
        <v>223</v>
      </c>
      <c r="Z161" s="45" t="s">
        <v>223</v>
      </c>
      <c r="AA161" s="24" t="str">
        <f t="shared" si="52"/>
        <v>N</v>
      </c>
      <c r="AB161" s="47" t="str">
        <f t="shared" si="53"/>
        <v>SI-15</v>
      </c>
      <c r="AC161" s="26" t="s">
        <v>230</v>
      </c>
      <c r="AD161" s="26" t="s">
        <v>230</v>
      </c>
      <c r="AE161" s="26" t="s">
        <v>230</v>
      </c>
      <c r="AF161" s="27" t="str">
        <f t="shared" si="54"/>
        <v/>
      </c>
      <c r="AH161" s="30" t="str">
        <f t="shared" si="55"/>
        <v>N</v>
      </c>
    </row>
    <row r="162" spans="1:34" x14ac:dyDescent="0.3">
      <c r="A162" s="15" t="s">
        <v>144</v>
      </c>
      <c r="B162" s="22"/>
      <c r="C162" s="22"/>
      <c r="D162" s="22"/>
      <c r="E162" s="22"/>
      <c r="F162" s="22"/>
      <c r="G162" s="22"/>
      <c r="H162" s="22"/>
      <c r="I162" s="22"/>
      <c r="J162" s="22"/>
      <c r="K162" s="22"/>
      <c r="L162" s="22"/>
      <c r="M162" s="22"/>
      <c r="N162" s="22"/>
      <c r="O162" s="22"/>
      <c r="P162" s="22"/>
      <c r="Q162" s="22" t="str">
        <f>IF(Q$5="S","S","x")</f>
        <v>S</v>
      </c>
      <c r="R162" s="22"/>
      <c r="S162" s="22"/>
      <c r="T162" s="22"/>
      <c r="V162" s="46" t="str">
        <f t="shared" si="56"/>
        <v>Y</v>
      </c>
      <c r="W162" s="18"/>
      <c r="X162" s="45" t="s">
        <v>223</v>
      </c>
      <c r="Y162" s="45" t="s">
        <v>223</v>
      </c>
      <c r="Z162" s="45" t="s">
        <v>223</v>
      </c>
      <c r="AA162" s="24" t="str">
        <f t="shared" si="52"/>
        <v>N</v>
      </c>
      <c r="AB162" s="47" t="str">
        <f t="shared" si="53"/>
        <v>SI-17</v>
      </c>
      <c r="AC162" s="26" t="s">
        <v>230</v>
      </c>
      <c r="AD162" s="26" t="s">
        <v>230</v>
      </c>
      <c r="AE162" s="26" t="s">
        <v>230</v>
      </c>
      <c r="AF162" s="27" t="str">
        <f t="shared" si="54"/>
        <v/>
      </c>
      <c r="AH162" s="30" t="str">
        <f t="shared" si="55"/>
        <v>N</v>
      </c>
    </row>
    <row r="168" spans="1:34" x14ac:dyDescent="0.3">
      <c r="B168" s="16"/>
      <c r="C168" s="16"/>
      <c r="D168" s="16"/>
      <c r="E168" s="16"/>
      <c r="F168" s="16"/>
      <c r="G168" s="16"/>
      <c r="H168" s="16"/>
      <c r="I168" s="16"/>
      <c r="J168" s="16"/>
    </row>
  </sheetData>
  <sheetProtection sheet="1" objects="1" scenarios="1"/>
  <sortState xmlns:xlrd2="http://schemas.microsoft.com/office/spreadsheetml/2017/richdata2" ref="A16:A286">
    <sortCondition ref="A9"/>
  </sortState>
  <conditionalFormatting sqref="V9:W162">
    <cfRule type="cellIs" dxfId="3" priority="21" operator="equal">
      <formula>"Y"</formula>
    </cfRule>
  </conditionalFormatting>
  <conditionalFormatting sqref="AA9">
    <cfRule type="cellIs" dxfId="2" priority="10" operator="equal">
      <formula>"Y"</formula>
    </cfRule>
  </conditionalFormatting>
  <conditionalFormatting sqref="AH9:AH162">
    <cfRule type="cellIs" dxfId="1" priority="2" operator="notEqual">
      <formula>"N"</formula>
    </cfRule>
  </conditionalFormatting>
  <conditionalFormatting sqref="AA10:AA162">
    <cfRule type="cellIs" dxfId="0" priority="1" operator="equal">
      <formula>"Y"</formula>
    </cfRule>
  </conditionalFormatting>
  <pageMargins left="0.25" right="0.25" top="1.0069444444444444" bottom="1.2569444444444444" header="0.3" footer="0.3"/>
  <pageSetup paperSize="3" orientation="landscape" horizontalDpi="1200" verticalDpi="1200" r:id="rId1"/>
  <headerFooter>
    <oddHeader>&amp;L&amp;G
&amp;"Cambria,Bold"&amp;14Form&amp;C&amp;"Cambria,Regular"  Doc Number: D0000003422
             Name: Product security standard assessment
        Revision: AB&amp;R&amp;"Cambria,Regular"Tab: Logic Table</oddHeader>
    <oddFooter>&amp;L&amp;G&amp;R&amp;"Cambria,Regular"Page &amp;P of &amp;N</oddFooter>
  </headerFooter>
  <ignoredErrors>
    <ignoredError sqref="AD20:AD21 AD29:AD30 AD47 AE48 AD50 AD16:AE16 AE21 AD26:AE26 AE29 AD34:AE35 AD36 AD44:AE44 AD56 AE55 AD60:AD61 AD74:AE74 AD75 AE76:AE78 AD77:AD78 AE83 AD85 AE86 AD91:AE91 AE95 AD98 AD102:AE103 AD119:AE119 AD132:AE132 AE133 AD151 AE154" numberStoredAsText="1"/>
  </ignoredError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34998626667073579"/>
    <pageSetUpPr fitToPage="1"/>
  </sheetPr>
  <dimension ref="A1:C26"/>
  <sheetViews>
    <sheetView zoomScaleNormal="100" workbookViewId="0">
      <selection activeCell="B13" sqref="B13"/>
    </sheetView>
  </sheetViews>
  <sheetFormatPr defaultColWidth="9.26953125" defaultRowHeight="14.5" x14ac:dyDescent="0.35"/>
  <cols>
    <col min="1" max="1" width="5.54296875" style="194" customWidth="1"/>
    <col min="2" max="2" width="134.7265625" style="199" customWidth="1"/>
    <col min="3" max="3" width="53.7265625" style="194" customWidth="1"/>
    <col min="4" max="16384" width="9.26953125" style="194"/>
  </cols>
  <sheetData>
    <row r="1" spans="1:3" ht="15.5" x14ac:dyDescent="0.35">
      <c r="A1" s="192"/>
      <c r="B1" s="193" t="s">
        <v>960</v>
      </c>
      <c r="C1" s="192"/>
    </row>
    <row r="2" spans="1:3" x14ac:dyDescent="0.35">
      <c r="A2" s="192"/>
      <c r="B2" s="195"/>
      <c r="C2" s="192"/>
    </row>
    <row r="3" spans="1:3" x14ac:dyDescent="0.35">
      <c r="A3" s="192"/>
      <c r="B3" s="196" t="s">
        <v>961</v>
      </c>
      <c r="C3" s="192"/>
    </row>
    <row r="4" spans="1:3" x14ac:dyDescent="0.35">
      <c r="A4" s="192"/>
      <c r="B4" s="196"/>
      <c r="C4" s="192"/>
    </row>
    <row r="5" spans="1:3" x14ac:dyDescent="0.35">
      <c r="A5" s="192"/>
      <c r="B5" s="196" t="s">
        <v>251</v>
      </c>
      <c r="C5" s="192"/>
    </row>
    <row r="6" spans="1:3" x14ac:dyDescent="0.35">
      <c r="A6" s="192"/>
      <c r="B6" s="196"/>
      <c r="C6" s="192"/>
    </row>
    <row r="7" spans="1:3" x14ac:dyDescent="0.35">
      <c r="A7" s="192"/>
      <c r="B7" s="196" t="s">
        <v>252</v>
      </c>
      <c r="C7" s="192"/>
    </row>
    <row r="8" spans="1:3" ht="26" x14ac:dyDescent="0.35">
      <c r="A8" s="192"/>
      <c r="B8" s="196" t="s">
        <v>253</v>
      </c>
      <c r="C8" s="192"/>
    </row>
    <row r="9" spans="1:3" ht="38.5" x14ac:dyDescent="0.35">
      <c r="A9" s="192"/>
      <c r="B9" s="196" t="s">
        <v>254</v>
      </c>
      <c r="C9" s="192"/>
    </row>
    <row r="10" spans="1:3" x14ac:dyDescent="0.35">
      <c r="A10" s="192"/>
      <c r="B10" s="196"/>
      <c r="C10" s="192"/>
    </row>
    <row r="11" spans="1:3" x14ac:dyDescent="0.35">
      <c r="A11" s="192"/>
      <c r="B11" s="196" t="s">
        <v>255</v>
      </c>
      <c r="C11" s="192"/>
    </row>
    <row r="12" spans="1:3" ht="26" x14ac:dyDescent="0.35">
      <c r="A12" s="192"/>
      <c r="B12" s="196" t="s">
        <v>256</v>
      </c>
      <c r="C12" s="192"/>
    </row>
    <row r="13" spans="1:3" ht="51" x14ac:dyDescent="0.35">
      <c r="A13" s="192"/>
      <c r="B13" s="196" t="s">
        <v>257</v>
      </c>
      <c r="C13" s="192"/>
    </row>
    <row r="14" spans="1:3" x14ac:dyDescent="0.35">
      <c r="A14" s="192"/>
      <c r="B14" s="196"/>
      <c r="C14" s="192"/>
    </row>
    <row r="15" spans="1:3" x14ac:dyDescent="0.35">
      <c r="A15" s="192"/>
      <c r="B15" s="196" t="s">
        <v>258</v>
      </c>
      <c r="C15" s="192"/>
    </row>
    <row r="16" spans="1:3" ht="26" x14ac:dyDescent="0.35">
      <c r="A16" s="192"/>
      <c r="B16" s="196" t="s">
        <v>259</v>
      </c>
      <c r="C16" s="192"/>
    </row>
    <row r="17" spans="1:3" ht="51" x14ac:dyDescent="0.35">
      <c r="A17" s="192"/>
      <c r="B17" s="196" t="s">
        <v>260</v>
      </c>
      <c r="C17" s="192"/>
    </row>
    <row r="18" spans="1:3" x14ac:dyDescent="0.35">
      <c r="A18" s="192"/>
      <c r="B18" s="196"/>
      <c r="C18" s="192"/>
    </row>
    <row r="19" spans="1:3" x14ac:dyDescent="0.35">
      <c r="A19" s="192"/>
      <c r="B19" s="196" t="s">
        <v>261</v>
      </c>
      <c r="C19" s="192"/>
    </row>
    <row r="20" spans="1:3" x14ac:dyDescent="0.35">
      <c r="A20" s="192"/>
      <c r="B20" s="196" t="s">
        <v>262</v>
      </c>
      <c r="C20" s="192"/>
    </row>
    <row r="21" spans="1:3" x14ac:dyDescent="0.35">
      <c r="A21" s="192"/>
      <c r="B21" s="196" t="s">
        <v>263</v>
      </c>
      <c r="C21" s="192"/>
    </row>
    <row r="22" spans="1:3" x14ac:dyDescent="0.35">
      <c r="A22" s="192"/>
      <c r="B22" s="197"/>
      <c r="C22" s="192"/>
    </row>
    <row r="23" spans="1:3" x14ac:dyDescent="0.35">
      <c r="A23" s="192"/>
      <c r="B23" s="197"/>
      <c r="C23" s="192"/>
    </row>
    <row r="24" spans="1:3" x14ac:dyDescent="0.35">
      <c r="A24" s="192"/>
      <c r="B24" s="197"/>
      <c r="C24" s="192"/>
    </row>
    <row r="25" spans="1:3" x14ac:dyDescent="0.35">
      <c r="A25" s="192"/>
      <c r="B25" s="198"/>
      <c r="C25" s="192"/>
    </row>
    <row r="26" spans="1:3" x14ac:dyDescent="0.35">
      <c r="A26" s="192"/>
      <c r="B26" s="195"/>
      <c r="C26" s="192"/>
    </row>
  </sheetData>
  <sheetProtection sheet="1" objects="1" scenarios="1"/>
  <pageMargins left="0.7" right="0.7" top="0.73333333333333328" bottom="0.75" header="0.29861111111111099" footer="0.3"/>
  <pageSetup scale="60" orientation="portrait" horizontalDpi="1200" verticalDpi="1200" r:id="rId1"/>
  <headerFooter>
    <oddHeader xml:space="preserve">&amp;L&amp;G
&amp;"Cambria,Bold"&amp;14Form&amp;C&amp;"Cambria,Regular"  Doc Number: D0000003422
             Name: Product security standard assessment
        Revision: AB&amp;R&amp;"Cambria,Regular"Tab: Impact Levels
</oddHeader>
    <oddFooter>&amp;L&amp;G&amp;R&amp;"Cambria,Regular"Page &amp;P of &amp;N</oddFooter>
  </headerFooter>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34998626667073579"/>
    <pageSetUpPr fitToPage="1"/>
  </sheetPr>
  <dimension ref="A1:E174"/>
  <sheetViews>
    <sheetView topLeftCell="B4" zoomScaleNormal="100" workbookViewId="0">
      <selection activeCell="B4" sqref="B4:B5"/>
    </sheetView>
  </sheetViews>
  <sheetFormatPr defaultColWidth="9.26953125" defaultRowHeight="14.5" x14ac:dyDescent="0.35"/>
  <cols>
    <col min="1" max="1" width="17.453125" customWidth="1"/>
    <col min="2" max="2" width="89.26953125" customWidth="1"/>
    <col min="3" max="3" width="15.453125" customWidth="1"/>
    <col min="4" max="4" width="63.54296875" customWidth="1"/>
    <col min="5" max="5" width="19.26953125" customWidth="1"/>
  </cols>
  <sheetData>
    <row r="1" spans="1:5" s="1" customFormat="1" ht="15" x14ac:dyDescent="0.3">
      <c r="A1" s="20" t="s">
        <v>874</v>
      </c>
      <c r="B1" s="20"/>
      <c r="C1" s="20"/>
      <c r="D1" s="20"/>
      <c r="E1" s="20"/>
    </row>
    <row r="2" spans="1:5" x14ac:dyDescent="0.35">
      <c r="A2" s="2"/>
      <c r="B2" s="41"/>
      <c r="C2" s="41"/>
      <c r="D2" s="41"/>
      <c r="E2" s="42"/>
    </row>
    <row r="3" spans="1:5" ht="42" x14ac:dyDescent="0.35">
      <c r="A3" s="97" t="s">
        <v>181</v>
      </c>
      <c r="B3" s="97" t="s">
        <v>872</v>
      </c>
      <c r="C3" s="291" t="s">
        <v>840</v>
      </c>
      <c r="D3" s="292"/>
      <c r="E3" s="98" t="s">
        <v>1467</v>
      </c>
    </row>
    <row r="4" spans="1:5" ht="84" x14ac:dyDescent="0.35">
      <c r="A4" s="283" t="str">
        <f>'Capabilities Assessment'!B15</f>
        <v>AUTOMATIC LOGOFF (ALOF)</v>
      </c>
      <c r="B4" s="280" t="s">
        <v>873</v>
      </c>
      <c r="C4" s="91" t="s">
        <v>1083</v>
      </c>
      <c r="D4" s="92" t="s">
        <v>1215</v>
      </c>
      <c r="E4" s="92" t="s">
        <v>1085</v>
      </c>
    </row>
    <row r="5" spans="1:5" ht="73.5" x14ac:dyDescent="0.35">
      <c r="A5" s="285"/>
      <c r="B5" s="282"/>
      <c r="C5" s="91" t="s">
        <v>1084</v>
      </c>
      <c r="D5" s="92" t="s">
        <v>1216</v>
      </c>
      <c r="E5" s="92" t="s">
        <v>1086</v>
      </c>
    </row>
    <row r="6" spans="1:5" ht="21" x14ac:dyDescent="0.35">
      <c r="A6" s="283" t="str">
        <f>'Capabilities Assessment'!B16</f>
        <v>AUDIT CONTROLS (AUDT)</v>
      </c>
      <c r="B6" s="280" t="s">
        <v>876</v>
      </c>
      <c r="C6" s="91" t="s">
        <v>1087</v>
      </c>
      <c r="D6" s="92" t="s">
        <v>1088</v>
      </c>
      <c r="E6" s="92" t="s">
        <v>1147</v>
      </c>
    </row>
    <row r="7" spans="1:5" x14ac:dyDescent="0.35">
      <c r="A7" s="284"/>
      <c r="B7" s="281"/>
      <c r="C7" s="91" t="s">
        <v>1089</v>
      </c>
      <c r="D7" s="92" t="s">
        <v>1090</v>
      </c>
      <c r="E7" s="92"/>
    </row>
    <row r="8" spans="1:5" x14ac:dyDescent="0.35">
      <c r="A8" s="284"/>
      <c r="B8" s="281"/>
      <c r="C8" s="91" t="s">
        <v>1091</v>
      </c>
      <c r="D8" s="92" t="s">
        <v>1092</v>
      </c>
      <c r="E8" s="92" t="s">
        <v>1148</v>
      </c>
    </row>
    <row r="9" spans="1:5" ht="21" x14ac:dyDescent="0.35">
      <c r="A9" s="284"/>
      <c r="B9" s="281"/>
      <c r="C9" s="91" t="s">
        <v>1093</v>
      </c>
      <c r="D9" s="92" t="s">
        <v>1094</v>
      </c>
      <c r="E9" s="92" t="s">
        <v>1148</v>
      </c>
    </row>
    <row r="10" spans="1:5" x14ac:dyDescent="0.35">
      <c r="A10" s="284"/>
      <c r="B10" s="281"/>
      <c r="C10" s="91" t="s">
        <v>1095</v>
      </c>
      <c r="D10" s="92" t="s">
        <v>1096</v>
      </c>
      <c r="E10" s="92" t="s">
        <v>1148</v>
      </c>
    </row>
    <row r="11" spans="1:5" x14ac:dyDescent="0.35">
      <c r="A11" s="284"/>
      <c r="B11" s="281"/>
      <c r="C11" s="91" t="s">
        <v>1097</v>
      </c>
      <c r="D11" s="92" t="s">
        <v>1098</v>
      </c>
      <c r="E11" s="92" t="s">
        <v>1148</v>
      </c>
    </row>
    <row r="12" spans="1:5" x14ac:dyDescent="0.35">
      <c r="A12" s="284"/>
      <c r="B12" s="281"/>
      <c r="C12" s="91" t="s">
        <v>1099</v>
      </c>
      <c r="D12" s="92" t="s">
        <v>1100</v>
      </c>
      <c r="E12" s="92" t="s">
        <v>1148</v>
      </c>
    </row>
    <row r="13" spans="1:5" x14ac:dyDescent="0.35">
      <c r="A13" s="284"/>
      <c r="B13" s="281"/>
      <c r="C13" s="91" t="s">
        <v>1101</v>
      </c>
      <c r="D13" s="92" t="s">
        <v>1102</v>
      </c>
      <c r="E13" s="92" t="s">
        <v>1148</v>
      </c>
    </row>
    <row r="14" spans="1:5" x14ac:dyDescent="0.35">
      <c r="A14" s="284"/>
      <c r="B14" s="281"/>
      <c r="C14" s="91" t="s">
        <v>1103</v>
      </c>
      <c r="D14" s="92" t="s">
        <v>1104</v>
      </c>
      <c r="E14" s="92" t="s">
        <v>1148</v>
      </c>
    </row>
    <row r="15" spans="1:5" x14ac:dyDescent="0.35">
      <c r="A15" s="284"/>
      <c r="B15" s="281"/>
      <c r="C15" s="91" t="s">
        <v>1105</v>
      </c>
      <c r="D15" s="92" t="s">
        <v>1106</v>
      </c>
      <c r="E15" s="92" t="s">
        <v>1148</v>
      </c>
    </row>
    <row r="16" spans="1:5" x14ac:dyDescent="0.35">
      <c r="A16" s="284"/>
      <c r="B16" s="281"/>
      <c r="C16" s="91" t="s">
        <v>1107</v>
      </c>
      <c r="D16" s="92" t="s">
        <v>1108</v>
      </c>
      <c r="E16" s="92" t="s">
        <v>1148</v>
      </c>
    </row>
    <row r="17" spans="1:5" x14ac:dyDescent="0.35">
      <c r="A17" s="284"/>
      <c r="B17" s="281"/>
      <c r="C17" s="91" t="s">
        <v>1109</v>
      </c>
      <c r="D17" s="92" t="s">
        <v>1110</v>
      </c>
      <c r="E17" s="92" t="s">
        <v>1148</v>
      </c>
    </row>
    <row r="18" spans="1:5" x14ac:dyDescent="0.35">
      <c r="A18" s="284"/>
      <c r="B18" s="281"/>
      <c r="C18" s="91" t="s">
        <v>1111</v>
      </c>
      <c r="D18" s="92" t="s">
        <v>1112</v>
      </c>
      <c r="E18" s="92" t="s">
        <v>1148</v>
      </c>
    </row>
    <row r="19" spans="1:5" x14ac:dyDescent="0.35">
      <c r="A19" s="284"/>
      <c r="B19" s="281"/>
      <c r="C19" s="91" t="s">
        <v>1113</v>
      </c>
      <c r="D19" s="92" t="s">
        <v>1114</v>
      </c>
      <c r="E19" s="92" t="s">
        <v>1148</v>
      </c>
    </row>
    <row r="20" spans="1:5" x14ac:dyDescent="0.35">
      <c r="A20" s="284"/>
      <c r="B20" s="281"/>
      <c r="C20" s="91" t="s">
        <v>1115</v>
      </c>
      <c r="D20" s="92" t="s">
        <v>1116</v>
      </c>
      <c r="E20" s="92" t="s">
        <v>1148</v>
      </c>
    </row>
    <row r="21" spans="1:5" x14ac:dyDescent="0.35">
      <c r="A21" s="284"/>
      <c r="B21" s="281"/>
      <c r="C21" s="91" t="s">
        <v>1117</v>
      </c>
      <c r="D21" s="92" t="s">
        <v>1118</v>
      </c>
      <c r="E21" s="92" t="s">
        <v>1148</v>
      </c>
    </row>
    <row r="22" spans="1:5" x14ac:dyDescent="0.35">
      <c r="A22" s="284"/>
      <c r="B22" s="281"/>
      <c r="C22" s="91" t="s">
        <v>1119</v>
      </c>
      <c r="D22" s="92" t="s">
        <v>1120</v>
      </c>
      <c r="E22" s="92" t="s">
        <v>1148</v>
      </c>
    </row>
    <row r="23" spans="1:5" x14ac:dyDescent="0.35">
      <c r="A23" s="284"/>
      <c r="B23" s="281"/>
      <c r="C23" s="91" t="s">
        <v>1121</v>
      </c>
      <c r="D23" s="92" t="s">
        <v>1122</v>
      </c>
      <c r="E23" s="92" t="s">
        <v>1148</v>
      </c>
    </row>
    <row r="24" spans="1:5" x14ac:dyDescent="0.35">
      <c r="A24" s="284"/>
      <c r="B24" s="281"/>
      <c r="C24" s="91" t="s">
        <v>1123</v>
      </c>
      <c r="D24" s="92" t="s">
        <v>1124</v>
      </c>
      <c r="E24" s="92" t="s">
        <v>1148</v>
      </c>
    </row>
    <row r="25" spans="1:5" x14ac:dyDescent="0.35">
      <c r="A25" s="284"/>
      <c r="B25" s="281"/>
      <c r="C25" s="91" t="s">
        <v>1125</v>
      </c>
      <c r="D25" s="92" t="s">
        <v>1126</v>
      </c>
      <c r="E25" s="92" t="s">
        <v>1148</v>
      </c>
    </row>
    <row r="26" spans="1:5" x14ac:dyDescent="0.35">
      <c r="A26" s="284"/>
      <c r="B26" s="281"/>
      <c r="C26" s="91" t="s">
        <v>1127</v>
      </c>
      <c r="D26" s="92" t="s">
        <v>1128</v>
      </c>
      <c r="E26" s="92" t="s">
        <v>1148</v>
      </c>
    </row>
    <row r="27" spans="1:5" x14ac:dyDescent="0.35">
      <c r="A27" s="284"/>
      <c r="B27" s="281"/>
      <c r="C27" s="91" t="s">
        <v>1129</v>
      </c>
      <c r="D27" s="92" t="s">
        <v>1130</v>
      </c>
      <c r="E27" s="92" t="s">
        <v>1148</v>
      </c>
    </row>
    <row r="28" spans="1:5" x14ac:dyDescent="0.35">
      <c r="A28" s="284"/>
      <c r="B28" s="281"/>
      <c r="C28" s="91" t="s">
        <v>1131</v>
      </c>
      <c r="D28" s="92" t="s">
        <v>1132</v>
      </c>
      <c r="E28" s="92"/>
    </row>
    <row r="29" spans="1:5" x14ac:dyDescent="0.35">
      <c r="A29" s="284"/>
      <c r="B29" s="281"/>
      <c r="C29" s="91" t="s">
        <v>1133</v>
      </c>
      <c r="D29" s="92" t="s">
        <v>1134</v>
      </c>
      <c r="E29" s="92"/>
    </row>
    <row r="30" spans="1:5" x14ac:dyDescent="0.35">
      <c r="A30" s="284"/>
      <c r="B30" s="281"/>
      <c r="C30" s="91" t="s">
        <v>1135</v>
      </c>
      <c r="D30" s="92" t="s">
        <v>1136</v>
      </c>
      <c r="E30" s="92"/>
    </row>
    <row r="31" spans="1:5" x14ac:dyDescent="0.35">
      <c r="A31" s="284"/>
      <c r="B31" s="281"/>
      <c r="C31" s="91" t="s">
        <v>1137</v>
      </c>
      <c r="D31" s="92" t="s">
        <v>1138</v>
      </c>
      <c r="E31" s="92"/>
    </row>
    <row r="32" spans="1:5" x14ac:dyDescent="0.35">
      <c r="A32" s="284"/>
      <c r="B32" s="281"/>
      <c r="C32" s="91" t="s">
        <v>1139</v>
      </c>
      <c r="D32" s="92" t="s">
        <v>1140</v>
      </c>
      <c r="E32" s="92"/>
    </row>
    <row r="33" spans="1:5" x14ac:dyDescent="0.35">
      <c r="A33" s="284"/>
      <c r="B33" s="281"/>
      <c r="C33" s="91" t="s">
        <v>1141</v>
      </c>
      <c r="D33" s="92" t="s">
        <v>1142</v>
      </c>
      <c r="E33" s="92" t="s">
        <v>1148</v>
      </c>
    </row>
    <row r="34" spans="1:5" x14ac:dyDescent="0.35">
      <c r="A34" s="284"/>
      <c r="B34" s="281"/>
      <c r="C34" s="91" t="s">
        <v>1143</v>
      </c>
      <c r="D34" s="92" t="s">
        <v>1144</v>
      </c>
      <c r="E34" s="92"/>
    </row>
    <row r="35" spans="1:5" x14ac:dyDescent="0.35">
      <c r="A35" s="285"/>
      <c r="B35" s="282"/>
      <c r="C35" s="91" t="s">
        <v>1145</v>
      </c>
      <c r="D35" s="92" t="s">
        <v>1146</v>
      </c>
      <c r="E35" s="92" t="s">
        <v>1148</v>
      </c>
    </row>
    <row r="36" spans="1:5" ht="31.5" x14ac:dyDescent="0.35">
      <c r="A36" s="283" t="str">
        <f>'Capabilities Assessment'!B17</f>
        <v>AUTHORIZATION (AUTH)</v>
      </c>
      <c r="B36" s="288" t="s">
        <v>883</v>
      </c>
      <c r="C36" s="91" t="s">
        <v>1149</v>
      </c>
      <c r="D36" s="92" t="s">
        <v>1160</v>
      </c>
      <c r="E36" s="92" t="s">
        <v>1162</v>
      </c>
    </row>
    <row r="37" spans="1:5" ht="31.5" x14ac:dyDescent="0.35">
      <c r="A37" s="284"/>
      <c r="B37" s="289"/>
      <c r="C37" s="91" t="s">
        <v>1150</v>
      </c>
      <c r="D37" s="92" t="s">
        <v>1161</v>
      </c>
      <c r="E37" s="92" t="s">
        <v>1162</v>
      </c>
    </row>
    <row r="38" spans="1:5" ht="21" x14ac:dyDescent="0.35">
      <c r="A38" s="284"/>
      <c r="B38" s="289"/>
      <c r="C38" s="91" t="s">
        <v>1151</v>
      </c>
      <c r="D38" s="92" t="s">
        <v>1157</v>
      </c>
      <c r="E38" s="92" t="s">
        <v>1162</v>
      </c>
    </row>
    <row r="39" spans="1:5" ht="21" x14ac:dyDescent="0.35">
      <c r="A39" s="284"/>
      <c r="B39" s="289"/>
      <c r="C39" s="91" t="s">
        <v>1152</v>
      </c>
      <c r="D39" s="92" t="s">
        <v>1158</v>
      </c>
      <c r="E39" s="92" t="s">
        <v>1162</v>
      </c>
    </row>
    <row r="40" spans="1:5" ht="31.5" x14ac:dyDescent="0.35">
      <c r="A40" s="284"/>
      <c r="B40" s="289"/>
      <c r="C40" s="91" t="s">
        <v>1153</v>
      </c>
      <c r="D40" s="92" t="s">
        <v>1218</v>
      </c>
      <c r="E40" s="92" t="s">
        <v>1162</v>
      </c>
    </row>
    <row r="41" spans="1:5" ht="31.5" x14ac:dyDescent="0.35">
      <c r="A41" s="284"/>
      <c r="B41" s="289"/>
      <c r="C41" s="91" t="s">
        <v>1154</v>
      </c>
      <c r="D41" s="92" t="s">
        <v>1217</v>
      </c>
      <c r="E41" s="92" t="s">
        <v>1162</v>
      </c>
    </row>
    <row r="42" spans="1:5" ht="21" x14ac:dyDescent="0.35">
      <c r="A42" s="284"/>
      <c r="B42" s="289"/>
      <c r="C42" s="91" t="s">
        <v>1155</v>
      </c>
      <c r="D42" s="92" t="s">
        <v>1159</v>
      </c>
      <c r="E42" s="92" t="s">
        <v>1162</v>
      </c>
    </row>
    <row r="43" spans="1:5" ht="31.5" x14ac:dyDescent="0.35">
      <c r="A43" s="285"/>
      <c r="B43" s="290"/>
      <c r="C43" s="91" t="s">
        <v>1156</v>
      </c>
      <c r="D43" s="92" t="s">
        <v>1219</v>
      </c>
      <c r="E43" s="92"/>
    </row>
    <row r="44" spans="1:5" ht="63" x14ac:dyDescent="0.35">
      <c r="A44" s="106" t="str">
        <f>'Capabilities Assessment'!B18</f>
        <v>CONFIGURATION OF SECURITY FEATURES (CNFS)</v>
      </c>
      <c r="B44" s="107" t="s">
        <v>885</v>
      </c>
      <c r="C44" s="93" t="s">
        <v>1080</v>
      </c>
      <c r="D44" s="94"/>
      <c r="E44" s="94"/>
    </row>
    <row r="45" spans="1:5" ht="31.5" x14ac:dyDescent="0.35">
      <c r="A45" s="283" t="str">
        <f>'Capabilities Assessment'!B19</f>
        <v>CYBER SECURITY PRODUCT UPGRADES (CSUP)</v>
      </c>
      <c r="B45" s="280" t="s">
        <v>884</v>
      </c>
      <c r="C45" s="91" t="s">
        <v>1163</v>
      </c>
      <c r="D45" s="92" t="s">
        <v>1164</v>
      </c>
      <c r="E45" s="92"/>
    </row>
    <row r="46" spans="1:5" x14ac:dyDescent="0.35">
      <c r="A46" s="284"/>
      <c r="B46" s="281"/>
      <c r="C46" s="91" t="s">
        <v>1165</v>
      </c>
      <c r="D46" s="92" t="s">
        <v>1166</v>
      </c>
      <c r="E46" s="92"/>
    </row>
    <row r="47" spans="1:5" ht="21" x14ac:dyDescent="0.35">
      <c r="A47" s="284"/>
      <c r="B47" s="281"/>
      <c r="C47" s="91" t="s">
        <v>1167</v>
      </c>
      <c r="D47" s="92" t="s">
        <v>1168</v>
      </c>
      <c r="E47" s="92"/>
    </row>
    <row r="48" spans="1:5" ht="21" x14ac:dyDescent="0.35">
      <c r="A48" s="284"/>
      <c r="B48" s="281"/>
      <c r="C48" s="91" t="s">
        <v>1169</v>
      </c>
      <c r="D48" s="92" t="s">
        <v>1170</v>
      </c>
      <c r="E48" s="92"/>
    </row>
    <row r="49" spans="1:5" x14ac:dyDescent="0.35">
      <c r="A49" s="284"/>
      <c r="B49" s="281"/>
      <c r="C49" s="91" t="s">
        <v>1171</v>
      </c>
      <c r="D49" s="92" t="s">
        <v>1172</v>
      </c>
      <c r="E49" s="92"/>
    </row>
    <row r="50" spans="1:5" ht="21" x14ac:dyDescent="0.35">
      <c r="A50" s="284"/>
      <c r="B50" s="281"/>
      <c r="C50" s="91" t="s">
        <v>1173</v>
      </c>
      <c r="D50" s="92" t="s">
        <v>1174</v>
      </c>
      <c r="E50" s="92"/>
    </row>
    <row r="51" spans="1:5" x14ac:dyDescent="0.35">
      <c r="A51" s="284"/>
      <c r="B51" s="281"/>
      <c r="C51" s="91" t="s">
        <v>1175</v>
      </c>
      <c r="D51" s="92" t="s">
        <v>1176</v>
      </c>
      <c r="E51" s="92"/>
    </row>
    <row r="52" spans="1:5" ht="21" x14ac:dyDescent="0.35">
      <c r="A52" s="284"/>
      <c r="B52" s="281"/>
      <c r="C52" s="91" t="s">
        <v>1177</v>
      </c>
      <c r="D52" s="92" t="s">
        <v>1168</v>
      </c>
      <c r="E52" s="92"/>
    </row>
    <row r="53" spans="1:5" ht="21" x14ac:dyDescent="0.35">
      <c r="A53" s="284"/>
      <c r="B53" s="281"/>
      <c r="C53" s="91" t="s">
        <v>1178</v>
      </c>
      <c r="D53" s="92" t="s">
        <v>1170</v>
      </c>
      <c r="E53" s="92"/>
    </row>
    <row r="54" spans="1:5" x14ac:dyDescent="0.35">
      <c r="A54" s="284"/>
      <c r="B54" s="281"/>
      <c r="C54" s="91" t="s">
        <v>1179</v>
      </c>
      <c r="D54" s="92" t="s">
        <v>1172</v>
      </c>
      <c r="E54" s="92"/>
    </row>
    <row r="55" spans="1:5" ht="21" x14ac:dyDescent="0.35">
      <c r="A55" s="284"/>
      <c r="B55" s="281"/>
      <c r="C55" s="91" t="s">
        <v>1180</v>
      </c>
      <c r="D55" s="92" t="s">
        <v>1174</v>
      </c>
      <c r="E55" s="92"/>
    </row>
    <row r="56" spans="1:5" x14ac:dyDescent="0.35">
      <c r="A56" s="284"/>
      <c r="B56" s="281"/>
      <c r="C56" s="91" t="s">
        <v>1181</v>
      </c>
      <c r="D56" s="92" t="s">
        <v>1182</v>
      </c>
      <c r="E56" s="92"/>
    </row>
    <row r="57" spans="1:5" ht="21" x14ac:dyDescent="0.35">
      <c r="A57" s="284"/>
      <c r="B57" s="281"/>
      <c r="C57" s="91" t="s">
        <v>1183</v>
      </c>
      <c r="D57" s="92" t="s">
        <v>1168</v>
      </c>
      <c r="E57" s="92"/>
    </row>
    <row r="58" spans="1:5" ht="21" x14ac:dyDescent="0.35">
      <c r="A58" s="284"/>
      <c r="B58" s="281"/>
      <c r="C58" s="91" t="s">
        <v>1184</v>
      </c>
      <c r="D58" s="92" t="s">
        <v>1170</v>
      </c>
      <c r="E58" s="92"/>
    </row>
    <row r="59" spans="1:5" x14ac:dyDescent="0.35">
      <c r="A59" s="284"/>
      <c r="B59" s="281"/>
      <c r="C59" s="91" t="s">
        <v>1185</v>
      </c>
      <c r="D59" s="92" t="s">
        <v>1172</v>
      </c>
      <c r="E59" s="92"/>
    </row>
    <row r="60" spans="1:5" ht="21" x14ac:dyDescent="0.35">
      <c r="A60" s="284"/>
      <c r="B60" s="281"/>
      <c r="C60" s="91" t="s">
        <v>1186</v>
      </c>
      <c r="D60" s="92" t="s">
        <v>1174</v>
      </c>
      <c r="E60" s="92"/>
    </row>
    <row r="61" spans="1:5" ht="21" x14ac:dyDescent="0.35">
      <c r="A61" s="284"/>
      <c r="B61" s="281"/>
      <c r="C61" s="91" t="s">
        <v>1187</v>
      </c>
      <c r="D61" s="92" t="s">
        <v>1188</v>
      </c>
      <c r="E61" s="92"/>
    </row>
    <row r="62" spans="1:5" ht="21" x14ac:dyDescent="0.35">
      <c r="A62" s="284"/>
      <c r="B62" s="281"/>
      <c r="C62" s="91" t="s">
        <v>1189</v>
      </c>
      <c r="D62" s="92" t="s">
        <v>1168</v>
      </c>
      <c r="E62" s="92"/>
    </row>
    <row r="63" spans="1:5" ht="21" x14ac:dyDescent="0.35">
      <c r="A63" s="284"/>
      <c r="B63" s="281"/>
      <c r="C63" s="91" t="s">
        <v>1190</v>
      </c>
      <c r="D63" s="92" t="s">
        <v>1170</v>
      </c>
      <c r="E63" s="92"/>
    </row>
    <row r="64" spans="1:5" x14ac:dyDescent="0.35">
      <c r="A64" s="284"/>
      <c r="B64" s="281"/>
      <c r="C64" s="91" t="s">
        <v>1191</v>
      </c>
      <c r="D64" s="92" t="s">
        <v>1172</v>
      </c>
      <c r="E64" s="92"/>
    </row>
    <row r="65" spans="1:5" ht="21" x14ac:dyDescent="0.35">
      <c r="A65" s="284"/>
      <c r="B65" s="281"/>
      <c r="C65" s="91" t="s">
        <v>1192</v>
      </c>
      <c r="D65" s="92" t="s">
        <v>1174</v>
      </c>
      <c r="E65" s="92"/>
    </row>
    <row r="66" spans="1:5" ht="21" x14ac:dyDescent="0.35">
      <c r="A66" s="284"/>
      <c r="B66" s="281"/>
      <c r="C66" s="91" t="s">
        <v>1193</v>
      </c>
      <c r="D66" s="92" t="s">
        <v>1194</v>
      </c>
      <c r="E66" s="92"/>
    </row>
    <row r="67" spans="1:5" ht="21" x14ac:dyDescent="0.35">
      <c r="A67" s="284"/>
      <c r="B67" s="281"/>
      <c r="C67" s="91" t="s">
        <v>1195</v>
      </c>
      <c r="D67" s="92" t="s">
        <v>1168</v>
      </c>
      <c r="E67" s="92"/>
    </row>
    <row r="68" spans="1:5" ht="21" x14ac:dyDescent="0.35">
      <c r="A68" s="284"/>
      <c r="B68" s="281"/>
      <c r="C68" s="91" t="s">
        <v>1196</v>
      </c>
      <c r="D68" s="92" t="s">
        <v>1170</v>
      </c>
      <c r="E68" s="92"/>
    </row>
    <row r="69" spans="1:5" x14ac:dyDescent="0.35">
      <c r="A69" s="284"/>
      <c r="B69" s="281"/>
      <c r="C69" s="91" t="s">
        <v>1197</v>
      </c>
      <c r="D69" s="92" t="s">
        <v>1172</v>
      </c>
      <c r="E69" s="92"/>
    </row>
    <row r="70" spans="1:5" ht="21" x14ac:dyDescent="0.35">
      <c r="A70" s="284"/>
      <c r="B70" s="281"/>
      <c r="C70" s="91" t="s">
        <v>1198</v>
      </c>
      <c r="D70" s="92" t="s">
        <v>1174</v>
      </c>
      <c r="E70" s="92"/>
    </row>
    <row r="71" spans="1:5" x14ac:dyDescent="0.35">
      <c r="A71" s="284"/>
      <c r="B71" s="281"/>
      <c r="C71" s="91" t="s">
        <v>1199</v>
      </c>
      <c r="D71" s="92" t="s">
        <v>1200</v>
      </c>
      <c r="E71" s="92"/>
    </row>
    <row r="72" spans="1:5" x14ac:dyDescent="0.35">
      <c r="A72" s="284"/>
      <c r="B72" s="281"/>
      <c r="C72" s="91" t="s">
        <v>1201</v>
      </c>
      <c r="D72" s="92" t="s">
        <v>1202</v>
      </c>
      <c r="E72" s="92"/>
    </row>
    <row r="73" spans="1:5" ht="21" x14ac:dyDescent="0.35">
      <c r="A73" s="284"/>
      <c r="B73" s="281"/>
      <c r="C73" s="91" t="s">
        <v>1203</v>
      </c>
      <c r="D73" s="92" t="s">
        <v>1204</v>
      </c>
      <c r="E73" s="92"/>
    </row>
    <row r="74" spans="1:5" ht="21" x14ac:dyDescent="0.35">
      <c r="A74" s="284"/>
      <c r="B74" s="281"/>
      <c r="C74" s="91" t="s">
        <v>1205</v>
      </c>
      <c r="D74" s="92" t="s">
        <v>1206</v>
      </c>
      <c r="E74" s="92"/>
    </row>
    <row r="75" spans="1:5" x14ac:dyDescent="0.35">
      <c r="A75" s="284"/>
      <c r="B75" s="281"/>
      <c r="C75" s="91" t="s">
        <v>1207</v>
      </c>
      <c r="D75" s="92" t="s">
        <v>1208</v>
      </c>
      <c r="E75" s="92"/>
    </row>
    <row r="76" spans="1:5" x14ac:dyDescent="0.35">
      <c r="A76" s="284"/>
      <c r="B76" s="281"/>
      <c r="C76" s="91" t="s">
        <v>1209</v>
      </c>
      <c r="D76" s="92" t="s">
        <v>1210</v>
      </c>
      <c r="E76" s="92"/>
    </row>
    <row r="77" spans="1:5" x14ac:dyDescent="0.35">
      <c r="A77" s="284"/>
      <c r="B77" s="281"/>
      <c r="C77" s="91" t="s">
        <v>1211</v>
      </c>
      <c r="D77" s="92" t="s">
        <v>1212</v>
      </c>
      <c r="E77" s="92"/>
    </row>
    <row r="78" spans="1:5" x14ac:dyDescent="0.35">
      <c r="A78" s="285"/>
      <c r="B78" s="282"/>
      <c r="C78" s="91" t="s">
        <v>1213</v>
      </c>
      <c r="D78" s="92" t="s">
        <v>1214</v>
      </c>
      <c r="E78" s="92"/>
    </row>
    <row r="79" spans="1:5" ht="31.5" x14ac:dyDescent="0.35">
      <c r="A79" s="283" t="str">
        <f>'Capabilities Assessment'!B20</f>
        <v>HEALTH DATA DE-IDENTIFICATION (DIDT)</v>
      </c>
      <c r="B79" s="280" t="s">
        <v>886</v>
      </c>
      <c r="C79" s="91" t="s">
        <v>1220</v>
      </c>
      <c r="D79" s="92" t="s">
        <v>1222</v>
      </c>
      <c r="E79" s="92"/>
    </row>
    <row r="80" spans="1:5" ht="42" x14ac:dyDescent="0.35">
      <c r="A80" s="285"/>
      <c r="B80" s="282"/>
      <c r="C80" s="91" t="s">
        <v>1221</v>
      </c>
      <c r="D80" s="92" t="s">
        <v>1223</v>
      </c>
      <c r="E80" s="92"/>
    </row>
    <row r="81" spans="1:5" ht="21" x14ac:dyDescent="0.35">
      <c r="A81" s="283" t="str">
        <f>'Capabilities Assessment'!B21</f>
        <v>DATA BACKUP AND DISASTER RECOVERY (DTBK)</v>
      </c>
      <c r="B81" s="280" t="s">
        <v>887</v>
      </c>
      <c r="C81" s="91" t="s">
        <v>1224</v>
      </c>
      <c r="D81" s="92" t="s">
        <v>1225</v>
      </c>
      <c r="E81" s="92"/>
    </row>
    <row r="82" spans="1:5" ht="21" x14ac:dyDescent="0.35">
      <c r="A82" s="284"/>
      <c r="B82" s="281"/>
      <c r="C82" s="91" t="s">
        <v>1226</v>
      </c>
      <c r="D82" s="92" t="s">
        <v>1227</v>
      </c>
      <c r="E82" s="92" t="s">
        <v>1236</v>
      </c>
    </row>
    <row r="83" spans="1:5" x14ac:dyDescent="0.35">
      <c r="A83" s="284"/>
      <c r="B83" s="281"/>
      <c r="C83" s="91" t="s">
        <v>1228</v>
      </c>
      <c r="D83" s="92" t="s">
        <v>1229</v>
      </c>
      <c r="E83" s="92" t="s">
        <v>1236</v>
      </c>
    </row>
    <row r="84" spans="1:5" x14ac:dyDescent="0.35">
      <c r="A84" s="284"/>
      <c r="B84" s="281"/>
      <c r="C84" s="91" t="s">
        <v>1230</v>
      </c>
      <c r="D84" s="92" t="s">
        <v>1231</v>
      </c>
      <c r="E84" s="92"/>
    </row>
    <row r="85" spans="1:5" ht="21" x14ac:dyDescent="0.35">
      <c r="A85" s="284"/>
      <c r="B85" s="281"/>
      <c r="C85" s="91" t="s">
        <v>1232</v>
      </c>
      <c r="D85" s="92" t="s">
        <v>1233</v>
      </c>
      <c r="E85" s="92"/>
    </row>
    <row r="86" spans="1:5" x14ac:dyDescent="0.35">
      <c r="A86" s="285"/>
      <c r="B86" s="282"/>
      <c r="C86" s="91" t="s">
        <v>1234</v>
      </c>
      <c r="D86" s="92" t="s">
        <v>1235</v>
      </c>
      <c r="E86" s="92" t="s">
        <v>1236</v>
      </c>
    </row>
    <row r="87" spans="1:5" ht="126" x14ac:dyDescent="0.35">
      <c r="A87" s="106" t="str">
        <f>'Capabilities Assessment'!B22</f>
        <v>EMERGENCY ACCESS (EMRG)</v>
      </c>
      <c r="B87" s="107" t="s">
        <v>888</v>
      </c>
      <c r="C87" s="95" t="s">
        <v>1237</v>
      </c>
      <c r="D87" s="96" t="s">
        <v>1238</v>
      </c>
      <c r="E87" s="96" t="s">
        <v>1239</v>
      </c>
    </row>
    <row r="88" spans="1:5" ht="42" x14ac:dyDescent="0.35">
      <c r="A88" s="283" t="str">
        <f>'Capabilities Assessment'!B23</f>
        <v>HEALTH DATA INTEGRITY AND AUTHENTICITY (IGAU)</v>
      </c>
      <c r="B88" s="280" t="s">
        <v>889</v>
      </c>
      <c r="C88" s="91" t="s">
        <v>1240</v>
      </c>
      <c r="D88" s="92" t="s">
        <v>1242</v>
      </c>
      <c r="E88" s="92" t="s">
        <v>1244</v>
      </c>
    </row>
    <row r="89" spans="1:5" ht="42" x14ac:dyDescent="0.35">
      <c r="A89" s="285"/>
      <c r="B89" s="282"/>
      <c r="C89" s="91" t="s">
        <v>1241</v>
      </c>
      <c r="D89" s="92" t="s">
        <v>1243</v>
      </c>
      <c r="E89" s="92" t="s">
        <v>1244</v>
      </c>
    </row>
    <row r="90" spans="1:5" x14ac:dyDescent="0.35">
      <c r="A90" s="283" t="str">
        <f>'Capabilities Assessment'!B24</f>
        <v>MALWARE DETECTION/PROTECTION (MLDP)</v>
      </c>
      <c r="B90" s="280" t="s">
        <v>890</v>
      </c>
      <c r="C90" s="91" t="s">
        <v>1245</v>
      </c>
      <c r="D90" s="92" t="s">
        <v>1246</v>
      </c>
      <c r="E90" s="92"/>
    </row>
    <row r="91" spans="1:5" ht="21" x14ac:dyDescent="0.35">
      <c r="A91" s="284"/>
      <c r="B91" s="281"/>
      <c r="C91" s="91" t="s">
        <v>1247</v>
      </c>
      <c r="D91" s="92" t="s">
        <v>1248</v>
      </c>
      <c r="E91" s="92" t="s">
        <v>1275</v>
      </c>
    </row>
    <row r="92" spans="1:5" x14ac:dyDescent="0.35">
      <c r="A92" s="284"/>
      <c r="B92" s="281"/>
      <c r="C92" s="91" t="s">
        <v>1249</v>
      </c>
      <c r="D92" s="92" t="s">
        <v>1250</v>
      </c>
      <c r="E92" s="92" t="s">
        <v>1276</v>
      </c>
    </row>
    <row r="93" spans="1:5" x14ac:dyDescent="0.35">
      <c r="A93" s="284"/>
      <c r="B93" s="281"/>
      <c r="C93" s="91" t="s">
        <v>1251</v>
      </c>
      <c r="D93" s="92" t="s">
        <v>1252</v>
      </c>
      <c r="E93" s="92" t="s">
        <v>1277</v>
      </c>
    </row>
    <row r="94" spans="1:5" ht="21" x14ac:dyDescent="0.35">
      <c r="A94" s="284"/>
      <c r="B94" s="281"/>
      <c r="C94" s="91" t="s">
        <v>1253</v>
      </c>
      <c r="D94" s="92" t="s">
        <v>1254</v>
      </c>
      <c r="E94" s="92" t="s">
        <v>1278</v>
      </c>
    </row>
    <row r="95" spans="1:5" x14ac:dyDescent="0.35">
      <c r="A95" s="284"/>
      <c r="B95" s="281"/>
      <c r="C95" s="91" t="s">
        <v>1255</v>
      </c>
      <c r="D95" s="92" t="s">
        <v>1256</v>
      </c>
      <c r="E95" s="92" t="s">
        <v>1148</v>
      </c>
    </row>
    <row r="96" spans="1:5" x14ac:dyDescent="0.35">
      <c r="A96" s="284"/>
      <c r="B96" s="281"/>
      <c r="C96" s="91" t="s">
        <v>1257</v>
      </c>
      <c r="D96" s="92" t="s">
        <v>1258</v>
      </c>
      <c r="E96" s="92"/>
    </row>
    <row r="97" spans="1:5" x14ac:dyDescent="0.35">
      <c r="A97" s="284"/>
      <c r="B97" s="281"/>
      <c r="C97" s="91" t="s">
        <v>1259</v>
      </c>
      <c r="D97" s="92" t="s">
        <v>1260</v>
      </c>
      <c r="E97" s="92"/>
    </row>
    <row r="98" spans="1:5" x14ac:dyDescent="0.35">
      <c r="A98" s="284"/>
      <c r="B98" s="281"/>
      <c r="C98" s="91" t="s">
        <v>1261</v>
      </c>
      <c r="D98" s="92" t="s">
        <v>1262</v>
      </c>
      <c r="E98" s="92"/>
    </row>
    <row r="99" spans="1:5" x14ac:dyDescent="0.35">
      <c r="A99" s="284"/>
      <c r="B99" s="281"/>
      <c r="C99" s="91" t="s">
        <v>1263</v>
      </c>
      <c r="D99" s="92" t="s">
        <v>1264</v>
      </c>
      <c r="E99" s="92"/>
    </row>
    <row r="100" spans="1:5" ht="21" x14ac:dyDescent="0.35">
      <c r="A100" s="284"/>
      <c r="B100" s="281"/>
      <c r="C100" s="91" t="s">
        <v>1265</v>
      </c>
      <c r="D100" s="92" t="s">
        <v>1266</v>
      </c>
      <c r="E100" s="92" t="s">
        <v>1279</v>
      </c>
    </row>
    <row r="101" spans="1:5" ht="21" x14ac:dyDescent="0.35">
      <c r="A101" s="284"/>
      <c r="B101" s="281"/>
      <c r="C101" s="91" t="s">
        <v>1267</v>
      </c>
      <c r="D101" s="92" t="s">
        <v>1268</v>
      </c>
      <c r="E101" s="92" t="s">
        <v>1275</v>
      </c>
    </row>
    <row r="102" spans="1:5" x14ac:dyDescent="0.35">
      <c r="A102" s="284"/>
      <c r="B102" s="281"/>
      <c r="C102" s="91" t="s">
        <v>1269</v>
      </c>
      <c r="D102" s="92" t="s">
        <v>1270</v>
      </c>
      <c r="E102" s="92" t="s">
        <v>1280</v>
      </c>
    </row>
    <row r="103" spans="1:5" x14ac:dyDescent="0.35">
      <c r="A103" s="284"/>
      <c r="B103" s="281"/>
      <c r="C103" s="91" t="s">
        <v>1271</v>
      </c>
      <c r="D103" s="92" t="s">
        <v>1272</v>
      </c>
      <c r="E103" s="92" t="s">
        <v>1281</v>
      </c>
    </row>
    <row r="104" spans="1:5" x14ac:dyDescent="0.35">
      <c r="A104" s="285"/>
      <c r="B104" s="282"/>
      <c r="C104" s="91" t="s">
        <v>1273</v>
      </c>
      <c r="D104" s="92" t="s">
        <v>1274</v>
      </c>
      <c r="E104" s="92"/>
    </row>
    <row r="105" spans="1:5" ht="31.5" x14ac:dyDescent="0.35">
      <c r="A105" s="283" t="str">
        <f>'Capabilities Assessment'!B25</f>
        <v>NODE AUTHENTICATION (NAUT)</v>
      </c>
      <c r="B105" s="280" t="s">
        <v>891</v>
      </c>
      <c r="C105" s="91" t="s">
        <v>1282</v>
      </c>
      <c r="D105" s="92" t="s">
        <v>1283</v>
      </c>
      <c r="E105" s="92" t="s">
        <v>1290</v>
      </c>
    </row>
    <row r="106" spans="1:5" ht="31.5" x14ac:dyDescent="0.35">
      <c r="A106" s="284"/>
      <c r="B106" s="281"/>
      <c r="C106" s="91" t="s">
        <v>1284</v>
      </c>
      <c r="D106" s="92" t="s">
        <v>1287</v>
      </c>
      <c r="E106" s="92" t="s">
        <v>1291</v>
      </c>
    </row>
    <row r="107" spans="1:5" ht="21" x14ac:dyDescent="0.35">
      <c r="A107" s="284"/>
      <c r="B107" s="281"/>
      <c r="C107" s="91" t="s">
        <v>1285</v>
      </c>
      <c r="D107" s="92" t="s">
        <v>1288</v>
      </c>
      <c r="E107" s="92"/>
    </row>
    <row r="108" spans="1:5" ht="21" x14ac:dyDescent="0.35">
      <c r="A108" s="285"/>
      <c r="B108" s="282"/>
      <c r="C108" s="91" t="s">
        <v>1286</v>
      </c>
      <c r="D108" s="92" t="s">
        <v>1289</v>
      </c>
      <c r="E108" s="92"/>
    </row>
    <row r="109" spans="1:5" ht="21" x14ac:dyDescent="0.35">
      <c r="A109" s="283" t="str">
        <f>'Capabilities Assessment'!B26</f>
        <v>PERSON AUTHENTICATION (PAUT)</v>
      </c>
      <c r="B109" s="280" t="s">
        <v>892</v>
      </c>
      <c r="C109" s="91" t="s">
        <v>1292</v>
      </c>
      <c r="D109" s="92" t="s">
        <v>1293</v>
      </c>
      <c r="E109" s="92" t="s">
        <v>1162</v>
      </c>
    </row>
    <row r="110" spans="1:5" ht="21" x14ac:dyDescent="0.35">
      <c r="A110" s="284"/>
      <c r="B110" s="281"/>
      <c r="C110" s="91" t="s">
        <v>1294</v>
      </c>
      <c r="D110" s="92" t="s">
        <v>1295</v>
      </c>
      <c r="E110" s="92" t="s">
        <v>1162</v>
      </c>
    </row>
    <row r="111" spans="1:5" ht="21" x14ac:dyDescent="0.35">
      <c r="A111" s="284"/>
      <c r="B111" s="281"/>
      <c r="C111" s="91" t="s">
        <v>1296</v>
      </c>
      <c r="D111" s="92" t="s">
        <v>1297</v>
      </c>
      <c r="E111" s="92" t="s">
        <v>1324</v>
      </c>
    </row>
    <row r="112" spans="1:5" ht="21" x14ac:dyDescent="0.35">
      <c r="A112" s="284"/>
      <c r="B112" s="281"/>
      <c r="C112" s="91" t="s">
        <v>1298</v>
      </c>
      <c r="D112" s="92" t="s">
        <v>1299</v>
      </c>
      <c r="E112" s="92" t="s">
        <v>1162</v>
      </c>
    </row>
    <row r="113" spans="1:5" ht="21" x14ac:dyDescent="0.35">
      <c r="A113" s="284"/>
      <c r="B113" s="281"/>
      <c r="C113" s="91" t="s">
        <v>1300</v>
      </c>
      <c r="D113" s="92" t="s">
        <v>1301</v>
      </c>
      <c r="E113" s="92" t="s">
        <v>1325</v>
      </c>
    </row>
    <row r="114" spans="1:5" x14ac:dyDescent="0.35">
      <c r="A114" s="284"/>
      <c r="B114" s="281"/>
      <c r="C114" s="91" t="s">
        <v>1302</v>
      </c>
      <c r="D114" s="92" t="s">
        <v>1303</v>
      </c>
      <c r="E114" s="92"/>
    </row>
    <row r="115" spans="1:5" ht="21" x14ac:dyDescent="0.35">
      <c r="A115" s="284"/>
      <c r="B115" s="281"/>
      <c r="C115" s="91" t="s">
        <v>1304</v>
      </c>
      <c r="D115" s="92" t="s">
        <v>1305</v>
      </c>
      <c r="E115" s="92" t="s">
        <v>1162</v>
      </c>
    </row>
    <row r="116" spans="1:5" x14ac:dyDescent="0.35">
      <c r="A116" s="284"/>
      <c r="B116" s="281"/>
      <c r="C116" s="91" t="s">
        <v>1306</v>
      </c>
      <c r="D116" s="92" t="s">
        <v>1307</v>
      </c>
      <c r="E116" s="92"/>
    </row>
    <row r="117" spans="1:5" x14ac:dyDescent="0.35">
      <c r="A117" s="284"/>
      <c r="B117" s="281"/>
      <c r="C117" s="91" t="s">
        <v>1308</v>
      </c>
      <c r="D117" s="92" t="s">
        <v>1309</v>
      </c>
      <c r="E117" s="92"/>
    </row>
    <row r="118" spans="1:5" x14ac:dyDescent="0.35">
      <c r="A118" s="284"/>
      <c r="B118" s="281"/>
      <c r="C118" s="91" t="s">
        <v>1310</v>
      </c>
      <c r="D118" s="92" t="s">
        <v>1311</v>
      </c>
      <c r="E118" s="92" t="s">
        <v>1162</v>
      </c>
    </row>
    <row r="119" spans="1:5" x14ac:dyDescent="0.35">
      <c r="A119" s="284"/>
      <c r="B119" s="281"/>
      <c r="C119" s="91" t="s">
        <v>1312</v>
      </c>
      <c r="D119" s="92" t="s">
        <v>1313</v>
      </c>
      <c r="E119" s="92" t="s">
        <v>1162</v>
      </c>
    </row>
    <row r="120" spans="1:5" x14ac:dyDescent="0.35">
      <c r="A120" s="284"/>
      <c r="B120" s="281"/>
      <c r="C120" s="91" t="s">
        <v>1314</v>
      </c>
      <c r="D120" s="92" t="s">
        <v>1315</v>
      </c>
      <c r="E120" s="92" t="s">
        <v>1162</v>
      </c>
    </row>
    <row r="121" spans="1:5" x14ac:dyDescent="0.35">
      <c r="A121" s="284"/>
      <c r="B121" s="281"/>
      <c r="C121" s="91" t="s">
        <v>1316</v>
      </c>
      <c r="D121" s="92" t="s">
        <v>1317</v>
      </c>
      <c r="E121" s="92"/>
    </row>
    <row r="122" spans="1:5" x14ac:dyDescent="0.35">
      <c r="A122" s="284"/>
      <c r="B122" s="281"/>
      <c r="C122" s="91" t="s">
        <v>1318</v>
      </c>
      <c r="D122" s="92" t="s">
        <v>1319</v>
      </c>
      <c r="E122" s="92"/>
    </row>
    <row r="123" spans="1:5" x14ac:dyDescent="0.35">
      <c r="A123" s="284"/>
      <c r="B123" s="281"/>
      <c r="C123" s="91" t="s">
        <v>1320</v>
      </c>
      <c r="D123" s="92" t="s">
        <v>1321</v>
      </c>
      <c r="E123" s="92"/>
    </row>
    <row r="124" spans="1:5" x14ac:dyDescent="0.35">
      <c r="A124" s="285"/>
      <c r="B124" s="282"/>
      <c r="C124" s="91" t="s">
        <v>1322</v>
      </c>
      <c r="D124" s="92" t="s">
        <v>1323</v>
      </c>
      <c r="E124" s="92"/>
    </row>
    <row r="125" spans="1:5" x14ac:dyDescent="0.35">
      <c r="A125" s="283" t="str">
        <f>'Capabilities Assessment'!B27</f>
        <v>PHYSICAL LOCKS (PLOK)</v>
      </c>
      <c r="B125" s="280" t="s">
        <v>893</v>
      </c>
      <c r="C125" s="91" t="s">
        <v>1326</v>
      </c>
      <c r="D125" s="92" t="s">
        <v>1327</v>
      </c>
      <c r="E125" s="92" t="s">
        <v>1334</v>
      </c>
    </row>
    <row r="126" spans="1:5" ht="21" x14ac:dyDescent="0.35">
      <c r="A126" s="284"/>
      <c r="B126" s="281"/>
      <c r="C126" s="91" t="s">
        <v>1328</v>
      </c>
      <c r="D126" s="92" t="s">
        <v>1329</v>
      </c>
      <c r="E126" s="92" t="s">
        <v>1334</v>
      </c>
    </row>
    <row r="127" spans="1:5" ht="21" x14ac:dyDescent="0.35">
      <c r="A127" s="284"/>
      <c r="B127" s="281"/>
      <c r="C127" s="91" t="s">
        <v>1330</v>
      </c>
      <c r="D127" s="92" t="s">
        <v>1331</v>
      </c>
      <c r="E127" s="92" t="s">
        <v>1334</v>
      </c>
    </row>
    <row r="128" spans="1:5" ht="21" x14ac:dyDescent="0.35">
      <c r="A128" s="285"/>
      <c r="B128" s="282"/>
      <c r="C128" s="91" t="s">
        <v>1332</v>
      </c>
      <c r="D128" s="92" t="s">
        <v>1333</v>
      </c>
      <c r="E128" s="92" t="s">
        <v>1334</v>
      </c>
    </row>
    <row r="129" spans="1:5" ht="42" x14ac:dyDescent="0.35">
      <c r="A129" s="283" t="str">
        <f>'Capabilities Assessment'!B28</f>
        <v>ROADMAP FOR THIRD PARTY COMPONENTS IN DEVICE LIFE CYCLE (RDMP)</v>
      </c>
      <c r="B129" s="280" t="s">
        <v>894</v>
      </c>
      <c r="C129" s="91" t="s">
        <v>1335</v>
      </c>
      <c r="D129" s="92" t="s">
        <v>1339</v>
      </c>
      <c r="E129" s="92"/>
    </row>
    <row r="130" spans="1:5" ht="42" x14ac:dyDescent="0.35">
      <c r="A130" s="284"/>
      <c r="B130" s="281"/>
      <c r="C130" s="91" t="s">
        <v>1336</v>
      </c>
      <c r="D130" s="92" t="s">
        <v>1340</v>
      </c>
      <c r="E130" s="92"/>
    </row>
    <row r="131" spans="1:5" ht="42" x14ac:dyDescent="0.35">
      <c r="A131" s="284"/>
      <c r="B131" s="281"/>
      <c r="C131" s="91" t="s">
        <v>1337</v>
      </c>
      <c r="D131" s="92" t="s">
        <v>1341</v>
      </c>
      <c r="E131" s="92"/>
    </row>
    <row r="132" spans="1:5" ht="42" x14ac:dyDescent="0.35">
      <c r="A132" s="285"/>
      <c r="B132" s="282"/>
      <c r="C132" s="91" t="s">
        <v>1338</v>
      </c>
      <c r="D132" s="92" t="s">
        <v>1342</v>
      </c>
      <c r="E132" s="92"/>
    </row>
    <row r="133" spans="1:5" x14ac:dyDescent="0.35">
      <c r="A133" s="283" t="str">
        <f>'Capabilities Assessment'!B29</f>
        <v>SYSTEM AND APPLICATION HARDENING (SAHD)</v>
      </c>
      <c r="B133" s="280" t="s">
        <v>895</v>
      </c>
      <c r="C133" s="91" t="s">
        <v>1343</v>
      </c>
      <c r="D133" s="92" t="s">
        <v>1344</v>
      </c>
      <c r="E133" s="92" t="s">
        <v>1387</v>
      </c>
    </row>
    <row r="134" spans="1:5" x14ac:dyDescent="0.35">
      <c r="A134" s="284"/>
      <c r="B134" s="281"/>
      <c r="C134" s="91" t="s">
        <v>1345</v>
      </c>
      <c r="D134" s="92" t="s">
        <v>1346</v>
      </c>
      <c r="E134" s="92" t="s">
        <v>1388</v>
      </c>
    </row>
    <row r="135" spans="1:5" x14ac:dyDescent="0.35">
      <c r="A135" s="284"/>
      <c r="B135" s="281"/>
      <c r="C135" s="91" t="s">
        <v>1347</v>
      </c>
      <c r="D135" s="92" t="s">
        <v>1348</v>
      </c>
      <c r="E135" s="92"/>
    </row>
    <row r="136" spans="1:5" ht="21" x14ac:dyDescent="0.35">
      <c r="A136" s="284"/>
      <c r="B136" s="281"/>
      <c r="C136" s="91" t="s">
        <v>1349</v>
      </c>
      <c r="D136" s="92" t="s">
        <v>1350</v>
      </c>
      <c r="E136" s="92"/>
    </row>
    <row r="137" spans="1:5" ht="21" x14ac:dyDescent="0.35">
      <c r="A137" s="284"/>
      <c r="B137" s="281"/>
      <c r="C137" s="91" t="s">
        <v>1351</v>
      </c>
      <c r="D137" s="92" t="s">
        <v>1352</v>
      </c>
      <c r="E137" s="92" t="s">
        <v>1389</v>
      </c>
    </row>
    <row r="138" spans="1:5" ht="21" x14ac:dyDescent="0.35">
      <c r="A138" s="284"/>
      <c r="B138" s="281"/>
      <c r="C138" s="91" t="s">
        <v>1353</v>
      </c>
      <c r="D138" s="92" t="s">
        <v>1354</v>
      </c>
      <c r="E138" s="92" t="s">
        <v>1390</v>
      </c>
    </row>
    <row r="139" spans="1:5" ht="21" x14ac:dyDescent="0.35">
      <c r="A139" s="284"/>
      <c r="B139" s="281"/>
      <c r="C139" s="91" t="s">
        <v>1355</v>
      </c>
      <c r="D139" s="92" t="s">
        <v>1356</v>
      </c>
      <c r="E139" s="92" t="s">
        <v>1281</v>
      </c>
    </row>
    <row r="140" spans="1:5" x14ac:dyDescent="0.35">
      <c r="A140" s="284"/>
      <c r="B140" s="281"/>
      <c r="C140" s="91" t="s">
        <v>1357</v>
      </c>
      <c r="D140" s="92" t="s">
        <v>1358</v>
      </c>
      <c r="E140" s="92" t="s">
        <v>1281</v>
      </c>
    </row>
    <row r="141" spans="1:5" x14ac:dyDescent="0.35">
      <c r="A141" s="284"/>
      <c r="B141" s="281"/>
      <c r="C141" s="91" t="s">
        <v>1359</v>
      </c>
      <c r="D141" s="92" t="s">
        <v>1360</v>
      </c>
      <c r="E141" s="92" t="s">
        <v>1389</v>
      </c>
    </row>
    <row r="142" spans="1:5" x14ac:dyDescent="0.35">
      <c r="A142" s="284"/>
      <c r="B142" s="281"/>
      <c r="C142" s="91" t="s">
        <v>1361</v>
      </c>
      <c r="D142" s="92" t="s">
        <v>1362</v>
      </c>
      <c r="E142" s="92" t="s">
        <v>1281</v>
      </c>
    </row>
    <row r="143" spans="1:5" ht="21" x14ac:dyDescent="0.35">
      <c r="A143" s="284"/>
      <c r="B143" s="281"/>
      <c r="C143" s="91" t="s">
        <v>1363</v>
      </c>
      <c r="D143" s="92" t="s">
        <v>1364</v>
      </c>
      <c r="E143" s="92" t="s">
        <v>1281</v>
      </c>
    </row>
    <row r="144" spans="1:5" ht="21" x14ac:dyDescent="0.35">
      <c r="A144" s="284"/>
      <c r="B144" s="281"/>
      <c r="C144" s="91" t="s">
        <v>1365</v>
      </c>
      <c r="D144" s="92" t="s">
        <v>1366</v>
      </c>
      <c r="E144" s="92" t="s">
        <v>1281</v>
      </c>
    </row>
    <row r="145" spans="1:5" ht="21" x14ac:dyDescent="0.35">
      <c r="A145" s="284"/>
      <c r="B145" s="281"/>
      <c r="C145" s="91" t="s">
        <v>1367</v>
      </c>
      <c r="D145" s="92" t="s">
        <v>1368</v>
      </c>
      <c r="E145" s="92" t="s">
        <v>1391</v>
      </c>
    </row>
    <row r="146" spans="1:5" ht="21" x14ac:dyDescent="0.35">
      <c r="A146" s="284"/>
      <c r="B146" s="281"/>
      <c r="C146" s="91" t="s">
        <v>1369</v>
      </c>
      <c r="D146" s="92" t="s">
        <v>1370</v>
      </c>
      <c r="E146" s="92" t="s">
        <v>1392</v>
      </c>
    </row>
    <row r="147" spans="1:5" ht="21" x14ac:dyDescent="0.35">
      <c r="A147" s="284"/>
      <c r="B147" s="281"/>
      <c r="C147" s="91" t="s">
        <v>1371</v>
      </c>
      <c r="D147" s="92" t="s">
        <v>1372</v>
      </c>
      <c r="E147" s="92" t="s">
        <v>1279</v>
      </c>
    </row>
    <row r="148" spans="1:5" ht="21" x14ac:dyDescent="0.35">
      <c r="A148" s="284"/>
      <c r="B148" s="281"/>
      <c r="C148" s="91" t="s">
        <v>1373</v>
      </c>
      <c r="D148" s="92" t="s">
        <v>1374</v>
      </c>
      <c r="E148" s="92"/>
    </row>
    <row r="149" spans="1:5" ht="21" x14ac:dyDescent="0.35">
      <c r="A149" s="284"/>
      <c r="B149" s="281"/>
      <c r="C149" s="91" t="s">
        <v>1375</v>
      </c>
      <c r="D149" s="92" t="s">
        <v>1376</v>
      </c>
      <c r="E149" s="92"/>
    </row>
    <row r="150" spans="1:5" ht="21" x14ac:dyDescent="0.35">
      <c r="A150" s="284"/>
      <c r="B150" s="281"/>
      <c r="C150" s="91" t="s">
        <v>1377</v>
      </c>
      <c r="D150" s="92" t="s">
        <v>1378</v>
      </c>
      <c r="E150" s="92"/>
    </row>
    <row r="151" spans="1:5" x14ac:dyDescent="0.35">
      <c r="A151" s="284"/>
      <c r="B151" s="281"/>
      <c r="C151" s="91" t="s">
        <v>1379</v>
      </c>
      <c r="D151" s="92" t="s">
        <v>1380</v>
      </c>
      <c r="E151" s="92"/>
    </row>
    <row r="152" spans="1:5" x14ac:dyDescent="0.35">
      <c r="A152" s="284"/>
      <c r="B152" s="281"/>
      <c r="C152" s="91" t="s">
        <v>1381</v>
      </c>
      <c r="D152" s="92" t="s">
        <v>1382</v>
      </c>
      <c r="E152" s="92"/>
    </row>
    <row r="153" spans="1:5" x14ac:dyDescent="0.35">
      <c r="A153" s="284"/>
      <c r="B153" s="281"/>
      <c r="C153" s="91" t="s">
        <v>1383</v>
      </c>
      <c r="D153" s="92" t="s">
        <v>1384</v>
      </c>
      <c r="E153" s="92"/>
    </row>
    <row r="154" spans="1:5" x14ac:dyDescent="0.35">
      <c r="A154" s="285"/>
      <c r="B154" s="282"/>
      <c r="C154" s="91" t="s">
        <v>1385</v>
      </c>
      <c r="D154" s="92" t="s">
        <v>1386</v>
      </c>
      <c r="E154" s="92"/>
    </row>
    <row r="155" spans="1:5" ht="31.5" x14ac:dyDescent="0.35">
      <c r="A155" s="283" t="str">
        <f>'Capabilities Assessment'!B30</f>
        <v>SECURITY GUIDANCE (SGUD)</v>
      </c>
      <c r="B155" s="280" t="s">
        <v>896</v>
      </c>
      <c r="C155" s="91" t="s">
        <v>1393</v>
      </c>
      <c r="D155" s="92" t="s">
        <v>1401</v>
      </c>
      <c r="E155" s="92" t="s">
        <v>1417</v>
      </c>
    </row>
    <row r="156" spans="1:5" ht="31.5" x14ac:dyDescent="0.35">
      <c r="A156" s="284"/>
      <c r="B156" s="281"/>
      <c r="C156" s="91" t="s">
        <v>1394</v>
      </c>
      <c r="D156" s="92" t="s">
        <v>1400</v>
      </c>
      <c r="E156" s="92" t="s">
        <v>1418</v>
      </c>
    </row>
    <row r="157" spans="1:5" ht="31.5" x14ac:dyDescent="0.35">
      <c r="A157" s="284"/>
      <c r="B157" s="281"/>
      <c r="C157" s="91" t="s">
        <v>1395</v>
      </c>
      <c r="D157" s="92" t="s">
        <v>1402</v>
      </c>
      <c r="E157" s="92" t="s">
        <v>1419</v>
      </c>
    </row>
    <row r="158" spans="1:5" ht="21" x14ac:dyDescent="0.35">
      <c r="A158" s="284"/>
      <c r="B158" s="281"/>
      <c r="C158" s="91" t="s">
        <v>1396</v>
      </c>
      <c r="D158" s="92" t="s">
        <v>1398</v>
      </c>
      <c r="E158" s="92"/>
    </row>
    <row r="159" spans="1:5" ht="21" x14ac:dyDescent="0.35">
      <c r="A159" s="285"/>
      <c r="B159" s="282"/>
      <c r="C159" s="91" t="s">
        <v>1397</v>
      </c>
      <c r="D159" s="92" t="s">
        <v>1399</v>
      </c>
      <c r="E159" s="92"/>
    </row>
    <row r="160" spans="1:5" ht="21" x14ac:dyDescent="0.35">
      <c r="A160" s="283" t="str">
        <f>'Capabilities Assessment'!B31</f>
        <v>HEALTH DATA STORAGE CONFIDENTIALITY (STCF)</v>
      </c>
      <c r="B160" s="280" t="s">
        <v>898</v>
      </c>
      <c r="C160" s="91" t="s">
        <v>1403</v>
      </c>
      <c r="D160" s="92" t="s">
        <v>1416</v>
      </c>
      <c r="E160" s="92" t="s">
        <v>1244</v>
      </c>
    </row>
    <row r="161" spans="1:5" ht="21" x14ac:dyDescent="0.35">
      <c r="A161" s="284"/>
      <c r="B161" s="281"/>
      <c r="C161" s="91" t="s">
        <v>1404</v>
      </c>
      <c r="D161" s="92" t="s">
        <v>1415</v>
      </c>
      <c r="E161" s="92"/>
    </row>
    <row r="162" spans="1:5" ht="21" x14ac:dyDescent="0.35">
      <c r="A162" s="284"/>
      <c r="B162" s="281"/>
      <c r="C162" s="91" t="s">
        <v>1405</v>
      </c>
      <c r="D162" s="92" t="s">
        <v>1414</v>
      </c>
      <c r="E162" s="92"/>
    </row>
    <row r="163" spans="1:5" ht="21" x14ac:dyDescent="0.35">
      <c r="A163" s="284"/>
      <c r="B163" s="281"/>
      <c r="C163" s="91" t="s">
        <v>1406</v>
      </c>
      <c r="D163" s="92" t="s">
        <v>1413</v>
      </c>
      <c r="E163" s="92"/>
    </row>
    <row r="164" spans="1:5" ht="21" x14ac:dyDescent="0.35">
      <c r="A164" s="284"/>
      <c r="B164" s="281"/>
      <c r="C164" s="91" t="s">
        <v>1407</v>
      </c>
      <c r="D164" s="92" t="s">
        <v>1412</v>
      </c>
      <c r="E164" s="92" t="s">
        <v>1244</v>
      </c>
    </row>
    <row r="165" spans="1:5" ht="21" x14ac:dyDescent="0.35">
      <c r="A165" s="284"/>
      <c r="B165" s="281"/>
      <c r="C165" s="91" t="s">
        <v>1408</v>
      </c>
      <c r="D165" s="92" t="s">
        <v>1411</v>
      </c>
      <c r="E165" s="92"/>
    </row>
    <row r="166" spans="1:5" ht="21" x14ac:dyDescent="0.35">
      <c r="A166" s="285"/>
      <c r="B166" s="282"/>
      <c r="C166" s="91" t="s">
        <v>1409</v>
      </c>
      <c r="D166" s="92" t="s">
        <v>1410</v>
      </c>
      <c r="E166" s="92"/>
    </row>
    <row r="167" spans="1:5" x14ac:dyDescent="0.35">
      <c r="A167" s="283" t="str">
        <f>'Capabilities Assessment'!B32</f>
        <v>TRANSMISSION CONFIDENTIALITY (TXCF)</v>
      </c>
      <c r="B167" s="280" t="s">
        <v>897</v>
      </c>
      <c r="C167" s="91" t="s">
        <v>1420</v>
      </c>
      <c r="D167" s="92" t="s">
        <v>1421</v>
      </c>
      <c r="E167" s="92" t="s">
        <v>1281</v>
      </c>
    </row>
    <row r="168" spans="1:5" ht="21" x14ac:dyDescent="0.35">
      <c r="A168" s="284"/>
      <c r="B168" s="281"/>
      <c r="C168" s="91" t="s">
        <v>1422</v>
      </c>
      <c r="D168" s="92" t="s">
        <v>1423</v>
      </c>
      <c r="E168" s="92" t="s">
        <v>1281</v>
      </c>
    </row>
    <row r="169" spans="1:5" x14ac:dyDescent="0.35">
      <c r="A169" s="284"/>
      <c r="B169" s="281"/>
      <c r="C169" s="91" t="s">
        <v>1424</v>
      </c>
      <c r="D169" s="92" t="s">
        <v>1425</v>
      </c>
      <c r="E169" s="92"/>
    </row>
    <row r="170" spans="1:5" ht="21" x14ac:dyDescent="0.35">
      <c r="A170" s="284"/>
      <c r="B170" s="281"/>
      <c r="C170" s="91" t="s">
        <v>1426</v>
      </c>
      <c r="D170" s="92" t="s">
        <v>1427</v>
      </c>
      <c r="E170" s="92" t="s">
        <v>1281</v>
      </c>
    </row>
    <row r="171" spans="1:5" x14ac:dyDescent="0.35">
      <c r="A171" s="284"/>
      <c r="B171" s="281"/>
      <c r="C171" s="91" t="s">
        <v>1428</v>
      </c>
      <c r="D171" s="92" t="s">
        <v>1429</v>
      </c>
      <c r="E171" s="92" t="s">
        <v>1281</v>
      </c>
    </row>
    <row r="172" spans="1:5" x14ac:dyDescent="0.35">
      <c r="A172" s="285"/>
      <c r="B172" s="282"/>
      <c r="C172" s="91" t="s">
        <v>1430</v>
      </c>
      <c r="D172" s="92" t="s">
        <v>1431</v>
      </c>
      <c r="E172" s="92"/>
    </row>
    <row r="173" spans="1:5" ht="52.5" customHeight="1" x14ac:dyDescent="0.35">
      <c r="A173" s="286" t="str">
        <f>'Capabilities Assessment'!B33</f>
        <v>TRANSMISSION INTEGRITY (TXIG)</v>
      </c>
      <c r="B173" s="287" t="s">
        <v>899</v>
      </c>
      <c r="C173" s="91" t="s">
        <v>1432</v>
      </c>
      <c r="D173" s="92" t="s">
        <v>1433</v>
      </c>
      <c r="E173" s="92" t="s">
        <v>1436</v>
      </c>
    </row>
    <row r="174" spans="1:5" x14ac:dyDescent="0.35">
      <c r="A174" s="286"/>
      <c r="B174" s="287"/>
      <c r="C174" s="91" t="s">
        <v>1434</v>
      </c>
      <c r="D174" s="92" t="s">
        <v>1435</v>
      </c>
      <c r="E174" s="92"/>
    </row>
  </sheetData>
  <sheetProtection sheet="1" objects="1" scenarios="1"/>
  <mergeCells count="35">
    <mergeCell ref="B36:B43"/>
    <mergeCell ref="A36:A43"/>
    <mergeCell ref="C3:D3"/>
    <mergeCell ref="B4:B5"/>
    <mergeCell ref="A4:A5"/>
    <mergeCell ref="B6:B35"/>
    <mergeCell ref="A6:A35"/>
    <mergeCell ref="B45:B78"/>
    <mergeCell ref="A45:A78"/>
    <mergeCell ref="A79:A80"/>
    <mergeCell ref="B79:B80"/>
    <mergeCell ref="B81:B86"/>
    <mergeCell ref="A81:A86"/>
    <mergeCell ref="B88:B89"/>
    <mergeCell ref="A88:A89"/>
    <mergeCell ref="B90:B104"/>
    <mergeCell ref="A90:A104"/>
    <mergeCell ref="B105:B108"/>
    <mergeCell ref="A105:A108"/>
    <mergeCell ref="B109:B124"/>
    <mergeCell ref="A109:A124"/>
    <mergeCell ref="B125:B128"/>
    <mergeCell ref="A125:A128"/>
    <mergeCell ref="B129:B132"/>
    <mergeCell ref="A129:A132"/>
    <mergeCell ref="B167:B172"/>
    <mergeCell ref="A167:A172"/>
    <mergeCell ref="A173:A174"/>
    <mergeCell ref="B173:B174"/>
    <mergeCell ref="B133:B154"/>
    <mergeCell ref="A133:A154"/>
    <mergeCell ref="B155:B159"/>
    <mergeCell ref="A155:A159"/>
    <mergeCell ref="B160:B166"/>
    <mergeCell ref="A160:A166"/>
  </mergeCells>
  <pageMargins left="0.7" right="0.7" top="1.0486111111111112" bottom="1.2847222222222223" header="0.3" footer="0.3"/>
  <pageSetup paperSize="3" fitToWidth="2" fitToHeight="0" orientation="landscape" horizontalDpi="1200" verticalDpi="1200" r:id="rId1"/>
  <headerFooter>
    <oddHeader>&amp;L&amp;G
&amp;"Cambria,Bold"&amp;14Form&amp;C&amp;"Cambria,Regular"  Doc Number: D0000003422
             Name: Product security standard assessment
        Revision: AB&amp;R&amp;"Cambria,Regular"Tab: Capabilities and MDS2</oddHeader>
    <oddFooter>&amp;L&amp;G&amp;R&amp;"Cambria,Regular"Page &amp;P of &amp;N</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34998626667073579"/>
    <pageSetUpPr fitToPage="1"/>
  </sheetPr>
  <dimension ref="A1:F156"/>
  <sheetViews>
    <sheetView zoomScale="130" zoomScaleNormal="130" zoomScalePageLayoutView="70" workbookViewId="0">
      <pane xSplit="1" ySplit="2" topLeftCell="C113" activePane="bottomRight" state="frozen"/>
      <selection pane="topRight" activeCell="B1" sqref="B1"/>
      <selection pane="bottomLeft" activeCell="A3" sqref="A3"/>
      <selection pane="bottomRight" activeCell="B113" sqref="B113"/>
    </sheetView>
  </sheetViews>
  <sheetFormatPr defaultColWidth="8.54296875" defaultRowHeight="12.5" x14ac:dyDescent="0.35"/>
  <cols>
    <col min="1" max="1" width="39.54296875" style="80" customWidth="1"/>
    <col min="2" max="2" width="66.453125" style="71" customWidth="1"/>
    <col min="3" max="3" width="31.26953125" style="71" customWidth="1"/>
    <col min="4" max="4" width="80.26953125" style="71" customWidth="1"/>
    <col min="5" max="5" width="154.7265625" style="71" customWidth="1"/>
    <col min="6" max="6" width="41.7265625" style="81" customWidth="1"/>
    <col min="7" max="16384" width="8.54296875" style="71"/>
  </cols>
  <sheetData>
    <row r="1" spans="1:6" ht="15" x14ac:dyDescent="0.3">
      <c r="A1" s="20" t="s">
        <v>1468</v>
      </c>
      <c r="B1" s="20"/>
      <c r="C1" s="20"/>
      <c r="D1" s="20"/>
      <c r="E1" s="20"/>
      <c r="F1" s="20"/>
    </row>
    <row r="2" spans="1:6" s="73" customFormat="1" ht="37.5" x14ac:dyDescent="0.35">
      <c r="A2" s="72" t="s">
        <v>1489</v>
      </c>
      <c r="B2" s="72" t="s">
        <v>1488</v>
      </c>
      <c r="C2" s="72" t="s">
        <v>1487</v>
      </c>
      <c r="D2" s="72" t="s">
        <v>1490</v>
      </c>
      <c r="E2" s="72" t="s">
        <v>1491</v>
      </c>
      <c r="F2" s="72" t="s">
        <v>901</v>
      </c>
    </row>
    <row r="3" spans="1:6" ht="126.5" x14ac:dyDescent="0.35">
      <c r="A3" s="74" t="s">
        <v>269</v>
      </c>
      <c r="B3" s="75" t="s">
        <v>270</v>
      </c>
      <c r="C3" s="75" t="s">
        <v>1470</v>
      </c>
      <c r="D3" s="75" t="s">
        <v>271</v>
      </c>
      <c r="E3" s="75" t="s">
        <v>272</v>
      </c>
      <c r="F3" s="76" t="s">
        <v>272</v>
      </c>
    </row>
    <row r="4" spans="1:6" ht="409.5" x14ac:dyDescent="0.35">
      <c r="A4" s="74" t="s">
        <v>273</v>
      </c>
      <c r="B4" s="75" t="s">
        <v>274</v>
      </c>
      <c r="C4" s="75" t="s">
        <v>1471</v>
      </c>
      <c r="D4" s="75" t="s">
        <v>275</v>
      </c>
      <c r="E4" s="79" t="s">
        <v>276</v>
      </c>
      <c r="F4" s="76" t="s">
        <v>272</v>
      </c>
    </row>
    <row r="5" spans="1:6" ht="409.5" x14ac:dyDescent="0.35">
      <c r="A5" s="74" t="s">
        <v>277</v>
      </c>
      <c r="B5" s="79" t="s">
        <v>278</v>
      </c>
      <c r="C5" s="79" t="s">
        <v>1472</v>
      </c>
      <c r="D5" s="79" t="s">
        <v>279</v>
      </c>
      <c r="E5" s="79" t="s">
        <v>280</v>
      </c>
      <c r="F5" s="76" t="s">
        <v>272</v>
      </c>
    </row>
    <row r="6" spans="1:6" ht="80.5" x14ac:dyDescent="0.35">
      <c r="A6" s="74" t="s">
        <v>281</v>
      </c>
      <c r="B6" s="79" t="s">
        <v>282</v>
      </c>
      <c r="C6" s="79" t="s">
        <v>1473</v>
      </c>
      <c r="D6" s="79" t="s">
        <v>283</v>
      </c>
      <c r="E6" s="79" t="s">
        <v>272</v>
      </c>
      <c r="F6" s="76" t="s">
        <v>272</v>
      </c>
    </row>
    <row r="7" spans="1:6" ht="409.5" x14ac:dyDescent="0.35">
      <c r="A7" s="74" t="s">
        <v>284</v>
      </c>
      <c r="B7" s="79" t="s">
        <v>285</v>
      </c>
      <c r="C7" s="79" t="s">
        <v>1474</v>
      </c>
      <c r="D7" s="79" t="s">
        <v>286</v>
      </c>
      <c r="E7" s="79" t="s">
        <v>287</v>
      </c>
      <c r="F7" s="76" t="s">
        <v>272</v>
      </c>
    </row>
    <row r="8" spans="1:6" ht="103.5" x14ac:dyDescent="0.35">
      <c r="A8" s="74" t="s">
        <v>288</v>
      </c>
      <c r="B8" s="79" t="s">
        <v>289</v>
      </c>
      <c r="C8" s="79" t="s">
        <v>1475</v>
      </c>
      <c r="D8" s="79" t="s">
        <v>290</v>
      </c>
      <c r="E8" s="79" t="s">
        <v>291</v>
      </c>
      <c r="F8" s="76" t="s">
        <v>272</v>
      </c>
    </row>
    <row r="9" spans="1:6" ht="218.5" x14ac:dyDescent="0.35">
      <c r="A9" s="74" t="s">
        <v>292</v>
      </c>
      <c r="B9" s="79" t="s">
        <v>293</v>
      </c>
      <c r="C9" s="79" t="s">
        <v>1475</v>
      </c>
      <c r="D9" s="79" t="s">
        <v>294</v>
      </c>
      <c r="E9" s="79" t="s">
        <v>272</v>
      </c>
      <c r="F9" s="76" t="s">
        <v>272</v>
      </c>
    </row>
    <row r="10" spans="1:6" ht="69" x14ac:dyDescent="0.35">
      <c r="A10" s="74" t="s">
        <v>295</v>
      </c>
      <c r="B10" s="79" t="s">
        <v>296</v>
      </c>
      <c r="C10" s="79" t="s">
        <v>1476</v>
      </c>
      <c r="D10" s="79" t="s">
        <v>297</v>
      </c>
      <c r="E10" s="79" t="s">
        <v>298</v>
      </c>
      <c r="F10" s="76" t="s">
        <v>272</v>
      </c>
    </row>
    <row r="11" spans="1:6" ht="121.15" customHeight="1" x14ac:dyDescent="0.35">
      <c r="A11" s="74" t="s">
        <v>299</v>
      </c>
      <c r="B11" s="79" t="s">
        <v>300</v>
      </c>
      <c r="C11" s="79" t="s">
        <v>272</v>
      </c>
      <c r="D11" s="79" t="s">
        <v>301</v>
      </c>
      <c r="E11" s="79" t="s">
        <v>302</v>
      </c>
      <c r="F11" s="76" t="s">
        <v>272</v>
      </c>
    </row>
    <row r="12" spans="1:6" ht="149.5" x14ac:dyDescent="0.35">
      <c r="A12" s="74" t="s">
        <v>303</v>
      </c>
      <c r="B12" s="79" t="s">
        <v>304</v>
      </c>
      <c r="C12" s="79" t="s">
        <v>272</v>
      </c>
      <c r="D12" s="79" t="s">
        <v>305</v>
      </c>
      <c r="E12" s="79" t="s">
        <v>272</v>
      </c>
      <c r="F12" s="76" t="s">
        <v>272</v>
      </c>
    </row>
    <row r="13" spans="1:6" ht="333.5" x14ac:dyDescent="0.35">
      <c r="A13" s="74" t="s">
        <v>306</v>
      </c>
      <c r="B13" s="79" t="s">
        <v>307</v>
      </c>
      <c r="C13" s="79" t="s">
        <v>1477</v>
      </c>
      <c r="D13" s="79" t="s">
        <v>308</v>
      </c>
      <c r="E13" s="79" t="s">
        <v>309</v>
      </c>
      <c r="F13" s="76" t="s">
        <v>272</v>
      </c>
    </row>
    <row r="14" spans="1:6" ht="207" x14ac:dyDescent="0.35">
      <c r="A14" s="74" t="s">
        <v>310</v>
      </c>
      <c r="B14" s="79" t="s">
        <v>311</v>
      </c>
      <c r="C14" s="79" t="s">
        <v>1478</v>
      </c>
      <c r="D14" s="79" t="s">
        <v>312</v>
      </c>
      <c r="E14" s="79" t="s">
        <v>313</v>
      </c>
      <c r="F14" s="76" t="s">
        <v>272</v>
      </c>
    </row>
    <row r="15" spans="1:6" ht="264.5" x14ac:dyDescent="0.35">
      <c r="A15" s="74" t="s">
        <v>314</v>
      </c>
      <c r="B15" s="79" t="s">
        <v>315</v>
      </c>
      <c r="C15" s="79" t="s">
        <v>1479</v>
      </c>
      <c r="D15" s="79" t="s">
        <v>316</v>
      </c>
      <c r="E15" s="79" t="s">
        <v>317</v>
      </c>
      <c r="F15" s="76" t="s">
        <v>272</v>
      </c>
    </row>
    <row r="16" spans="1:6" ht="80.5" x14ac:dyDescent="0.35">
      <c r="A16" s="74" t="s">
        <v>318</v>
      </c>
      <c r="B16" s="79" t="s">
        <v>319</v>
      </c>
      <c r="C16" s="79" t="s">
        <v>272</v>
      </c>
      <c r="D16" s="79" t="s">
        <v>320</v>
      </c>
      <c r="E16" s="79" t="s">
        <v>321</v>
      </c>
      <c r="F16" s="76" t="s">
        <v>272</v>
      </c>
    </row>
    <row r="17" spans="1:6" ht="103.5" x14ac:dyDescent="0.35">
      <c r="A17" s="74" t="s">
        <v>322</v>
      </c>
      <c r="B17" s="79" t="s">
        <v>323</v>
      </c>
      <c r="C17" s="79" t="s">
        <v>272</v>
      </c>
      <c r="D17" s="79" t="s">
        <v>324</v>
      </c>
      <c r="E17" s="79" t="s">
        <v>272</v>
      </c>
      <c r="F17" s="76" t="s">
        <v>272</v>
      </c>
    </row>
    <row r="18" spans="1:6" ht="149.5" x14ac:dyDescent="0.35">
      <c r="A18" s="74" t="s">
        <v>325</v>
      </c>
      <c r="B18" s="79" t="s">
        <v>326</v>
      </c>
      <c r="C18" s="79" t="s">
        <v>1480</v>
      </c>
      <c r="D18" s="79" t="s">
        <v>327</v>
      </c>
      <c r="E18" s="79" t="s">
        <v>328</v>
      </c>
      <c r="F18" s="76" t="s">
        <v>272</v>
      </c>
    </row>
    <row r="19" spans="1:6" ht="149.5" x14ac:dyDescent="0.35">
      <c r="A19" s="74" t="s">
        <v>329</v>
      </c>
      <c r="B19" s="75" t="s">
        <v>330</v>
      </c>
      <c r="C19" s="75" t="s">
        <v>1481</v>
      </c>
      <c r="D19" s="75" t="s">
        <v>331</v>
      </c>
      <c r="E19" s="75" t="s">
        <v>272</v>
      </c>
      <c r="F19" s="76" t="s">
        <v>272</v>
      </c>
    </row>
    <row r="20" spans="1:6" ht="115" x14ac:dyDescent="0.35">
      <c r="A20" s="74" t="s">
        <v>332</v>
      </c>
      <c r="B20" s="75" t="s">
        <v>333</v>
      </c>
      <c r="C20" s="75" t="s">
        <v>1482</v>
      </c>
      <c r="D20" s="75" t="s">
        <v>334</v>
      </c>
      <c r="E20" s="79" t="s">
        <v>335</v>
      </c>
      <c r="F20" s="76" t="s">
        <v>272</v>
      </c>
    </row>
    <row r="21" spans="1:6" ht="276" x14ac:dyDescent="0.35">
      <c r="A21" s="74" t="s">
        <v>336</v>
      </c>
      <c r="B21" s="79" t="s">
        <v>337</v>
      </c>
      <c r="C21" s="79" t="s">
        <v>1483</v>
      </c>
      <c r="D21" s="79" t="s">
        <v>338</v>
      </c>
      <c r="E21" s="79" t="s">
        <v>339</v>
      </c>
      <c r="F21" s="76" t="s">
        <v>272</v>
      </c>
    </row>
    <row r="22" spans="1:6" ht="126.5" x14ac:dyDescent="0.35">
      <c r="A22" s="74" t="s">
        <v>340</v>
      </c>
      <c r="B22" s="75" t="s">
        <v>341</v>
      </c>
      <c r="C22" s="75" t="s">
        <v>1481</v>
      </c>
      <c r="D22" s="75" t="s">
        <v>342</v>
      </c>
      <c r="E22" s="75" t="s">
        <v>272</v>
      </c>
      <c r="F22" s="76" t="s">
        <v>272</v>
      </c>
    </row>
    <row r="23" spans="1:6" ht="230" x14ac:dyDescent="0.35">
      <c r="A23" s="74" t="s">
        <v>343</v>
      </c>
      <c r="B23" s="75" t="s">
        <v>344</v>
      </c>
      <c r="C23" s="75" t="s">
        <v>272</v>
      </c>
      <c r="D23" s="75" t="s">
        <v>345</v>
      </c>
      <c r="E23" s="79" t="s">
        <v>346</v>
      </c>
      <c r="F23" s="76" t="s">
        <v>272</v>
      </c>
    </row>
    <row r="24" spans="1:6" ht="103.5" x14ac:dyDescent="0.35">
      <c r="A24" s="74" t="s">
        <v>347</v>
      </c>
      <c r="B24" s="79" t="s">
        <v>348</v>
      </c>
      <c r="C24" s="79" t="s">
        <v>1484</v>
      </c>
      <c r="D24" s="79" t="s">
        <v>349</v>
      </c>
      <c r="E24" s="79" t="s">
        <v>350</v>
      </c>
      <c r="F24" s="76" t="s">
        <v>272</v>
      </c>
    </row>
    <row r="25" spans="1:6" ht="57.5" x14ac:dyDescent="0.35">
      <c r="A25" s="74" t="s">
        <v>351</v>
      </c>
      <c r="B25" s="79" t="s">
        <v>352</v>
      </c>
      <c r="C25" s="79" t="s">
        <v>1485</v>
      </c>
      <c r="D25" s="79" t="s">
        <v>353</v>
      </c>
      <c r="E25" s="79" t="s">
        <v>354</v>
      </c>
      <c r="F25" s="76" t="s">
        <v>272</v>
      </c>
    </row>
    <row r="26" spans="1:6" ht="230" x14ac:dyDescent="0.35">
      <c r="A26" s="74" t="s">
        <v>355</v>
      </c>
      <c r="B26" s="79" t="s">
        <v>356</v>
      </c>
      <c r="C26" s="79" t="s">
        <v>272</v>
      </c>
      <c r="D26" s="79" t="s">
        <v>357</v>
      </c>
      <c r="E26" s="79" t="s">
        <v>358</v>
      </c>
      <c r="F26" s="76" t="s">
        <v>272</v>
      </c>
    </row>
    <row r="27" spans="1:6" ht="409.5" x14ac:dyDescent="0.35">
      <c r="A27" s="74" t="s">
        <v>359</v>
      </c>
      <c r="B27" s="79" t="s">
        <v>360</v>
      </c>
      <c r="C27" s="79" t="s">
        <v>1486</v>
      </c>
      <c r="D27" s="79" t="s">
        <v>361</v>
      </c>
      <c r="E27" s="79" t="s">
        <v>362</v>
      </c>
      <c r="F27" s="76" t="s">
        <v>272</v>
      </c>
    </row>
    <row r="28" spans="1:6" ht="103.5" x14ac:dyDescent="0.35">
      <c r="A28" s="74" t="s">
        <v>363</v>
      </c>
      <c r="B28" s="79" t="s">
        <v>364</v>
      </c>
      <c r="C28" s="79" t="s">
        <v>272</v>
      </c>
      <c r="D28" s="79" t="s">
        <v>365</v>
      </c>
      <c r="E28" s="79" t="s">
        <v>366</v>
      </c>
      <c r="F28" s="76" t="s">
        <v>272</v>
      </c>
    </row>
    <row r="29" spans="1:6" ht="92" x14ac:dyDescent="0.35">
      <c r="A29" s="74" t="s">
        <v>367</v>
      </c>
      <c r="B29" s="79" t="s">
        <v>368</v>
      </c>
      <c r="C29" s="79" t="s">
        <v>1492</v>
      </c>
      <c r="D29" s="79" t="s">
        <v>369</v>
      </c>
      <c r="E29" s="79" t="s">
        <v>370</v>
      </c>
      <c r="F29" s="76" t="s">
        <v>272</v>
      </c>
    </row>
    <row r="30" spans="1:6" ht="310.5" x14ac:dyDescent="0.35">
      <c r="A30" s="74" t="s">
        <v>371</v>
      </c>
      <c r="B30" s="79" t="s">
        <v>372</v>
      </c>
      <c r="C30" s="79" t="s">
        <v>1493</v>
      </c>
      <c r="D30" s="79" t="s">
        <v>373</v>
      </c>
      <c r="E30" s="79" t="s">
        <v>374</v>
      </c>
      <c r="F30" s="76" t="s">
        <v>272</v>
      </c>
    </row>
    <row r="31" spans="1:6" ht="310.5" x14ac:dyDescent="0.35">
      <c r="A31" s="74" t="s">
        <v>375</v>
      </c>
      <c r="B31" s="79" t="s">
        <v>376</v>
      </c>
      <c r="C31" s="79" t="s">
        <v>272</v>
      </c>
      <c r="D31" s="79" t="s">
        <v>377</v>
      </c>
      <c r="E31" s="79" t="s">
        <v>378</v>
      </c>
      <c r="F31" s="76" t="s">
        <v>272</v>
      </c>
    </row>
    <row r="32" spans="1:6" ht="69" x14ac:dyDescent="0.35">
      <c r="A32" s="74" t="s">
        <v>379</v>
      </c>
      <c r="B32" s="79" t="s">
        <v>380</v>
      </c>
      <c r="C32" s="79" t="s">
        <v>1494</v>
      </c>
      <c r="D32" s="79" t="s">
        <v>381</v>
      </c>
      <c r="E32" s="79" t="s">
        <v>382</v>
      </c>
      <c r="F32" s="76" t="s">
        <v>272</v>
      </c>
    </row>
    <row r="33" spans="1:6" ht="195.5" x14ac:dyDescent="0.35">
      <c r="A33" s="74" t="s">
        <v>383</v>
      </c>
      <c r="B33" s="79" t="s">
        <v>384</v>
      </c>
      <c r="C33" s="79" t="s">
        <v>1495</v>
      </c>
      <c r="D33" s="79" t="s">
        <v>385</v>
      </c>
      <c r="E33" s="79" t="s">
        <v>386</v>
      </c>
      <c r="F33" s="76" t="s">
        <v>272</v>
      </c>
    </row>
    <row r="34" spans="1:6" ht="57.5" x14ac:dyDescent="0.35">
      <c r="A34" s="74" t="s">
        <v>387</v>
      </c>
      <c r="B34" s="79" t="s">
        <v>388</v>
      </c>
      <c r="C34" s="79" t="s">
        <v>272</v>
      </c>
      <c r="D34" s="79" t="s">
        <v>389</v>
      </c>
      <c r="E34" s="79" t="s">
        <v>390</v>
      </c>
      <c r="F34" s="76" t="s">
        <v>272</v>
      </c>
    </row>
    <row r="35" spans="1:6" ht="69" x14ac:dyDescent="0.35">
      <c r="A35" s="74" t="s">
        <v>391</v>
      </c>
      <c r="B35" s="79" t="s">
        <v>392</v>
      </c>
      <c r="C35" s="79" t="s">
        <v>1484</v>
      </c>
      <c r="D35" s="79" t="s">
        <v>393</v>
      </c>
      <c r="E35" s="79" t="s">
        <v>394</v>
      </c>
      <c r="F35" s="76" t="s">
        <v>272</v>
      </c>
    </row>
    <row r="36" spans="1:6" ht="34.5" x14ac:dyDescent="0.35">
      <c r="A36" s="74" t="s">
        <v>395</v>
      </c>
      <c r="B36" s="79" t="s">
        <v>396</v>
      </c>
      <c r="C36" s="79" t="s">
        <v>272</v>
      </c>
      <c r="D36" s="79" t="s">
        <v>397</v>
      </c>
      <c r="E36" s="79" t="s">
        <v>272</v>
      </c>
      <c r="F36" s="76" t="s">
        <v>272</v>
      </c>
    </row>
    <row r="37" spans="1:6" ht="92" x14ac:dyDescent="0.35">
      <c r="A37" s="74" t="s">
        <v>398</v>
      </c>
      <c r="B37" s="79" t="s">
        <v>399</v>
      </c>
      <c r="C37" s="79" t="s">
        <v>272</v>
      </c>
      <c r="D37" s="79" t="s">
        <v>400</v>
      </c>
      <c r="E37" s="79" t="s">
        <v>401</v>
      </c>
      <c r="F37" s="76" t="s">
        <v>272</v>
      </c>
    </row>
    <row r="38" spans="1:6" ht="172.5" x14ac:dyDescent="0.35">
      <c r="A38" s="74" t="s">
        <v>402</v>
      </c>
      <c r="B38" s="79" t="s">
        <v>403</v>
      </c>
      <c r="C38" s="79" t="s">
        <v>272</v>
      </c>
      <c r="D38" s="79" t="s">
        <v>404</v>
      </c>
      <c r="E38" s="79" t="s">
        <v>405</v>
      </c>
      <c r="F38" s="76" t="s">
        <v>272</v>
      </c>
    </row>
    <row r="39" spans="1:6" ht="126.5" x14ac:dyDescent="0.35">
      <c r="A39" s="74" t="s">
        <v>406</v>
      </c>
      <c r="B39" s="75" t="s">
        <v>407</v>
      </c>
      <c r="C39" s="75" t="s">
        <v>1481</v>
      </c>
      <c r="D39" s="75" t="s">
        <v>408</v>
      </c>
      <c r="E39" s="75" t="s">
        <v>272</v>
      </c>
      <c r="F39" s="76" t="s">
        <v>272</v>
      </c>
    </row>
    <row r="40" spans="1:6" ht="409.5" x14ac:dyDescent="0.35">
      <c r="A40" s="74" t="s">
        <v>409</v>
      </c>
      <c r="B40" s="75" t="s">
        <v>410</v>
      </c>
      <c r="C40" s="75" t="s">
        <v>272</v>
      </c>
      <c r="D40" s="75" t="s">
        <v>411</v>
      </c>
      <c r="E40" s="79" t="s">
        <v>412</v>
      </c>
      <c r="F40" s="76" t="s">
        <v>272</v>
      </c>
    </row>
    <row r="41" spans="1:6" ht="356.5" x14ac:dyDescent="0.35">
      <c r="A41" s="74" t="s">
        <v>413</v>
      </c>
      <c r="B41" s="79" t="s">
        <v>414</v>
      </c>
      <c r="C41" s="79" t="s">
        <v>1496</v>
      </c>
      <c r="D41" s="79" t="s">
        <v>415</v>
      </c>
      <c r="E41" s="79" t="s">
        <v>416</v>
      </c>
      <c r="F41" s="76" t="s">
        <v>272</v>
      </c>
    </row>
    <row r="42" spans="1:6" ht="126.5" x14ac:dyDescent="0.35">
      <c r="A42" s="74" t="s">
        <v>417</v>
      </c>
      <c r="B42" s="79" t="s">
        <v>418</v>
      </c>
      <c r="C42" s="79" t="s">
        <v>1497</v>
      </c>
      <c r="D42" s="79" t="s">
        <v>419</v>
      </c>
      <c r="E42" s="79" t="s">
        <v>420</v>
      </c>
      <c r="F42" s="76" t="s">
        <v>272</v>
      </c>
    </row>
    <row r="43" spans="1:6" ht="356.5" x14ac:dyDescent="0.35">
      <c r="A43" s="74" t="s">
        <v>421</v>
      </c>
      <c r="B43" s="79" t="s">
        <v>422</v>
      </c>
      <c r="C43" s="79" t="s">
        <v>1498</v>
      </c>
      <c r="D43" s="79" t="s">
        <v>423</v>
      </c>
      <c r="E43" s="79" t="s">
        <v>424</v>
      </c>
      <c r="F43" s="76" t="s">
        <v>272</v>
      </c>
    </row>
    <row r="44" spans="1:6" ht="299" x14ac:dyDescent="0.35">
      <c r="A44" s="74" t="s">
        <v>425</v>
      </c>
      <c r="B44" s="79" t="s">
        <v>426</v>
      </c>
      <c r="C44" s="79" t="s">
        <v>272</v>
      </c>
      <c r="D44" s="79" t="s">
        <v>427</v>
      </c>
      <c r="E44" s="79" t="s">
        <v>428</v>
      </c>
      <c r="F44" s="76" t="s">
        <v>272</v>
      </c>
    </row>
    <row r="45" spans="1:6" ht="322" x14ac:dyDescent="0.35">
      <c r="A45" s="74" t="s">
        <v>429</v>
      </c>
      <c r="B45" s="79" t="s">
        <v>430</v>
      </c>
      <c r="C45" s="79" t="s">
        <v>1499</v>
      </c>
      <c r="D45" s="79" t="s">
        <v>431</v>
      </c>
      <c r="E45" s="79" t="s">
        <v>432</v>
      </c>
      <c r="F45" s="76" t="s">
        <v>272</v>
      </c>
    </row>
    <row r="46" spans="1:6" ht="195.5" x14ac:dyDescent="0.35">
      <c r="A46" s="74" t="s">
        <v>433</v>
      </c>
      <c r="B46" s="79" t="s">
        <v>434</v>
      </c>
      <c r="C46" s="79" t="s">
        <v>1500</v>
      </c>
      <c r="D46" s="79" t="s">
        <v>435</v>
      </c>
      <c r="E46" s="79" t="s">
        <v>436</v>
      </c>
      <c r="F46" s="76" t="s">
        <v>272</v>
      </c>
    </row>
    <row r="47" spans="1:6" ht="126.5" x14ac:dyDescent="0.35">
      <c r="A47" s="74" t="s">
        <v>437</v>
      </c>
      <c r="B47" s="75" t="s">
        <v>438</v>
      </c>
      <c r="C47" s="75" t="s">
        <v>1481</v>
      </c>
      <c r="D47" s="75" t="s">
        <v>439</v>
      </c>
      <c r="E47" s="75" t="s">
        <v>272</v>
      </c>
      <c r="F47" s="76" t="s">
        <v>272</v>
      </c>
    </row>
    <row r="48" spans="1:6" ht="409.5" x14ac:dyDescent="0.35">
      <c r="A48" s="74" t="s">
        <v>440</v>
      </c>
      <c r="B48" s="75" t="s">
        <v>441</v>
      </c>
      <c r="C48" s="75" t="s">
        <v>1501</v>
      </c>
      <c r="D48" s="75" t="s">
        <v>442</v>
      </c>
      <c r="E48" s="79" t="s">
        <v>443</v>
      </c>
      <c r="F48" s="76" t="s">
        <v>272</v>
      </c>
    </row>
    <row r="49" spans="1:6" ht="103.5" x14ac:dyDescent="0.35">
      <c r="A49" s="74" t="s">
        <v>444</v>
      </c>
      <c r="B49" s="79" t="s">
        <v>445</v>
      </c>
      <c r="C49" s="79" t="s">
        <v>1483</v>
      </c>
      <c r="D49" s="79" t="s">
        <v>446</v>
      </c>
      <c r="E49" s="79" t="s">
        <v>447</v>
      </c>
      <c r="F49" s="76" t="s">
        <v>272</v>
      </c>
    </row>
    <row r="50" spans="1:6" ht="207" x14ac:dyDescent="0.35">
      <c r="A50" s="74" t="s">
        <v>448</v>
      </c>
      <c r="B50" s="79" t="s">
        <v>449</v>
      </c>
      <c r="C50" s="79" t="s">
        <v>1502</v>
      </c>
      <c r="D50" s="79" t="s">
        <v>450</v>
      </c>
      <c r="E50" s="79" t="s">
        <v>451</v>
      </c>
      <c r="F50" s="76" t="s">
        <v>272</v>
      </c>
    </row>
    <row r="51" spans="1:6" ht="138" x14ac:dyDescent="0.35">
      <c r="A51" s="74" t="s">
        <v>452</v>
      </c>
      <c r="B51" s="79" t="s">
        <v>453</v>
      </c>
      <c r="C51" s="79" t="s">
        <v>1503</v>
      </c>
      <c r="D51" s="79" t="s">
        <v>454</v>
      </c>
      <c r="E51" s="79" t="s">
        <v>455</v>
      </c>
      <c r="F51" s="76" t="s">
        <v>272</v>
      </c>
    </row>
    <row r="52" spans="1:6" ht="241.5" x14ac:dyDescent="0.35">
      <c r="A52" s="74" t="s">
        <v>456</v>
      </c>
      <c r="B52" s="79" t="s">
        <v>457</v>
      </c>
      <c r="C52" s="79" t="s">
        <v>1503</v>
      </c>
      <c r="D52" s="79" t="s">
        <v>458</v>
      </c>
      <c r="E52" s="79" t="s">
        <v>459</v>
      </c>
      <c r="F52" s="76" t="s">
        <v>272</v>
      </c>
    </row>
    <row r="53" spans="1:6" ht="299" x14ac:dyDescent="0.35">
      <c r="A53" s="74" t="s">
        <v>460</v>
      </c>
      <c r="B53" s="79" t="s">
        <v>461</v>
      </c>
      <c r="C53" s="79" t="s">
        <v>1504</v>
      </c>
      <c r="D53" s="79" t="s">
        <v>462</v>
      </c>
      <c r="E53" s="79" t="s">
        <v>463</v>
      </c>
      <c r="F53" s="76" t="s">
        <v>272</v>
      </c>
    </row>
    <row r="54" spans="1:6" ht="310.5" x14ac:dyDescent="0.35">
      <c r="A54" s="74" t="s">
        <v>464</v>
      </c>
      <c r="B54" s="79" t="s">
        <v>465</v>
      </c>
      <c r="C54" s="79" t="s">
        <v>1505</v>
      </c>
      <c r="D54" s="79" t="s">
        <v>466</v>
      </c>
      <c r="E54" s="79" t="s">
        <v>467</v>
      </c>
      <c r="F54" s="76" t="s">
        <v>272</v>
      </c>
    </row>
    <row r="55" spans="1:6" ht="218.5" x14ac:dyDescent="0.35">
      <c r="A55" s="74" t="s">
        <v>468</v>
      </c>
      <c r="B55" s="79" t="s">
        <v>469</v>
      </c>
      <c r="C55" s="79" t="s">
        <v>1506</v>
      </c>
      <c r="D55" s="79" t="s">
        <v>470</v>
      </c>
      <c r="E55" s="79" t="s">
        <v>471</v>
      </c>
      <c r="F55" s="76" t="s">
        <v>272</v>
      </c>
    </row>
    <row r="56" spans="1:6" ht="126.5" x14ac:dyDescent="0.35">
      <c r="A56" s="74" t="s">
        <v>472</v>
      </c>
      <c r="B56" s="79" t="s">
        <v>473</v>
      </c>
      <c r="C56" s="79" t="s">
        <v>1507</v>
      </c>
      <c r="D56" s="79" t="s">
        <v>474</v>
      </c>
      <c r="E56" s="79" t="s">
        <v>272</v>
      </c>
      <c r="F56" s="76" t="s">
        <v>272</v>
      </c>
    </row>
    <row r="57" spans="1:6" ht="183" customHeight="1" x14ac:dyDescent="0.35">
      <c r="A57" s="74" t="s">
        <v>475</v>
      </c>
      <c r="B57" s="75" t="s">
        <v>476</v>
      </c>
      <c r="C57" s="75" t="s">
        <v>1481</v>
      </c>
      <c r="D57" s="75" t="s">
        <v>477</v>
      </c>
      <c r="E57" s="75" t="s">
        <v>272</v>
      </c>
      <c r="F57" s="76" t="s">
        <v>272</v>
      </c>
    </row>
    <row r="58" spans="1:6" ht="409.5" x14ac:dyDescent="0.35">
      <c r="A58" s="74" t="s">
        <v>478</v>
      </c>
      <c r="B58" s="75" t="s">
        <v>479</v>
      </c>
      <c r="C58" s="75" t="s">
        <v>1508</v>
      </c>
      <c r="D58" s="75" t="s">
        <v>480</v>
      </c>
      <c r="E58" s="79" t="s">
        <v>481</v>
      </c>
      <c r="F58" s="76" t="s">
        <v>272</v>
      </c>
    </row>
    <row r="59" spans="1:6" ht="322" x14ac:dyDescent="0.35">
      <c r="A59" s="74" t="s">
        <v>482</v>
      </c>
      <c r="B59" s="79" t="s">
        <v>483</v>
      </c>
      <c r="C59" s="79" t="s">
        <v>1508</v>
      </c>
      <c r="D59" s="79" t="s">
        <v>484</v>
      </c>
      <c r="E59" s="79" t="s">
        <v>485</v>
      </c>
      <c r="F59" s="76" t="s">
        <v>272</v>
      </c>
    </row>
    <row r="60" spans="1:6" ht="409.5" x14ac:dyDescent="0.35">
      <c r="A60" s="74" t="s">
        <v>486</v>
      </c>
      <c r="B60" s="79" t="s">
        <v>487</v>
      </c>
      <c r="C60" s="79" t="s">
        <v>1509</v>
      </c>
      <c r="D60" s="79" t="s">
        <v>488</v>
      </c>
      <c r="E60" s="79" t="s">
        <v>489</v>
      </c>
      <c r="F60" s="76" t="s">
        <v>272</v>
      </c>
    </row>
    <row r="61" spans="1:6" ht="37.5" x14ac:dyDescent="0.35">
      <c r="A61" s="74" t="s">
        <v>490</v>
      </c>
      <c r="B61" s="79" t="s">
        <v>491</v>
      </c>
      <c r="C61" s="79" t="s">
        <v>1510</v>
      </c>
      <c r="D61" s="79" t="s">
        <v>492</v>
      </c>
      <c r="E61" s="79" t="s">
        <v>272</v>
      </c>
      <c r="F61" s="76" t="s">
        <v>272</v>
      </c>
    </row>
    <row r="62" spans="1:6" ht="345" x14ac:dyDescent="0.35">
      <c r="A62" s="74" t="s">
        <v>493</v>
      </c>
      <c r="B62" s="79" t="s">
        <v>494</v>
      </c>
      <c r="C62" s="79" t="s">
        <v>1508</v>
      </c>
      <c r="D62" s="79" t="s">
        <v>495</v>
      </c>
      <c r="E62" s="79" t="s">
        <v>496</v>
      </c>
      <c r="F62" s="76" t="s">
        <v>272</v>
      </c>
    </row>
    <row r="63" spans="1:6" ht="212.15" customHeight="1" x14ac:dyDescent="0.35">
      <c r="A63" s="74" t="s">
        <v>497</v>
      </c>
      <c r="B63" s="79" t="s">
        <v>498</v>
      </c>
      <c r="C63" s="79" t="s">
        <v>272</v>
      </c>
      <c r="D63" s="79" t="s">
        <v>499</v>
      </c>
      <c r="E63" s="79" t="s">
        <v>500</v>
      </c>
      <c r="F63" s="76" t="s">
        <v>272</v>
      </c>
    </row>
    <row r="64" spans="1:6" ht="408.65" customHeight="1" x14ac:dyDescent="0.35">
      <c r="A64" s="74" t="s">
        <v>501</v>
      </c>
      <c r="B64" s="79" t="s">
        <v>502</v>
      </c>
      <c r="C64" s="79" t="s">
        <v>272</v>
      </c>
      <c r="D64" s="79" t="s">
        <v>503</v>
      </c>
      <c r="E64" s="79" t="s">
        <v>272</v>
      </c>
      <c r="F64" s="76" t="s">
        <v>272</v>
      </c>
    </row>
    <row r="65" spans="1:6" ht="194.65" customHeight="1" x14ac:dyDescent="0.35">
      <c r="A65" s="74" t="s">
        <v>504</v>
      </c>
      <c r="B65" s="79" t="s">
        <v>505</v>
      </c>
      <c r="C65" s="79" t="s">
        <v>272</v>
      </c>
      <c r="D65" s="79" t="s">
        <v>506</v>
      </c>
      <c r="E65" s="79" t="s">
        <v>272</v>
      </c>
      <c r="F65" s="76" t="s">
        <v>272</v>
      </c>
    </row>
    <row r="66" spans="1:6" ht="157.5" customHeight="1" x14ac:dyDescent="0.35">
      <c r="A66" s="74" t="s">
        <v>507</v>
      </c>
      <c r="B66" s="75" t="s">
        <v>508</v>
      </c>
      <c r="C66" s="75" t="s">
        <v>1511</v>
      </c>
      <c r="D66" s="75" t="s">
        <v>509</v>
      </c>
      <c r="E66" s="75" t="s">
        <v>272</v>
      </c>
      <c r="F66" s="76" t="s">
        <v>272</v>
      </c>
    </row>
    <row r="67" spans="1:6" ht="133.5" customHeight="1" x14ac:dyDescent="0.35">
      <c r="A67" s="74" t="s">
        <v>510</v>
      </c>
      <c r="B67" s="77" t="s">
        <v>511</v>
      </c>
      <c r="C67" s="77" t="s">
        <v>1483</v>
      </c>
      <c r="D67" s="77" t="s">
        <v>512</v>
      </c>
      <c r="E67" s="78" t="s">
        <v>513</v>
      </c>
      <c r="F67" s="76" t="s">
        <v>272</v>
      </c>
    </row>
    <row r="68" spans="1:6" ht="92" x14ac:dyDescent="0.35">
      <c r="A68" s="74" t="s">
        <v>514</v>
      </c>
      <c r="B68" s="79" t="s">
        <v>515</v>
      </c>
      <c r="C68" s="79" t="s">
        <v>272</v>
      </c>
      <c r="D68" s="79" t="s">
        <v>516</v>
      </c>
      <c r="E68" s="79" t="s">
        <v>517</v>
      </c>
      <c r="F68" s="76" t="s">
        <v>272</v>
      </c>
    </row>
    <row r="69" spans="1:6" ht="409.5" x14ac:dyDescent="0.35">
      <c r="A69" s="74" t="s">
        <v>518</v>
      </c>
      <c r="B69" s="79" t="s">
        <v>519</v>
      </c>
      <c r="C69" s="79" t="s">
        <v>1512</v>
      </c>
      <c r="D69" s="79" t="s">
        <v>520</v>
      </c>
      <c r="E69" s="79" t="s">
        <v>521</v>
      </c>
      <c r="F69" s="76" t="s">
        <v>272</v>
      </c>
    </row>
    <row r="70" spans="1:6" ht="57.5" x14ac:dyDescent="0.35">
      <c r="A70" s="74" t="s">
        <v>522</v>
      </c>
      <c r="B70" s="79" t="s">
        <v>523</v>
      </c>
      <c r="C70" s="79" t="s">
        <v>272</v>
      </c>
      <c r="D70" s="79" t="s">
        <v>524</v>
      </c>
      <c r="E70" s="79" t="s">
        <v>525</v>
      </c>
      <c r="F70" s="76" t="s">
        <v>272</v>
      </c>
    </row>
    <row r="71" spans="1:6" ht="115" x14ac:dyDescent="0.35">
      <c r="A71" s="74" t="s">
        <v>526</v>
      </c>
      <c r="B71" s="79" t="s">
        <v>527</v>
      </c>
      <c r="C71" s="79" t="s">
        <v>1513</v>
      </c>
      <c r="D71" s="79" t="s">
        <v>528</v>
      </c>
      <c r="E71" s="79" t="s">
        <v>529</v>
      </c>
      <c r="F71" s="76" t="s">
        <v>272</v>
      </c>
    </row>
    <row r="72" spans="1:6" ht="126.5" x14ac:dyDescent="0.35">
      <c r="A72" s="74" t="s">
        <v>530</v>
      </c>
      <c r="B72" s="79" t="s">
        <v>531</v>
      </c>
      <c r="C72" s="79" t="s">
        <v>272</v>
      </c>
      <c r="D72" s="79" t="s">
        <v>532</v>
      </c>
      <c r="E72" s="79" t="s">
        <v>533</v>
      </c>
      <c r="F72" s="76" t="s">
        <v>272</v>
      </c>
    </row>
    <row r="73" spans="1:6" ht="276" x14ac:dyDescent="0.35">
      <c r="A73" s="74" t="s">
        <v>534</v>
      </c>
      <c r="B73" s="79" t="s">
        <v>535</v>
      </c>
      <c r="C73" s="79" t="s">
        <v>1514</v>
      </c>
      <c r="D73" s="79" t="s">
        <v>536</v>
      </c>
      <c r="E73" s="79" t="s">
        <v>272</v>
      </c>
      <c r="F73" s="76" t="s">
        <v>272</v>
      </c>
    </row>
    <row r="74" spans="1:6" ht="149.5" x14ac:dyDescent="0.35">
      <c r="A74" s="74" t="s">
        <v>537</v>
      </c>
      <c r="B74" s="79" t="s">
        <v>538</v>
      </c>
      <c r="C74" s="79" t="s">
        <v>272</v>
      </c>
      <c r="D74" s="79" t="s">
        <v>539</v>
      </c>
      <c r="E74" s="79" t="s">
        <v>540</v>
      </c>
      <c r="F74" s="76" t="s">
        <v>272</v>
      </c>
    </row>
    <row r="75" spans="1:6" ht="126.5" x14ac:dyDescent="0.35">
      <c r="A75" s="74" t="s">
        <v>541</v>
      </c>
      <c r="B75" s="79" t="s">
        <v>542</v>
      </c>
      <c r="C75" s="79" t="s">
        <v>272</v>
      </c>
      <c r="D75" s="79" t="s">
        <v>543</v>
      </c>
      <c r="E75" s="79" t="s">
        <v>272</v>
      </c>
      <c r="F75" s="76" t="s">
        <v>272</v>
      </c>
    </row>
    <row r="76" spans="1:6" ht="126.5" x14ac:dyDescent="0.35">
      <c r="A76" s="74" t="s">
        <v>544</v>
      </c>
      <c r="B76" s="75" t="s">
        <v>545</v>
      </c>
      <c r="C76" s="75" t="s">
        <v>1481</v>
      </c>
      <c r="D76" s="75" t="s">
        <v>546</v>
      </c>
      <c r="E76" s="75" t="s">
        <v>272</v>
      </c>
      <c r="F76" s="76" t="s">
        <v>272</v>
      </c>
    </row>
    <row r="77" spans="1:6" ht="172.5" x14ac:dyDescent="0.35">
      <c r="A77" s="74" t="s">
        <v>547</v>
      </c>
      <c r="B77" s="75" t="s">
        <v>548</v>
      </c>
      <c r="C77" s="75" t="s">
        <v>1515</v>
      </c>
      <c r="D77" s="75" t="s">
        <v>549</v>
      </c>
      <c r="E77" s="79" t="s">
        <v>550</v>
      </c>
      <c r="F77" s="76" t="s">
        <v>272</v>
      </c>
    </row>
    <row r="78" spans="1:6" ht="207" x14ac:dyDescent="0.35">
      <c r="A78" s="74" t="s">
        <v>551</v>
      </c>
      <c r="B78" s="79" t="s">
        <v>552</v>
      </c>
      <c r="C78" s="79" t="s">
        <v>272</v>
      </c>
      <c r="D78" s="79" t="s">
        <v>553</v>
      </c>
      <c r="E78" s="79" t="s">
        <v>554</v>
      </c>
      <c r="F78" s="76" t="s">
        <v>272</v>
      </c>
    </row>
    <row r="79" spans="1:6" ht="402.5" x14ac:dyDescent="0.35">
      <c r="A79" s="74" t="s">
        <v>555</v>
      </c>
      <c r="B79" s="79" t="s">
        <v>556</v>
      </c>
      <c r="C79" s="79" t="s">
        <v>272</v>
      </c>
      <c r="D79" s="79" t="s">
        <v>557</v>
      </c>
      <c r="E79" s="79" t="s">
        <v>558</v>
      </c>
      <c r="F79" s="76" t="s">
        <v>272</v>
      </c>
    </row>
    <row r="80" spans="1:6" ht="333.5" x14ac:dyDescent="0.35">
      <c r="A80" s="74" t="s">
        <v>559</v>
      </c>
      <c r="B80" s="79" t="s">
        <v>560</v>
      </c>
      <c r="C80" s="79" t="s">
        <v>272</v>
      </c>
      <c r="D80" s="79" t="s">
        <v>561</v>
      </c>
      <c r="E80" s="79" t="s">
        <v>562</v>
      </c>
      <c r="F80" s="76" t="s">
        <v>272</v>
      </c>
    </row>
    <row r="81" spans="1:6" ht="230" x14ac:dyDescent="0.35">
      <c r="A81" s="74" t="s">
        <v>563</v>
      </c>
      <c r="B81" s="79" t="s">
        <v>564</v>
      </c>
      <c r="C81" s="79" t="s">
        <v>1516</v>
      </c>
      <c r="D81" s="79" t="s">
        <v>565</v>
      </c>
      <c r="E81" s="79" t="s">
        <v>566</v>
      </c>
      <c r="F81" s="76" t="s">
        <v>272</v>
      </c>
    </row>
    <row r="82" spans="1:6" ht="126.5" x14ac:dyDescent="0.35">
      <c r="A82" s="74" t="s">
        <v>567</v>
      </c>
      <c r="B82" s="75" t="s">
        <v>568</v>
      </c>
      <c r="C82" s="75" t="s">
        <v>1481</v>
      </c>
      <c r="D82" s="75" t="s">
        <v>569</v>
      </c>
      <c r="E82" s="75" t="s">
        <v>272</v>
      </c>
      <c r="F82" s="76" t="s">
        <v>272</v>
      </c>
    </row>
    <row r="83" spans="1:6" ht="92" x14ac:dyDescent="0.35">
      <c r="A83" s="74" t="s">
        <v>570</v>
      </c>
      <c r="B83" s="75" t="s">
        <v>571</v>
      </c>
      <c r="C83" s="75" t="s">
        <v>1517</v>
      </c>
      <c r="D83" s="75" t="s">
        <v>572</v>
      </c>
      <c r="E83" s="79" t="s">
        <v>573</v>
      </c>
      <c r="F83" s="76" t="s">
        <v>272</v>
      </c>
    </row>
    <row r="84" spans="1:6" ht="149.5" x14ac:dyDescent="0.35">
      <c r="A84" s="74" t="s">
        <v>574</v>
      </c>
      <c r="B84" s="79" t="s">
        <v>575</v>
      </c>
      <c r="C84" s="79" t="s">
        <v>1517</v>
      </c>
      <c r="D84" s="79" t="s">
        <v>576</v>
      </c>
      <c r="E84" s="79" t="s">
        <v>577</v>
      </c>
      <c r="F84" s="76" t="s">
        <v>272</v>
      </c>
    </row>
    <row r="85" spans="1:6" ht="172.5" x14ac:dyDescent="0.35">
      <c r="A85" s="74" t="s">
        <v>578</v>
      </c>
      <c r="B85" s="79" t="s">
        <v>579</v>
      </c>
      <c r="C85" s="79" t="s">
        <v>1518</v>
      </c>
      <c r="D85" s="79" t="s">
        <v>580</v>
      </c>
      <c r="E85" s="79" t="s">
        <v>581</v>
      </c>
      <c r="F85" s="76" t="s">
        <v>272</v>
      </c>
    </row>
    <row r="86" spans="1:6" ht="149.5" x14ac:dyDescent="0.35">
      <c r="A86" s="74" t="s">
        <v>582</v>
      </c>
      <c r="B86" s="79" t="s">
        <v>583</v>
      </c>
      <c r="C86" s="79" t="s">
        <v>272</v>
      </c>
      <c r="D86" s="79" t="s">
        <v>584</v>
      </c>
      <c r="E86" s="79" t="s">
        <v>585</v>
      </c>
      <c r="F86" s="76" t="s">
        <v>272</v>
      </c>
    </row>
    <row r="87" spans="1:6" ht="149.5" x14ac:dyDescent="0.35">
      <c r="A87" s="74" t="s">
        <v>586</v>
      </c>
      <c r="B87" s="75" t="s">
        <v>587</v>
      </c>
      <c r="C87" s="75" t="s">
        <v>1481</v>
      </c>
      <c r="D87" s="75" t="s">
        <v>588</v>
      </c>
      <c r="E87" s="75" t="s">
        <v>272</v>
      </c>
      <c r="F87" s="76" t="s">
        <v>272</v>
      </c>
    </row>
    <row r="88" spans="1:6" ht="138" x14ac:dyDescent="0.35">
      <c r="A88" s="74" t="s">
        <v>589</v>
      </c>
      <c r="B88" s="75" t="s">
        <v>590</v>
      </c>
      <c r="C88" s="75" t="s">
        <v>1519</v>
      </c>
      <c r="D88" s="75" t="s">
        <v>591</v>
      </c>
      <c r="E88" s="79" t="s">
        <v>592</v>
      </c>
      <c r="F88" s="76" t="s">
        <v>272</v>
      </c>
    </row>
    <row r="89" spans="1:6" ht="276" x14ac:dyDescent="0.35">
      <c r="A89" s="74" t="s">
        <v>593</v>
      </c>
      <c r="B89" s="79" t="s">
        <v>594</v>
      </c>
      <c r="C89" s="79" t="s">
        <v>1520</v>
      </c>
      <c r="D89" s="79" t="s">
        <v>595</v>
      </c>
      <c r="E89" s="79" t="s">
        <v>596</v>
      </c>
      <c r="F89" s="76" t="s">
        <v>272</v>
      </c>
    </row>
    <row r="90" spans="1:6" ht="69" x14ac:dyDescent="0.35">
      <c r="A90" s="74" t="s">
        <v>597</v>
      </c>
      <c r="B90" s="79" t="s">
        <v>598</v>
      </c>
      <c r="C90" s="79" t="s">
        <v>1521</v>
      </c>
      <c r="D90" s="79" t="s">
        <v>599</v>
      </c>
      <c r="E90" s="79" t="s">
        <v>272</v>
      </c>
      <c r="F90" s="76" t="s">
        <v>272</v>
      </c>
    </row>
    <row r="91" spans="1:6" ht="409.5" customHeight="1" x14ac:dyDescent="0.35">
      <c r="A91" s="74" t="s">
        <v>600</v>
      </c>
      <c r="B91" s="79" t="s">
        <v>601</v>
      </c>
      <c r="C91" s="79" t="s">
        <v>1522</v>
      </c>
      <c r="D91" s="79" t="s">
        <v>602</v>
      </c>
      <c r="E91" s="79" t="s">
        <v>603</v>
      </c>
      <c r="F91" s="76" t="s">
        <v>272</v>
      </c>
    </row>
    <row r="92" spans="1:6" ht="389.65" customHeight="1" x14ac:dyDescent="0.35">
      <c r="A92" s="74" t="s">
        <v>604</v>
      </c>
      <c r="B92" s="79" t="s">
        <v>605</v>
      </c>
      <c r="C92" s="79" t="s">
        <v>272</v>
      </c>
      <c r="D92" s="79" t="s">
        <v>606</v>
      </c>
      <c r="E92" s="79" t="s">
        <v>607</v>
      </c>
      <c r="F92" s="76" t="s">
        <v>272</v>
      </c>
    </row>
    <row r="93" spans="1:6" ht="125.65" customHeight="1" x14ac:dyDescent="0.35">
      <c r="A93" s="74" t="s">
        <v>608</v>
      </c>
      <c r="B93" s="79" t="s">
        <v>609</v>
      </c>
      <c r="C93" s="79" t="s">
        <v>1523</v>
      </c>
      <c r="D93" s="79" t="s">
        <v>610</v>
      </c>
      <c r="E93" s="79" t="s">
        <v>611</v>
      </c>
      <c r="F93" s="76" t="s">
        <v>272</v>
      </c>
    </row>
    <row r="94" spans="1:6" ht="80.5" x14ac:dyDescent="0.35">
      <c r="A94" s="74" t="s">
        <v>612</v>
      </c>
      <c r="B94" s="79" t="s">
        <v>613</v>
      </c>
      <c r="C94" s="79" t="s">
        <v>1524</v>
      </c>
      <c r="D94" s="79" t="s">
        <v>614</v>
      </c>
      <c r="E94" s="79" t="s">
        <v>615</v>
      </c>
      <c r="F94" s="76" t="s">
        <v>272</v>
      </c>
    </row>
    <row r="95" spans="1:6" ht="126.5" x14ac:dyDescent="0.35">
      <c r="A95" s="74" t="s">
        <v>616</v>
      </c>
      <c r="B95" s="75" t="s">
        <v>617</v>
      </c>
      <c r="C95" s="75" t="s">
        <v>1481</v>
      </c>
      <c r="D95" s="75" t="s">
        <v>618</v>
      </c>
      <c r="E95" s="75" t="s">
        <v>272</v>
      </c>
      <c r="F95" s="76" t="s">
        <v>272</v>
      </c>
    </row>
    <row r="96" spans="1:6" ht="276" x14ac:dyDescent="0.35">
      <c r="A96" s="74" t="s">
        <v>619</v>
      </c>
      <c r="B96" s="75" t="s">
        <v>620</v>
      </c>
      <c r="C96" s="75" t="s">
        <v>1525</v>
      </c>
      <c r="D96" s="75" t="s">
        <v>621</v>
      </c>
      <c r="E96" s="79" t="s">
        <v>622</v>
      </c>
      <c r="F96" s="76" t="s">
        <v>272</v>
      </c>
    </row>
    <row r="97" spans="1:6" ht="156" customHeight="1" x14ac:dyDescent="0.35">
      <c r="A97" s="74" t="s">
        <v>623</v>
      </c>
      <c r="B97" s="79" t="s">
        <v>624</v>
      </c>
      <c r="C97" s="79" t="s">
        <v>1526</v>
      </c>
      <c r="D97" s="79" t="s">
        <v>625</v>
      </c>
      <c r="E97" s="79" t="s">
        <v>626</v>
      </c>
      <c r="F97" s="76" t="s">
        <v>272</v>
      </c>
    </row>
    <row r="98" spans="1:6" ht="124.15" customHeight="1" x14ac:dyDescent="0.35">
      <c r="A98" s="74" t="s">
        <v>627</v>
      </c>
      <c r="B98" s="79" t="s">
        <v>628</v>
      </c>
      <c r="C98" s="79" t="s">
        <v>1527</v>
      </c>
      <c r="D98" s="79" t="s">
        <v>629</v>
      </c>
      <c r="E98" s="79" t="s">
        <v>272</v>
      </c>
      <c r="F98" s="76" t="s">
        <v>272</v>
      </c>
    </row>
    <row r="99" spans="1:6" ht="154.15" customHeight="1" x14ac:dyDescent="0.35">
      <c r="A99" s="74" t="s">
        <v>630</v>
      </c>
      <c r="B99" s="79" t="s">
        <v>631</v>
      </c>
      <c r="C99" s="79" t="s">
        <v>1527</v>
      </c>
      <c r="D99" s="79" t="s">
        <v>632</v>
      </c>
      <c r="E99" s="79" t="s">
        <v>633</v>
      </c>
      <c r="F99" s="76" t="s">
        <v>272</v>
      </c>
    </row>
    <row r="100" spans="1:6" ht="315.64999999999998" customHeight="1" x14ac:dyDescent="0.35">
      <c r="A100" s="74" t="s">
        <v>634</v>
      </c>
      <c r="B100" s="75" t="s">
        <v>635</v>
      </c>
      <c r="C100" s="75" t="s">
        <v>1528</v>
      </c>
      <c r="D100" s="75" t="s">
        <v>636</v>
      </c>
      <c r="E100" s="75" t="s">
        <v>272</v>
      </c>
      <c r="F100" s="76" t="s">
        <v>272</v>
      </c>
    </row>
    <row r="101" spans="1:6" ht="80.5" x14ac:dyDescent="0.35">
      <c r="A101" s="74" t="s">
        <v>637</v>
      </c>
      <c r="B101" s="79" t="s">
        <v>638</v>
      </c>
      <c r="C101" s="79" t="s">
        <v>272</v>
      </c>
      <c r="D101" s="79" t="s">
        <v>639</v>
      </c>
      <c r="E101" s="79" t="s">
        <v>272</v>
      </c>
      <c r="F101" s="76" t="s">
        <v>272</v>
      </c>
    </row>
    <row r="102" spans="1:6" ht="264.5" x14ac:dyDescent="0.35">
      <c r="A102" s="74" t="s">
        <v>927</v>
      </c>
      <c r="B102" s="79" t="s">
        <v>928</v>
      </c>
      <c r="C102" s="79" t="s">
        <v>272</v>
      </c>
      <c r="D102" s="79" t="s">
        <v>929</v>
      </c>
      <c r="E102" s="79" t="s">
        <v>272</v>
      </c>
      <c r="F102" s="76" t="s">
        <v>272</v>
      </c>
    </row>
    <row r="103" spans="1:6" ht="103.5" x14ac:dyDescent="0.35">
      <c r="A103" s="74" t="s">
        <v>640</v>
      </c>
      <c r="B103" s="79" t="s">
        <v>641</v>
      </c>
      <c r="C103" s="79" t="s">
        <v>272</v>
      </c>
      <c r="D103" s="79" t="s">
        <v>642</v>
      </c>
      <c r="E103" s="79" t="s">
        <v>272</v>
      </c>
      <c r="F103" s="76" t="s">
        <v>272</v>
      </c>
    </row>
    <row r="104" spans="1:6" ht="80.5" x14ac:dyDescent="0.35">
      <c r="A104" s="74" t="s">
        <v>643</v>
      </c>
      <c r="B104" s="79" t="s">
        <v>644</v>
      </c>
      <c r="C104" s="79" t="s">
        <v>1529</v>
      </c>
      <c r="D104" s="79" t="s">
        <v>645</v>
      </c>
      <c r="E104" s="79" t="s">
        <v>272</v>
      </c>
      <c r="F104" s="76" t="s">
        <v>272</v>
      </c>
    </row>
    <row r="105" spans="1:6" ht="115" x14ac:dyDescent="0.35">
      <c r="A105" s="74" t="s">
        <v>646</v>
      </c>
      <c r="B105" s="79" t="s">
        <v>647</v>
      </c>
      <c r="C105" s="79" t="s">
        <v>272</v>
      </c>
      <c r="D105" s="79" t="s">
        <v>648</v>
      </c>
      <c r="E105" s="79" t="s">
        <v>272</v>
      </c>
      <c r="F105" s="76" t="s">
        <v>272</v>
      </c>
    </row>
    <row r="106" spans="1:6" ht="126.5" x14ac:dyDescent="0.35">
      <c r="A106" s="74" t="s">
        <v>649</v>
      </c>
      <c r="B106" s="75" t="s">
        <v>650</v>
      </c>
      <c r="C106" s="75" t="s">
        <v>1481</v>
      </c>
      <c r="D106" s="75" t="s">
        <v>651</v>
      </c>
      <c r="E106" s="75" t="s">
        <v>272</v>
      </c>
      <c r="F106" s="76" t="s">
        <v>272</v>
      </c>
    </row>
    <row r="107" spans="1:6" ht="368" x14ac:dyDescent="0.35">
      <c r="A107" s="74" t="s">
        <v>652</v>
      </c>
      <c r="B107" s="79" t="s">
        <v>653</v>
      </c>
      <c r="C107" s="79" t="s">
        <v>1530</v>
      </c>
      <c r="D107" s="79" t="s">
        <v>654</v>
      </c>
      <c r="E107" s="79" t="s">
        <v>655</v>
      </c>
      <c r="F107" s="76" t="s">
        <v>272</v>
      </c>
    </row>
    <row r="108" spans="1:6" ht="149.5" x14ac:dyDescent="0.35">
      <c r="A108" s="74" t="s">
        <v>656</v>
      </c>
      <c r="B108" s="75" t="s">
        <v>657</v>
      </c>
      <c r="C108" s="75" t="s">
        <v>1481</v>
      </c>
      <c r="D108" s="75" t="s">
        <v>658</v>
      </c>
      <c r="E108" s="75" t="s">
        <v>272</v>
      </c>
      <c r="F108" s="76" t="s">
        <v>272</v>
      </c>
    </row>
    <row r="109" spans="1:6" ht="218.5" x14ac:dyDescent="0.35">
      <c r="A109" s="74" t="s">
        <v>659</v>
      </c>
      <c r="B109" s="79" t="s">
        <v>660</v>
      </c>
      <c r="C109" s="79" t="s">
        <v>1531</v>
      </c>
      <c r="D109" s="79" t="s">
        <v>661</v>
      </c>
      <c r="E109" s="79" t="s">
        <v>272</v>
      </c>
      <c r="F109" s="76" t="s">
        <v>272</v>
      </c>
    </row>
    <row r="110" spans="1:6" ht="409.5" x14ac:dyDescent="0.35">
      <c r="A110" s="74" t="s">
        <v>662</v>
      </c>
      <c r="B110" s="79" t="s">
        <v>663</v>
      </c>
      <c r="C110" s="79" t="s">
        <v>1532</v>
      </c>
      <c r="D110" s="79" t="s">
        <v>664</v>
      </c>
      <c r="E110" s="79" t="s">
        <v>665</v>
      </c>
      <c r="F110" s="76" t="s">
        <v>272</v>
      </c>
    </row>
    <row r="111" spans="1:6" ht="230" x14ac:dyDescent="0.35">
      <c r="A111" s="74" t="s">
        <v>666</v>
      </c>
      <c r="B111" s="79" t="s">
        <v>667</v>
      </c>
      <c r="C111" s="79" t="s">
        <v>1533</v>
      </c>
      <c r="D111" s="79" t="s">
        <v>668</v>
      </c>
      <c r="E111" s="79" t="s">
        <v>669</v>
      </c>
      <c r="F111" s="76" t="s">
        <v>272</v>
      </c>
    </row>
    <row r="112" spans="1:6" ht="126.5" x14ac:dyDescent="0.35">
      <c r="A112" s="74" t="s">
        <v>670</v>
      </c>
      <c r="B112" s="79" t="s">
        <v>671</v>
      </c>
      <c r="C112" s="79" t="s">
        <v>1534</v>
      </c>
      <c r="D112" s="79" t="s">
        <v>672</v>
      </c>
      <c r="E112" s="79" t="s">
        <v>272</v>
      </c>
      <c r="F112" s="76" t="s">
        <v>272</v>
      </c>
    </row>
    <row r="113" spans="1:6" ht="409.5" x14ac:dyDescent="0.35">
      <c r="A113" s="74" t="s">
        <v>673</v>
      </c>
      <c r="B113" s="79" t="s">
        <v>674</v>
      </c>
      <c r="C113" s="79" t="s">
        <v>1535</v>
      </c>
      <c r="D113" s="79" t="s">
        <v>675</v>
      </c>
      <c r="E113" s="79" t="s">
        <v>676</v>
      </c>
      <c r="F113" s="76" t="s">
        <v>272</v>
      </c>
    </row>
    <row r="114" spans="1:6" ht="368" x14ac:dyDescent="0.35">
      <c r="A114" s="74" t="s">
        <v>677</v>
      </c>
      <c r="B114" s="79" t="s">
        <v>678</v>
      </c>
      <c r="C114" s="79" t="s">
        <v>1536</v>
      </c>
      <c r="D114" s="79" t="s">
        <v>679</v>
      </c>
      <c r="E114" s="79" t="s">
        <v>680</v>
      </c>
      <c r="F114" s="76" t="s">
        <v>272</v>
      </c>
    </row>
    <row r="115" spans="1:6" ht="409.5" x14ac:dyDescent="0.35">
      <c r="A115" s="74" t="s">
        <v>681</v>
      </c>
      <c r="B115" s="79" t="s">
        <v>682</v>
      </c>
      <c r="C115" s="79" t="s">
        <v>1537</v>
      </c>
      <c r="D115" s="79" t="s">
        <v>683</v>
      </c>
      <c r="E115" s="79" t="s">
        <v>684</v>
      </c>
      <c r="F115" s="76" t="s">
        <v>272</v>
      </c>
    </row>
    <row r="116" spans="1:6" ht="409.5" x14ac:dyDescent="0.35">
      <c r="A116" s="74" t="s">
        <v>685</v>
      </c>
      <c r="B116" s="79" t="s">
        <v>686</v>
      </c>
      <c r="C116" s="79" t="s">
        <v>1538</v>
      </c>
      <c r="D116" s="79" t="s">
        <v>687</v>
      </c>
      <c r="E116" s="79" t="s">
        <v>688</v>
      </c>
      <c r="F116" s="76" t="s">
        <v>272</v>
      </c>
    </row>
    <row r="117" spans="1:6" ht="345" x14ac:dyDescent="0.35">
      <c r="A117" s="74" t="s">
        <v>689</v>
      </c>
      <c r="B117" s="79" t="s">
        <v>690</v>
      </c>
      <c r="C117" s="79" t="s">
        <v>272</v>
      </c>
      <c r="D117" s="79" t="s">
        <v>691</v>
      </c>
      <c r="E117" s="79" t="s">
        <v>272</v>
      </c>
      <c r="F117" s="76" t="s">
        <v>272</v>
      </c>
    </row>
    <row r="118" spans="1:6" ht="149.5" x14ac:dyDescent="0.35">
      <c r="A118" s="74" t="s">
        <v>692</v>
      </c>
      <c r="B118" s="79" t="s">
        <v>693</v>
      </c>
      <c r="C118" s="79" t="s">
        <v>272</v>
      </c>
      <c r="D118" s="79" t="s">
        <v>694</v>
      </c>
      <c r="E118" s="79" t="s">
        <v>695</v>
      </c>
      <c r="F118" s="76" t="s">
        <v>272</v>
      </c>
    </row>
    <row r="119" spans="1:6" ht="409.5" x14ac:dyDescent="0.35">
      <c r="A119" s="74" t="s">
        <v>696</v>
      </c>
      <c r="B119" s="79" t="s">
        <v>697</v>
      </c>
      <c r="C119" s="79" t="s">
        <v>1539</v>
      </c>
      <c r="D119" s="79" t="s">
        <v>698</v>
      </c>
      <c r="E119" s="79" t="s">
        <v>699</v>
      </c>
      <c r="F119" s="76" t="s">
        <v>272</v>
      </c>
    </row>
    <row r="120" spans="1:6" ht="80.5" x14ac:dyDescent="0.35">
      <c r="A120" s="74" t="s">
        <v>700</v>
      </c>
      <c r="B120" s="79" t="s">
        <v>701</v>
      </c>
      <c r="C120" s="79" t="s">
        <v>272</v>
      </c>
      <c r="D120" s="79" t="s">
        <v>702</v>
      </c>
      <c r="E120" s="79" t="s">
        <v>272</v>
      </c>
      <c r="F120" s="76" t="s">
        <v>272</v>
      </c>
    </row>
    <row r="121" spans="1:6" ht="409.5" x14ac:dyDescent="0.35">
      <c r="A121" s="74" t="s">
        <v>703</v>
      </c>
      <c r="B121" s="79" t="s">
        <v>704</v>
      </c>
      <c r="C121" s="79" t="s">
        <v>1540</v>
      </c>
      <c r="D121" s="79" t="s">
        <v>705</v>
      </c>
      <c r="E121" s="79" t="s">
        <v>706</v>
      </c>
      <c r="F121" s="76" t="s">
        <v>272</v>
      </c>
    </row>
    <row r="122" spans="1:6" ht="115" x14ac:dyDescent="0.35">
      <c r="A122" s="74" t="s">
        <v>707</v>
      </c>
      <c r="B122" s="79" t="s">
        <v>708</v>
      </c>
      <c r="C122" s="79" t="s">
        <v>272</v>
      </c>
      <c r="D122" s="79" t="s">
        <v>709</v>
      </c>
      <c r="E122" s="79" t="s">
        <v>710</v>
      </c>
      <c r="F122" s="76" t="s">
        <v>272</v>
      </c>
    </row>
    <row r="123" spans="1:6" ht="103.5" x14ac:dyDescent="0.35">
      <c r="A123" s="74" t="s">
        <v>711</v>
      </c>
      <c r="B123" s="79" t="s">
        <v>712</v>
      </c>
      <c r="C123" s="79" t="s">
        <v>1541</v>
      </c>
      <c r="D123" s="79" t="s">
        <v>713</v>
      </c>
      <c r="E123" s="79" t="s">
        <v>714</v>
      </c>
      <c r="F123" s="76" t="s">
        <v>272</v>
      </c>
    </row>
    <row r="124" spans="1:6" ht="149.5" x14ac:dyDescent="0.35">
      <c r="A124" s="74" t="s">
        <v>715</v>
      </c>
      <c r="B124" s="75" t="s">
        <v>716</v>
      </c>
      <c r="C124" s="75" t="s">
        <v>1481</v>
      </c>
      <c r="D124" s="75" t="s">
        <v>717</v>
      </c>
      <c r="E124" s="75" t="s">
        <v>272</v>
      </c>
      <c r="F124" s="76" t="s">
        <v>272</v>
      </c>
    </row>
    <row r="125" spans="1:6" ht="409.5" x14ac:dyDescent="0.35">
      <c r="A125" s="74" t="s">
        <v>718</v>
      </c>
      <c r="B125" s="79" t="s">
        <v>719</v>
      </c>
      <c r="C125" s="79" t="s">
        <v>1542</v>
      </c>
      <c r="D125" s="79" t="s">
        <v>720</v>
      </c>
      <c r="E125" s="79" t="s">
        <v>721</v>
      </c>
      <c r="F125" s="76" t="s">
        <v>272</v>
      </c>
    </row>
    <row r="126" spans="1:6" ht="264.5" x14ac:dyDescent="0.35">
      <c r="A126" s="74" t="s">
        <v>722</v>
      </c>
      <c r="B126" s="79" t="s">
        <v>723</v>
      </c>
      <c r="C126" s="79" t="s">
        <v>1543</v>
      </c>
      <c r="D126" s="79" t="s">
        <v>724</v>
      </c>
      <c r="E126" s="79" t="s">
        <v>725</v>
      </c>
      <c r="F126" s="76" t="s">
        <v>272</v>
      </c>
    </row>
    <row r="127" spans="1:6" ht="331.15" customHeight="1" x14ac:dyDescent="0.35">
      <c r="A127" s="74" t="s">
        <v>726</v>
      </c>
      <c r="B127" s="79" t="s">
        <v>727</v>
      </c>
      <c r="C127" s="79" t="s">
        <v>1544</v>
      </c>
      <c r="D127" s="79" t="s">
        <v>728</v>
      </c>
      <c r="E127" s="79" t="s">
        <v>729</v>
      </c>
      <c r="F127" s="76" t="s">
        <v>983</v>
      </c>
    </row>
    <row r="128" spans="1:6" ht="126.5" x14ac:dyDescent="0.35">
      <c r="A128" s="74" t="s">
        <v>730</v>
      </c>
      <c r="B128" s="79" t="s">
        <v>731</v>
      </c>
      <c r="C128" s="79" t="s">
        <v>1545</v>
      </c>
      <c r="D128" s="79" t="s">
        <v>732</v>
      </c>
      <c r="E128" s="79" t="s">
        <v>733</v>
      </c>
      <c r="F128" s="76" t="s">
        <v>272</v>
      </c>
    </row>
    <row r="129" spans="1:6" ht="46" x14ac:dyDescent="0.35">
      <c r="A129" s="74" t="s">
        <v>734</v>
      </c>
      <c r="B129" s="79" t="s">
        <v>735</v>
      </c>
      <c r="C129" s="79" t="s">
        <v>1544</v>
      </c>
      <c r="D129" s="79" t="s">
        <v>736</v>
      </c>
      <c r="E129" s="79" t="s">
        <v>272</v>
      </c>
      <c r="F129" s="76" t="s">
        <v>983</v>
      </c>
    </row>
    <row r="130" spans="1:6" ht="34.5" x14ac:dyDescent="0.35">
      <c r="A130" s="74" t="s">
        <v>737</v>
      </c>
      <c r="B130" s="79" t="s">
        <v>738</v>
      </c>
      <c r="C130" s="79" t="s">
        <v>272</v>
      </c>
      <c r="D130" s="79" t="s">
        <v>739</v>
      </c>
      <c r="E130" s="79" t="s">
        <v>272</v>
      </c>
      <c r="F130" s="76" t="s">
        <v>272</v>
      </c>
    </row>
    <row r="131" spans="1:6" ht="42" customHeight="1" x14ac:dyDescent="0.35">
      <c r="A131" s="74" t="s">
        <v>740</v>
      </c>
      <c r="B131" s="79" t="s">
        <v>741</v>
      </c>
      <c r="C131" s="79" t="s">
        <v>272</v>
      </c>
      <c r="D131" s="79" t="s">
        <v>742</v>
      </c>
      <c r="E131" s="79" t="s">
        <v>743</v>
      </c>
      <c r="F131" s="76" t="s">
        <v>272</v>
      </c>
    </row>
    <row r="132" spans="1:6" ht="138" x14ac:dyDescent="0.35">
      <c r="A132" s="74" t="s">
        <v>744</v>
      </c>
      <c r="B132" s="79" t="s">
        <v>745</v>
      </c>
      <c r="C132" s="79" t="s">
        <v>1546</v>
      </c>
      <c r="D132" s="79" t="s">
        <v>746</v>
      </c>
      <c r="E132" s="79" t="s">
        <v>747</v>
      </c>
      <c r="F132" s="76" t="s">
        <v>272</v>
      </c>
    </row>
    <row r="133" spans="1:6" ht="173.65" customHeight="1" x14ac:dyDescent="0.35">
      <c r="A133" s="74" t="s">
        <v>748</v>
      </c>
      <c r="B133" s="79" t="s">
        <v>749</v>
      </c>
      <c r="C133" s="79" t="s">
        <v>272</v>
      </c>
      <c r="D133" s="79" t="s">
        <v>750</v>
      </c>
      <c r="E133" s="79" t="s">
        <v>751</v>
      </c>
      <c r="F133" s="76" t="s">
        <v>272</v>
      </c>
    </row>
    <row r="134" spans="1:6" ht="322" x14ac:dyDescent="0.35">
      <c r="A134" s="74" t="s">
        <v>752</v>
      </c>
      <c r="B134" s="79" t="s">
        <v>753</v>
      </c>
      <c r="C134" s="79" t="s">
        <v>272</v>
      </c>
      <c r="D134" s="79" t="s">
        <v>754</v>
      </c>
      <c r="E134" s="79" t="s">
        <v>755</v>
      </c>
      <c r="F134" s="76" t="s">
        <v>272</v>
      </c>
    </row>
    <row r="135" spans="1:6" ht="299.14999999999998" customHeight="1" x14ac:dyDescent="0.35">
      <c r="A135" s="74" t="s">
        <v>756</v>
      </c>
      <c r="B135" s="79" t="s">
        <v>757</v>
      </c>
      <c r="C135" s="79" t="s">
        <v>272</v>
      </c>
      <c r="D135" s="79" t="s">
        <v>758</v>
      </c>
      <c r="E135" s="79" t="s">
        <v>759</v>
      </c>
      <c r="F135" s="76" t="s">
        <v>272</v>
      </c>
    </row>
    <row r="136" spans="1:6" ht="50.65" customHeight="1" x14ac:dyDescent="0.35">
      <c r="A136" s="74" t="s">
        <v>760</v>
      </c>
      <c r="B136" s="79" t="s">
        <v>761</v>
      </c>
      <c r="C136" s="79" t="s">
        <v>272</v>
      </c>
      <c r="D136" s="79" t="s">
        <v>762</v>
      </c>
      <c r="E136" s="79" t="s">
        <v>763</v>
      </c>
      <c r="F136" s="76" t="s">
        <v>272</v>
      </c>
    </row>
    <row r="137" spans="1:6" ht="57.5" x14ac:dyDescent="0.35">
      <c r="A137" s="74" t="s">
        <v>764</v>
      </c>
      <c r="B137" s="79" t="s">
        <v>765</v>
      </c>
      <c r="C137" s="79" t="s">
        <v>272</v>
      </c>
      <c r="D137" s="79" t="s">
        <v>766</v>
      </c>
      <c r="E137" s="79" t="s">
        <v>272</v>
      </c>
      <c r="F137" s="76" t="s">
        <v>272</v>
      </c>
    </row>
    <row r="138" spans="1:6" ht="115" x14ac:dyDescent="0.35">
      <c r="A138" s="74" t="s">
        <v>767</v>
      </c>
      <c r="B138" s="79" t="s">
        <v>768</v>
      </c>
      <c r="C138" s="79" t="s">
        <v>272</v>
      </c>
      <c r="D138" s="79" t="s">
        <v>769</v>
      </c>
      <c r="E138" s="79" t="s">
        <v>770</v>
      </c>
      <c r="F138" s="76" t="s">
        <v>272</v>
      </c>
    </row>
    <row r="139" spans="1:6" ht="241.5" x14ac:dyDescent="0.35">
      <c r="A139" s="74" t="s">
        <v>771</v>
      </c>
      <c r="B139" s="79" t="s">
        <v>772</v>
      </c>
      <c r="C139" s="79" t="s">
        <v>272</v>
      </c>
      <c r="D139" s="79" t="s">
        <v>773</v>
      </c>
      <c r="E139" s="79" t="s">
        <v>774</v>
      </c>
      <c r="F139" s="76" t="s">
        <v>272</v>
      </c>
    </row>
    <row r="140" spans="1:6" ht="46" x14ac:dyDescent="0.35">
      <c r="A140" s="74" t="s">
        <v>775</v>
      </c>
      <c r="B140" s="79" t="s">
        <v>776</v>
      </c>
      <c r="C140" s="79" t="s">
        <v>272</v>
      </c>
      <c r="D140" s="79" t="s">
        <v>777</v>
      </c>
      <c r="E140" s="79" t="s">
        <v>272</v>
      </c>
      <c r="F140" s="76" t="s">
        <v>272</v>
      </c>
    </row>
    <row r="141" spans="1:6" ht="149.5" x14ac:dyDescent="0.35">
      <c r="A141" s="74" t="s">
        <v>778</v>
      </c>
      <c r="B141" s="79" t="s">
        <v>779</v>
      </c>
      <c r="C141" s="79" t="s">
        <v>272</v>
      </c>
      <c r="D141" s="79" t="s">
        <v>780</v>
      </c>
      <c r="E141" s="79" t="s">
        <v>781</v>
      </c>
      <c r="F141" s="76" t="s">
        <v>272</v>
      </c>
    </row>
    <row r="142" spans="1:6" ht="69" x14ac:dyDescent="0.35">
      <c r="A142" s="74" t="s">
        <v>782</v>
      </c>
      <c r="B142" s="79" t="s">
        <v>783</v>
      </c>
      <c r="C142" s="79" t="s">
        <v>272</v>
      </c>
      <c r="D142" s="79" t="s">
        <v>784</v>
      </c>
      <c r="E142" s="79" t="s">
        <v>272</v>
      </c>
      <c r="F142" s="76" t="s">
        <v>272</v>
      </c>
    </row>
    <row r="143" spans="1:6" ht="103.5" x14ac:dyDescent="0.35">
      <c r="A143" s="74" t="s">
        <v>785</v>
      </c>
      <c r="B143" s="79" t="s">
        <v>786</v>
      </c>
      <c r="C143" s="79" t="s">
        <v>272</v>
      </c>
      <c r="D143" s="79" t="s">
        <v>787</v>
      </c>
      <c r="E143" s="79" t="s">
        <v>272</v>
      </c>
      <c r="F143" s="76" t="s">
        <v>272</v>
      </c>
    </row>
    <row r="144" spans="1:6" ht="149.5" x14ac:dyDescent="0.35">
      <c r="A144" s="74" t="s">
        <v>788</v>
      </c>
      <c r="B144" s="75" t="s">
        <v>789</v>
      </c>
      <c r="C144" s="75" t="s">
        <v>1481</v>
      </c>
      <c r="D144" s="75" t="s">
        <v>790</v>
      </c>
      <c r="E144" s="75" t="s">
        <v>272</v>
      </c>
      <c r="F144" s="76" t="s">
        <v>272</v>
      </c>
    </row>
    <row r="145" spans="1:6" ht="276" x14ac:dyDescent="0.35">
      <c r="A145" s="74" t="s">
        <v>791</v>
      </c>
      <c r="B145" s="75" t="s">
        <v>792</v>
      </c>
      <c r="C145" s="75" t="s">
        <v>1547</v>
      </c>
      <c r="D145" s="75" t="s">
        <v>793</v>
      </c>
      <c r="E145" s="79" t="s">
        <v>794</v>
      </c>
      <c r="F145" s="76" t="s">
        <v>272</v>
      </c>
    </row>
    <row r="146" spans="1:6" ht="409.5" x14ac:dyDescent="0.35">
      <c r="A146" s="74" t="s">
        <v>795</v>
      </c>
      <c r="B146" s="79" t="s">
        <v>796</v>
      </c>
      <c r="C146" s="79" t="s">
        <v>1548</v>
      </c>
      <c r="D146" s="79" t="s">
        <v>797</v>
      </c>
      <c r="E146" s="79" t="s">
        <v>798</v>
      </c>
      <c r="F146" s="76" t="s">
        <v>272</v>
      </c>
    </row>
    <row r="147" spans="1:6" ht="409.5" x14ac:dyDescent="0.35">
      <c r="A147" s="74" t="s">
        <v>799</v>
      </c>
      <c r="B147" s="79" t="s">
        <v>800</v>
      </c>
      <c r="C147" s="79" t="s">
        <v>272</v>
      </c>
      <c r="D147" s="79" t="s">
        <v>801</v>
      </c>
      <c r="E147" s="79" t="s">
        <v>802</v>
      </c>
      <c r="F147" s="76" t="s">
        <v>272</v>
      </c>
    </row>
    <row r="148" spans="1:6" ht="115" x14ac:dyDescent="0.35">
      <c r="A148" s="74" t="s">
        <v>803</v>
      </c>
      <c r="B148" s="79" t="s">
        <v>804</v>
      </c>
      <c r="C148" s="79" t="s">
        <v>1549</v>
      </c>
      <c r="D148" s="79" t="s">
        <v>805</v>
      </c>
      <c r="E148" s="79" t="s">
        <v>806</v>
      </c>
      <c r="F148" s="76" t="s">
        <v>272</v>
      </c>
    </row>
    <row r="149" spans="1:6" ht="115" x14ac:dyDescent="0.35">
      <c r="A149" s="74" t="s">
        <v>807</v>
      </c>
      <c r="B149" s="79" t="s">
        <v>808</v>
      </c>
      <c r="C149" s="79" t="s">
        <v>272</v>
      </c>
      <c r="D149" s="79" t="s">
        <v>809</v>
      </c>
      <c r="E149" s="79" t="s">
        <v>810</v>
      </c>
      <c r="F149" s="76" t="s">
        <v>272</v>
      </c>
    </row>
    <row r="150" spans="1:6" ht="409.5" x14ac:dyDescent="0.35">
      <c r="A150" s="74" t="s">
        <v>811</v>
      </c>
      <c r="B150" s="79" t="s">
        <v>812</v>
      </c>
      <c r="C150" s="79" t="s">
        <v>272</v>
      </c>
      <c r="D150" s="79" t="s">
        <v>813</v>
      </c>
      <c r="E150" s="79" t="s">
        <v>814</v>
      </c>
      <c r="F150" s="76" t="s">
        <v>272</v>
      </c>
    </row>
    <row r="151" spans="1:6" ht="115" x14ac:dyDescent="0.35">
      <c r="A151" s="74" t="s">
        <v>815</v>
      </c>
      <c r="B151" s="79" t="s">
        <v>816</v>
      </c>
      <c r="C151" s="79" t="s">
        <v>272</v>
      </c>
      <c r="D151" s="79" t="s">
        <v>817</v>
      </c>
      <c r="E151" s="79" t="s">
        <v>818</v>
      </c>
      <c r="F151" s="76" t="s">
        <v>272</v>
      </c>
    </row>
    <row r="152" spans="1:6" ht="409.5" customHeight="1" x14ac:dyDescent="0.35">
      <c r="A152" s="74" t="s">
        <v>819</v>
      </c>
      <c r="B152" s="79" t="s">
        <v>820</v>
      </c>
      <c r="C152" s="79" t="s">
        <v>272</v>
      </c>
      <c r="D152" s="79" t="s">
        <v>821</v>
      </c>
      <c r="E152" s="79" t="s">
        <v>822</v>
      </c>
      <c r="F152" s="76" t="s">
        <v>272</v>
      </c>
    </row>
    <row r="153" spans="1:6" ht="80.5" x14ac:dyDescent="0.35">
      <c r="A153" s="74" t="s">
        <v>823</v>
      </c>
      <c r="B153" s="79" t="s">
        <v>824</v>
      </c>
      <c r="C153" s="79" t="s">
        <v>272</v>
      </c>
      <c r="D153" s="79" t="s">
        <v>825</v>
      </c>
      <c r="E153" s="79" t="s">
        <v>272</v>
      </c>
      <c r="F153" s="76" t="s">
        <v>272</v>
      </c>
    </row>
    <row r="154" spans="1:6" ht="34.5" x14ac:dyDescent="0.35">
      <c r="A154" s="74" t="s">
        <v>826</v>
      </c>
      <c r="B154" s="79" t="s">
        <v>827</v>
      </c>
      <c r="C154" s="79" t="s">
        <v>272</v>
      </c>
      <c r="D154" s="79" t="s">
        <v>828</v>
      </c>
      <c r="E154" s="79" t="s">
        <v>272</v>
      </c>
      <c r="F154" s="76" t="s">
        <v>272</v>
      </c>
    </row>
    <row r="155" spans="1:6" ht="57.5" x14ac:dyDescent="0.35">
      <c r="A155" s="74" t="s">
        <v>829</v>
      </c>
      <c r="B155" s="79" t="s">
        <v>830</v>
      </c>
      <c r="C155" s="79" t="s">
        <v>272</v>
      </c>
      <c r="D155" s="79" t="s">
        <v>831</v>
      </c>
      <c r="E155" s="79" t="s">
        <v>272</v>
      </c>
      <c r="F155" s="76" t="s">
        <v>272</v>
      </c>
    </row>
    <row r="156" spans="1:6" ht="57.5" x14ac:dyDescent="0.35">
      <c r="A156" s="74" t="s">
        <v>832</v>
      </c>
      <c r="B156" s="79" t="s">
        <v>833</v>
      </c>
      <c r="C156" s="79" t="s">
        <v>272</v>
      </c>
      <c r="D156" s="79" t="s">
        <v>834</v>
      </c>
      <c r="E156" s="79" t="s">
        <v>272</v>
      </c>
      <c r="F156" s="76" t="s">
        <v>272</v>
      </c>
    </row>
  </sheetData>
  <pageMargins left="0.7" right="0.7" top="0.56999999999999995" bottom="0.70260416666666703" header="0.3" footer="0.3"/>
  <pageSetup scale="29" fitToHeight="0" orientation="landscape" horizontalDpi="1200" verticalDpi="1200" r:id="rId1"/>
  <headerFooter>
    <oddHeader>&amp;L&amp;G
&amp;"Cambria,Bold"&amp;14Form&amp;C&amp;"Cambria,Regular"  Doc Number: D0000003422
             Name: Product security standard assessment
        Revision: AB&amp;R&amp;"Cambria,Regular"Tab: Controls and Guidance</oddHeader>
    <oddFooter>&amp;L&amp;G&amp;R&amp;"Cambria,Regular"Page &amp;P of &amp;N</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34998626667073579"/>
    <pageSetUpPr fitToPage="1"/>
  </sheetPr>
  <dimension ref="A1:D40"/>
  <sheetViews>
    <sheetView zoomScale="90" zoomScaleNormal="90" zoomScalePageLayoutView="70" workbookViewId="0">
      <pane xSplit="2" ySplit="3" topLeftCell="C16" activePane="bottomRight" state="frozen"/>
      <selection pane="topRight" activeCell="C1" sqref="C1"/>
      <selection pane="bottomLeft" activeCell="A4" sqref="A4"/>
      <selection pane="bottomRight" activeCell="D16" sqref="D16"/>
    </sheetView>
  </sheetViews>
  <sheetFormatPr defaultColWidth="8.54296875" defaultRowHeight="12.5" x14ac:dyDescent="0.35"/>
  <cols>
    <col min="1" max="1" width="39.54296875" style="80" customWidth="1"/>
    <col min="2" max="2" width="53.26953125" style="71" customWidth="1"/>
    <col min="3" max="3" width="30.54296875" style="71" customWidth="1"/>
    <col min="4" max="4" width="80.26953125" style="71" customWidth="1"/>
    <col min="5" max="16384" width="8.54296875" style="71"/>
  </cols>
  <sheetData>
    <row r="1" spans="1:4" ht="15" x14ac:dyDescent="0.3">
      <c r="A1" s="84" t="s">
        <v>986</v>
      </c>
      <c r="B1" s="85"/>
      <c r="C1" s="85"/>
      <c r="D1" s="86"/>
    </row>
    <row r="2" spans="1:4" ht="15" x14ac:dyDescent="0.3">
      <c r="A2" s="87" t="s">
        <v>1001</v>
      </c>
      <c r="B2" s="88"/>
      <c r="C2" s="88"/>
      <c r="D2" s="89"/>
    </row>
    <row r="3" spans="1:4" s="73" customFormat="1" x14ac:dyDescent="0.35">
      <c r="A3" s="72" t="s">
        <v>987</v>
      </c>
      <c r="B3" s="72" t="s">
        <v>988</v>
      </c>
      <c r="C3" s="72" t="s">
        <v>1074</v>
      </c>
      <c r="D3" s="72" t="s">
        <v>1075</v>
      </c>
    </row>
    <row r="4" spans="1:4" ht="169.9" customHeight="1" x14ac:dyDescent="0.35">
      <c r="A4" s="299" t="s">
        <v>1002</v>
      </c>
      <c r="B4" s="296" t="s">
        <v>994</v>
      </c>
      <c r="C4" s="82" t="s">
        <v>989</v>
      </c>
      <c r="D4" s="75" t="s">
        <v>1445</v>
      </c>
    </row>
    <row r="5" spans="1:4" ht="23" x14ac:dyDescent="0.35">
      <c r="A5" s="300"/>
      <c r="B5" s="297"/>
      <c r="C5" s="82" t="s">
        <v>990</v>
      </c>
      <c r="D5" s="75" t="s">
        <v>993</v>
      </c>
    </row>
    <row r="6" spans="1:4" ht="80.5" x14ac:dyDescent="0.35">
      <c r="A6" s="300"/>
      <c r="B6" s="298"/>
      <c r="C6" s="83" t="s">
        <v>991</v>
      </c>
      <c r="D6" s="79" t="s">
        <v>992</v>
      </c>
    </row>
    <row r="7" spans="1:4" ht="23" x14ac:dyDescent="0.35">
      <c r="A7" s="300"/>
      <c r="B7" s="293" t="s">
        <v>995</v>
      </c>
      <c r="C7" s="83" t="s">
        <v>996</v>
      </c>
      <c r="D7" s="79" t="s">
        <v>999</v>
      </c>
    </row>
    <row r="8" spans="1:4" ht="46" x14ac:dyDescent="0.35">
      <c r="A8" s="300"/>
      <c r="B8" s="294"/>
      <c r="C8" s="83" t="s">
        <v>997</v>
      </c>
      <c r="D8" s="79" t="s">
        <v>1038</v>
      </c>
    </row>
    <row r="9" spans="1:4" x14ac:dyDescent="0.35">
      <c r="A9" s="301"/>
      <c r="B9" s="295"/>
      <c r="C9" s="83" t="s">
        <v>998</v>
      </c>
      <c r="D9" s="79" t="s">
        <v>1000</v>
      </c>
    </row>
    <row r="10" spans="1:4" ht="34.5" x14ac:dyDescent="0.35">
      <c r="A10" s="299" t="s">
        <v>1003</v>
      </c>
      <c r="B10" s="79" t="s">
        <v>1004</v>
      </c>
      <c r="C10" s="302" t="s">
        <v>1005</v>
      </c>
      <c r="D10" s="303"/>
    </row>
    <row r="11" spans="1:4" ht="34.5" x14ac:dyDescent="0.35">
      <c r="A11" s="300"/>
      <c r="B11" s="79" t="s">
        <v>1006</v>
      </c>
      <c r="C11" s="83" t="s">
        <v>1007</v>
      </c>
      <c r="D11" s="79" t="s">
        <v>1008</v>
      </c>
    </row>
    <row r="12" spans="1:4" ht="46" x14ac:dyDescent="0.35">
      <c r="A12" s="300"/>
      <c r="B12" s="79" t="s">
        <v>1018</v>
      </c>
      <c r="C12" s="302" t="s">
        <v>1005</v>
      </c>
      <c r="D12" s="303"/>
    </row>
    <row r="13" spans="1:4" ht="34.5" x14ac:dyDescent="0.35">
      <c r="A13" s="300"/>
      <c r="B13" s="79" t="s">
        <v>1017</v>
      </c>
      <c r="C13" s="302" t="s">
        <v>1005</v>
      </c>
      <c r="D13" s="303"/>
    </row>
    <row r="14" spans="1:4" ht="34.5" x14ac:dyDescent="0.35">
      <c r="A14" s="300"/>
      <c r="B14" s="79" t="s">
        <v>1016</v>
      </c>
      <c r="C14" s="302" t="s">
        <v>1005</v>
      </c>
      <c r="D14" s="303"/>
    </row>
    <row r="15" spans="1:4" ht="34.5" x14ac:dyDescent="0.35">
      <c r="A15" s="300"/>
      <c r="B15" s="79" t="s">
        <v>1015</v>
      </c>
      <c r="C15" s="302" t="s">
        <v>1005</v>
      </c>
      <c r="D15" s="303"/>
    </row>
    <row r="16" spans="1:4" ht="34.5" x14ac:dyDescent="0.35">
      <c r="A16" s="300"/>
      <c r="B16" s="293" t="s">
        <v>1014</v>
      </c>
      <c r="C16" s="83" t="s">
        <v>1009</v>
      </c>
      <c r="D16" s="79" t="s">
        <v>1019</v>
      </c>
    </row>
    <row r="17" spans="1:4" ht="23" x14ac:dyDescent="0.35">
      <c r="A17" s="300"/>
      <c r="B17" s="294"/>
      <c r="C17" s="83" t="s">
        <v>1011</v>
      </c>
      <c r="D17" s="79" t="s">
        <v>1020</v>
      </c>
    </row>
    <row r="18" spans="1:4" ht="23" x14ac:dyDescent="0.35">
      <c r="A18" s="300"/>
      <c r="B18" s="294"/>
      <c r="C18" s="83" t="s">
        <v>1010</v>
      </c>
      <c r="D18" s="79" t="s">
        <v>1021</v>
      </c>
    </row>
    <row r="19" spans="1:4" ht="23" x14ac:dyDescent="0.35">
      <c r="A19" s="300"/>
      <c r="B19" s="295"/>
      <c r="C19" s="83" t="s">
        <v>1012</v>
      </c>
      <c r="D19" s="79" t="s">
        <v>1022</v>
      </c>
    </row>
    <row r="20" spans="1:4" ht="34.5" x14ac:dyDescent="0.35">
      <c r="A20" s="301"/>
      <c r="B20" s="79" t="s">
        <v>1013</v>
      </c>
      <c r="C20" s="302" t="s">
        <v>1005</v>
      </c>
      <c r="D20" s="303"/>
    </row>
    <row r="21" spans="1:4" ht="34.5" x14ac:dyDescent="0.35">
      <c r="A21" s="299" t="s">
        <v>1023</v>
      </c>
      <c r="B21" s="293" t="s">
        <v>1024</v>
      </c>
      <c r="C21" s="83" t="s">
        <v>1027</v>
      </c>
      <c r="D21" s="79" t="s">
        <v>1031</v>
      </c>
    </row>
    <row r="22" spans="1:4" ht="34.5" x14ac:dyDescent="0.35">
      <c r="A22" s="300"/>
      <c r="B22" s="295"/>
      <c r="C22" s="83" t="s">
        <v>1026</v>
      </c>
      <c r="D22" s="79" t="s">
        <v>1030</v>
      </c>
    </row>
    <row r="23" spans="1:4" ht="46" x14ac:dyDescent="0.25">
      <c r="A23" s="301"/>
      <c r="B23" s="90" t="s">
        <v>1025</v>
      </c>
      <c r="C23" s="83" t="s">
        <v>1028</v>
      </c>
      <c r="D23" s="79" t="s">
        <v>1029</v>
      </c>
    </row>
    <row r="24" spans="1:4" ht="34.5" x14ac:dyDescent="0.35">
      <c r="A24" s="299" t="s">
        <v>1037</v>
      </c>
      <c r="B24" s="108" t="s">
        <v>1033</v>
      </c>
      <c r="C24" s="302" t="s">
        <v>1039</v>
      </c>
      <c r="D24" s="303"/>
    </row>
    <row r="25" spans="1:4" ht="34.5" x14ac:dyDescent="0.35">
      <c r="A25" s="300"/>
      <c r="B25" s="293" t="s">
        <v>1032</v>
      </c>
      <c r="C25" s="83" t="s">
        <v>1043</v>
      </c>
      <c r="D25" s="79" t="s">
        <v>1044</v>
      </c>
    </row>
    <row r="26" spans="1:4" ht="34.5" x14ac:dyDescent="0.35">
      <c r="A26" s="300"/>
      <c r="B26" s="294"/>
      <c r="C26" s="83" t="s">
        <v>1040</v>
      </c>
      <c r="D26" s="79" t="s">
        <v>1045</v>
      </c>
    </row>
    <row r="27" spans="1:4" ht="34.5" x14ac:dyDescent="0.35">
      <c r="A27" s="300"/>
      <c r="B27" s="295"/>
      <c r="C27" s="83" t="s">
        <v>1041</v>
      </c>
      <c r="D27" s="79" t="s">
        <v>1042</v>
      </c>
    </row>
    <row r="28" spans="1:4" ht="34.5" x14ac:dyDescent="0.35">
      <c r="A28" s="301"/>
      <c r="B28" s="79" t="s">
        <v>1034</v>
      </c>
      <c r="C28" s="83" t="s">
        <v>1036</v>
      </c>
      <c r="D28" s="79" t="s">
        <v>1035</v>
      </c>
    </row>
    <row r="29" spans="1:4" ht="23" x14ac:dyDescent="0.35">
      <c r="A29" s="299" t="s">
        <v>1046</v>
      </c>
      <c r="B29" s="293" t="s">
        <v>1047</v>
      </c>
      <c r="C29" s="83" t="s">
        <v>1051</v>
      </c>
      <c r="D29" s="79" t="s">
        <v>1053</v>
      </c>
    </row>
    <row r="30" spans="1:4" ht="34.5" x14ac:dyDescent="0.35">
      <c r="A30" s="300"/>
      <c r="B30" s="295"/>
      <c r="C30" s="83" t="s">
        <v>1052</v>
      </c>
      <c r="D30" s="79" t="s">
        <v>1054</v>
      </c>
    </row>
    <row r="31" spans="1:4" ht="46" x14ac:dyDescent="0.35">
      <c r="A31" s="300"/>
      <c r="B31" s="79" t="s">
        <v>1048</v>
      </c>
      <c r="C31" s="83" t="s">
        <v>1057</v>
      </c>
      <c r="D31" s="79" t="s">
        <v>1058</v>
      </c>
    </row>
    <row r="32" spans="1:4" ht="69" x14ac:dyDescent="0.35">
      <c r="A32" s="300"/>
      <c r="B32" s="79" t="s">
        <v>1049</v>
      </c>
      <c r="C32" s="83" t="s">
        <v>1056</v>
      </c>
      <c r="D32" s="79" t="s">
        <v>1055</v>
      </c>
    </row>
    <row r="33" spans="1:4" ht="34.5" x14ac:dyDescent="0.35">
      <c r="A33" s="301"/>
      <c r="B33" s="79" t="s">
        <v>1050</v>
      </c>
      <c r="C33" s="302" t="s">
        <v>1005</v>
      </c>
      <c r="D33" s="303"/>
    </row>
    <row r="34" spans="1:4" ht="103.5" x14ac:dyDescent="0.35">
      <c r="A34" s="299" t="s">
        <v>1059</v>
      </c>
      <c r="B34" s="79" t="s">
        <v>1062</v>
      </c>
      <c r="C34" s="302" t="s">
        <v>1060</v>
      </c>
      <c r="D34" s="303"/>
    </row>
    <row r="35" spans="1:4" ht="103.5" x14ac:dyDescent="0.35">
      <c r="A35" s="301"/>
      <c r="B35" s="79" t="s">
        <v>1061</v>
      </c>
      <c r="C35" s="302" t="s">
        <v>1005</v>
      </c>
      <c r="D35" s="303"/>
    </row>
    <row r="36" spans="1:4" ht="46" x14ac:dyDescent="0.35">
      <c r="A36" s="299" t="s">
        <v>1063</v>
      </c>
      <c r="B36" s="79" t="s">
        <v>1064</v>
      </c>
      <c r="C36" s="83" t="s">
        <v>1067</v>
      </c>
      <c r="D36" s="79" t="s">
        <v>1068</v>
      </c>
    </row>
    <row r="37" spans="1:4" ht="46" x14ac:dyDescent="0.35">
      <c r="A37" s="300"/>
      <c r="B37" s="79" t="s">
        <v>1065</v>
      </c>
      <c r="C37" s="302" t="s">
        <v>1005</v>
      </c>
      <c r="D37" s="303"/>
    </row>
    <row r="38" spans="1:4" ht="57.5" x14ac:dyDescent="0.35">
      <c r="A38" s="301"/>
      <c r="B38" s="79" t="s">
        <v>1066</v>
      </c>
      <c r="C38" s="302" t="s">
        <v>1005</v>
      </c>
      <c r="D38" s="303"/>
    </row>
    <row r="39" spans="1:4" ht="80.5" x14ac:dyDescent="0.35">
      <c r="A39" s="299" t="s">
        <v>1069</v>
      </c>
      <c r="B39" s="79" t="s">
        <v>1071</v>
      </c>
      <c r="C39" s="83" t="s">
        <v>1072</v>
      </c>
      <c r="D39" s="79" t="s">
        <v>1073</v>
      </c>
    </row>
    <row r="40" spans="1:4" ht="46" x14ac:dyDescent="0.35">
      <c r="A40" s="301"/>
      <c r="B40" s="79" t="s">
        <v>1070</v>
      </c>
      <c r="C40" s="302" t="s">
        <v>1005</v>
      </c>
      <c r="D40" s="303"/>
    </row>
  </sheetData>
  <sheetProtection sheet="1" objects="1" scenarios="1"/>
  <mergeCells count="27">
    <mergeCell ref="A36:A38"/>
    <mergeCell ref="C37:D37"/>
    <mergeCell ref="C38:D38"/>
    <mergeCell ref="A39:A40"/>
    <mergeCell ref="C40:D40"/>
    <mergeCell ref="B29:B30"/>
    <mergeCell ref="A29:A33"/>
    <mergeCell ref="C33:D33"/>
    <mergeCell ref="C34:D34"/>
    <mergeCell ref="C35:D35"/>
    <mergeCell ref="A34:A35"/>
    <mergeCell ref="C20:D20"/>
    <mergeCell ref="A10:A20"/>
    <mergeCell ref="B21:B22"/>
    <mergeCell ref="A21:A23"/>
    <mergeCell ref="B25:B27"/>
    <mergeCell ref="A24:A28"/>
    <mergeCell ref="C24:D24"/>
    <mergeCell ref="B7:B9"/>
    <mergeCell ref="B4:B6"/>
    <mergeCell ref="A4:A9"/>
    <mergeCell ref="C10:D10"/>
    <mergeCell ref="B16:B19"/>
    <mergeCell ref="C12:D12"/>
    <mergeCell ref="C13:D13"/>
    <mergeCell ref="C14:D14"/>
    <mergeCell ref="C15:D15"/>
  </mergeCells>
  <pageMargins left="0.7" right="0.7" top="0.75" bottom="0.75" header="0.3" footer="0.3"/>
  <pageSetup scale="44" fitToHeight="0" orientation="portrait" horizontalDpi="1200" verticalDpi="1200" r:id="rId1"/>
  <headerFooter>
    <oddHeader>&amp;L&amp;G
&amp;"Cambria,Bold"&amp;14Form&amp;C&amp;"Cambria,Regular"  Doc Number: D0000003422
             Name: Product security standard assessment
        Revision: AB&amp;R&amp;"Cambria,Regular"Tab: Privacy BR</oddHeader>
    <oddFooter>&amp;L&amp;G&amp;R&amp;"Cambria,Regular"Page &amp;P of &amp;N</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9663BCAEFF285478CCB19485035D25B" ma:contentTypeVersion="4" ma:contentTypeDescription="Create a new document." ma:contentTypeScope="" ma:versionID="340b8ee5f2f540dc31777feaf19f603f">
  <xsd:schema xmlns:xsd="http://www.w3.org/2001/XMLSchema" xmlns:xs="http://www.w3.org/2001/XMLSchema" xmlns:p="http://schemas.microsoft.com/office/2006/metadata/properties" xmlns:ns2="f2d8b341-c2fb-4100-be3a-cc1ff4af97bd" targetNamespace="http://schemas.microsoft.com/office/2006/metadata/properties" ma:root="true" ma:fieldsID="5bcab604518a700f8163d1d49e2f9267" ns2:_="">
    <xsd:import namespace="f2d8b341-c2fb-4100-be3a-cc1ff4af97b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d8b341-c2fb-4100-be3a-cc1ff4af97b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832F9AC-5D95-4958-91E4-30F525DDA9AE}">
  <ds:schemaRefs>
    <ds:schemaRef ds:uri="http://schemas.microsoft.com/sharepoint/v3/contenttype/forms"/>
  </ds:schemaRefs>
</ds:datastoreItem>
</file>

<file path=customXml/itemProps2.xml><?xml version="1.0" encoding="utf-8"?>
<ds:datastoreItem xmlns:ds="http://schemas.openxmlformats.org/officeDocument/2006/customXml" ds:itemID="{A194B37F-6F31-4268-BC30-F39A69423C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d8b341-c2fb-4100-be3a-cc1ff4af97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C43A82B-CC17-44A7-8AAA-DF72F4EE7CAD}">
  <ds:schemaRefs>
    <ds:schemaRef ds:uri="f2d8b341-c2fb-4100-be3a-cc1ff4af97bd"/>
    <ds:schemaRef ds:uri="http://schemas.microsoft.com/office/infopath/2007/PartnerControls"/>
    <ds:schemaRef ds:uri="http://schemas.openxmlformats.org/package/2006/metadata/core-properties"/>
    <ds:schemaRef ds:uri="http://schemas.microsoft.com/office/2006/documentManagement/types"/>
    <ds:schemaRef ds:uri="http://www.w3.org/XML/1998/namespace"/>
    <ds:schemaRef ds:uri="http://schemas.microsoft.com/office/2006/metadata/properties"/>
    <ds:schemaRef ds:uri="http://purl.org/dc/terms/"/>
    <ds:schemaRef ds:uri="http://purl.org/dc/elements/1.1/"/>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Header</vt:lpstr>
      <vt:lpstr>Capabilities Assessment</vt:lpstr>
      <vt:lpstr>Security Controls Assessment</vt:lpstr>
      <vt:lpstr>Privacy Controls Assessment</vt:lpstr>
      <vt:lpstr>Logic Table</vt:lpstr>
      <vt:lpstr>Impact Levels</vt:lpstr>
      <vt:lpstr>Capabilities and MDS2</vt:lpstr>
      <vt:lpstr>Controls and Guidance</vt:lpstr>
      <vt:lpstr>Privacy BR</vt:lpstr>
      <vt:lpstr>'Capabilities and MDS2'!Print_Area</vt:lpstr>
      <vt:lpstr>'Capabilities Assessment'!Print_Area</vt:lpstr>
      <vt:lpstr>Header!Print_Area</vt:lpstr>
      <vt:lpstr>'Privacy Controls Assessment'!Print_Area</vt:lpstr>
      <vt:lpstr>'Capabilities and MDS2'!Print_Titles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2022-03-03T06:32:48Z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0x010100F9663BCAEFF285478CCB19485035D25B</vt:lpwstr>
  </property>
</Properties>
</file>