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balancer\25-7-22_PSSA\"/>
    </mc:Choice>
  </mc:AlternateContent>
  <xr:revisionPtr revIDLastSave="0" documentId="13_ncr:1_{19B3E17C-B17C-465C-905B-097CF42FC3FC}" xr6:coauthVersionLast="47" xr6:coauthVersionMax="47" xr10:uidLastSave="{00000000-0000-0000-0000-000000000000}"/>
  <bookViews>
    <workbookView xWindow="-120" yWindow="-120" windowWidth="20730" windowHeight="11160" tabRatio="500" firstSheet="1" activeTab="1"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s="1"/>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10" i="5" s="1"/>
  <c r="D5" i="5"/>
  <c r="D22" i="5" s="1"/>
  <c r="C5" i="5"/>
  <c r="C43" i="5" s="1"/>
  <c r="V43" i="5" s="1"/>
  <c r="B5" i="5"/>
  <c r="B71" i="5" s="1"/>
  <c r="A4" i="4"/>
  <c r="B2" i="4"/>
  <c r="B2" i="3"/>
  <c r="D10" i="2"/>
  <c r="X5" i="5" s="1"/>
  <c r="N93" i="5"/>
  <c r="V93" i="5" s="1"/>
  <c r="AH93" i="5" s="1"/>
  <c r="B99" i="3" s="1"/>
  <c r="N44" i="5"/>
  <c r="V44" i="5" s="1"/>
  <c r="AH44" i="5" s="1"/>
  <c r="B50" i="3" s="1"/>
  <c r="N95" i="5"/>
  <c r="V95" i="5" s="1"/>
  <c r="AH95" i="5" s="1"/>
  <c r="B101" i="3" s="1"/>
  <c r="Q27" i="5"/>
  <c r="V27" i="5" s="1"/>
  <c r="Q162" i="5"/>
  <c r="V162" i="5" s="1"/>
  <c r="Q109" i="5"/>
  <c r="V109" i="5"/>
  <c r="Q79" i="5"/>
  <c r="Q78" i="5"/>
  <c r="Q160" i="5"/>
  <c r="V160" i="5" s="1"/>
  <c r="Q154" i="5"/>
  <c r="V154" i="5" s="1"/>
  <c r="Q126" i="5"/>
  <c r="Q103" i="5"/>
  <c r="Q116" i="5"/>
  <c r="Q105" i="5"/>
  <c r="V105" i="5" s="1"/>
  <c r="Q54" i="5"/>
  <c r="Q108" i="5"/>
  <c r="V108" i="5" s="1"/>
  <c r="Q159" i="5"/>
  <c r="Q157" i="5"/>
  <c r="V157" i="5" s="1"/>
  <c r="Q117" i="5"/>
  <c r="Q111" i="5"/>
  <c r="V111" i="5" s="1"/>
  <c r="Q151" i="5"/>
  <c r="Q106" i="5"/>
  <c r="V106" i="5" s="1"/>
  <c r="Q155" i="5"/>
  <c r="V155" i="5" s="1"/>
  <c r="Q152" i="5"/>
  <c r="Q104" i="5"/>
  <c r="V104" i="5" s="1"/>
  <c r="Q101" i="5"/>
  <c r="V101" i="5" s="1"/>
  <c r="Q72" i="5"/>
  <c r="Q158" i="5"/>
  <c r="Q130" i="5"/>
  <c r="Q112" i="5"/>
  <c r="V112" i="5" s="1"/>
  <c r="Q107" i="5"/>
  <c r="Q156" i="5"/>
  <c r="Q153" i="5"/>
  <c r="Q110" i="5"/>
  <c r="V110" i="5" s="1"/>
  <c r="Q102" i="5"/>
  <c r="Q73" i="5"/>
  <c r="L19" i="5"/>
  <c r="L18" i="5"/>
  <c r="Q26" i="5"/>
  <c r="V26" i="5" s="1"/>
  <c r="K137" i="5"/>
  <c r="V137" i="5" s="1"/>
  <c r="K144" i="5"/>
  <c r="V144" i="5" s="1"/>
  <c r="K113" i="5"/>
  <c r="K140" i="5"/>
  <c r="Q9" i="5"/>
  <c r="D12" i="5"/>
  <c r="V12" i="5" s="1"/>
  <c r="AH12" i="5" s="1"/>
  <c r="B18" i="3" s="1"/>
  <c r="E13" i="5"/>
  <c r="H47" i="5"/>
  <c r="Q53" i="5"/>
  <c r="L63" i="5"/>
  <c r="E12" i="5"/>
  <c r="L47" i="5"/>
  <c r="E46" i="5"/>
  <c r="E52" i="5"/>
  <c r="V52" i="5" s="1"/>
  <c r="AH52" i="5" s="1"/>
  <c r="B58" i="3" s="1"/>
  <c r="L37" i="5"/>
  <c r="H77" i="5"/>
  <c r="D103" i="5"/>
  <c r="V103" i="5" s="1"/>
  <c r="Q25" i="5"/>
  <c r="H54" i="5"/>
  <c r="Q150" i="5"/>
  <c r="Q10" i="5"/>
  <c r="D19" i="5"/>
  <c r="L20" i="5"/>
  <c r="C42" i="5"/>
  <c r="V42" i="5" s="1"/>
  <c r="H46" i="5"/>
  <c r="H58" i="5"/>
  <c r="V58" i="5" s="1"/>
  <c r="AH58" i="5" s="1"/>
  <c r="B64" i="3" s="1"/>
  <c r="V102" i="5"/>
  <c r="N91" i="5" l="1"/>
  <c r="V91" i="5" s="1"/>
  <c r="AH91" i="5" s="1"/>
  <c r="B97" i="3" s="1"/>
  <c r="N98" i="5"/>
  <c r="V98" i="5" s="1"/>
  <c r="AH98" i="5" s="1"/>
  <c r="B104" i="3" s="1"/>
  <c r="H81" i="5"/>
  <c r="V81" i="5" s="1"/>
  <c r="AH81" i="5" s="1"/>
  <c r="B87" i="3" s="1"/>
  <c r="N99" i="5"/>
  <c r="V99" i="5" s="1"/>
  <c r="AH99" i="5" s="1"/>
  <c r="B105" i="3" s="1"/>
  <c r="AA150" i="5"/>
  <c r="AA140" i="5"/>
  <c r="AA138" i="5"/>
  <c r="AF124" i="5"/>
  <c r="AF130" i="5"/>
  <c r="AF57" i="5"/>
  <c r="AA112" i="5"/>
  <c r="AF58" i="5"/>
  <c r="AA39" i="5"/>
  <c r="AA43" i="5"/>
  <c r="AA106" i="5"/>
  <c r="AF104" i="5"/>
  <c r="AA24" i="5"/>
  <c r="AF81" i="5"/>
  <c r="AA62" i="5"/>
  <c r="AA61" i="5"/>
  <c r="AF76" i="5"/>
  <c r="AA65" i="5"/>
  <c r="AF40" i="5"/>
  <c r="AA36" i="5"/>
  <c r="AF132" i="5"/>
  <c r="AA121" i="5"/>
  <c r="AF118" i="5"/>
  <c r="AF121" i="5"/>
  <c r="AF53" i="5"/>
  <c r="AF92" i="5"/>
  <c r="AA54" i="5"/>
  <c r="AA28" i="5"/>
  <c r="AA41" i="5"/>
  <c r="AA33" i="5"/>
  <c r="AF85" i="5"/>
  <c r="AF95" i="5"/>
  <c r="AA95" i="5"/>
  <c r="AA60" i="5"/>
  <c r="AA12" i="5"/>
  <c r="AF31" i="5"/>
  <c r="AF14" i="5"/>
  <c r="AF115" i="5"/>
  <c r="AF154" i="5"/>
  <c r="AH154" i="5" s="1"/>
  <c r="B160" i="3" s="1"/>
  <c r="AA134" i="5"/>
  <c r="AA58" i="5"/>
  <c r="AA109" i="5"/>
  <c r="AF136" i="5"/>
  <c r="AA22" i="5"/>
  <c r="AF34" i="5"/>
  <c r="AA116" i="5"/>
  <c r="AF93" i="5"/>
  <c r="AF128" i="5"/>
  <c r="AA113" i="5"/>
  <c r="AA35" i="5"/>
  <c r="AF75" i="5"/>
  <c r="AF12" i="5"/>
  <c r="AF73" i="5"/>
  <c r="AA44" i="5"/>
  <c r="AF48" i="5"/>
  <c r="AA66" i="5"/>
  <c r="AF38" i="5"/>
  <c r="AF111" i="5"/>
  <c r="AF91" i="5"/>
  <c r="AA84" i="5"/>
  <c r="AF153" i="5"/>
  <c r="AA107" i="5"/>
  <c r="AA53" i="5"/>
  <c r="AF98" i="5"/>
  <c r="AA8" i="5"/>
  <c r="AF157" i="5"/>
  <c r="AA154" i="5"/>
  <c r="AF21" i="5"/>
  <c r="AA82" i="5"/>
  <c r="AF149" i="5"/>
  <c r="AF103" i="5"/>
  <c r="AA25" i="5"/>
  <c r="AF15" i="5"/>
  <c r="AA15" i="5"/>
  <c r="AA27" i="5"/>
  <c r="AF160" i="5"/>
  <c r="AA155" i="5"/>
  <c r="AF145" i="5"/>
  <c r="AF19" i="5"/>
  <c r="AA75" i="5"/>
  <c r="AA141" i="5"/>
  <c r="AF87" i="5"/>
  <c r="AF13" i="5"/>
  <c r="AA13" i="5"/>
  <c r="AF10" i="5"/>
  <c r="AA151" i="5"/>
  <c r="E120" i="5"/>
  <c r="D20" i="5"/>
  <c r="E45" i="5"/>
  <c r="D21" i="5"/>
  <c r="K78" i="5"/>
  <c r="N29" i="5"/>
  <c r="E49" i="5"/>
  <c r="N94" i="5"/>
  <c r="V94" i="5" s="1"/>
  <c r="AH94" i="5" s="1"/>
  <c r="B100" i="3" s="1"/>
  <c r="E47" i="5"/>
  <c r="T130" i="5"/>
  <c r="D14" i="5"/>
  <c r="N100" i="5"/>
  <c r="V100" i="5" s="1"/>
  <c r="AH100" i="5" s="1"/>
  <c r="B106" i="3" s="1"/>
  <c r="E51" i="5"/>
  <c r="K153" i="5"/>
  <c r="V153" i="5" s="1"/>
  <c r="D13" i="5"/>
  <c r="V13" i="5" s="1"/>
  <c r="AH13" i="5" s="1"/>
  <c r="B19" i="3" s="1"/>
  <c r="N90" i="5"/>
  <c r="V90" i="5" s="1"/>
  <c r="AH90" i="5" s="1"/>
  <c r="B96" i="3" s="1"/>
  <c r="N97" i="5"/>
  <c r="V97" i="5" s="1"/>
  <c r="AH97" i="5" s="1"/>
  <c r="B103" i="3" s="1"/>
  <c r="E48" i="5"/>
  <c r="D23" i="5"/>
  <c r="K122" i="5"/>
  <c r="K77" i="5"/>
  <c r="V77" i="5" s="1"/>
  <c r="D10" i="5"/>
  <c r="N9" i="5"/>
  <c r="N96" i="5"/>
  <c r="N113" i="5"/>
  <c r="D9" i="5"/>
  <c r="E50" i="5"/>
  <c r="T152" i="5"/>
  <c r="V54" i="5"/>
  <c r="D11" i="5"/>
  <c r="V11" i="5" s="1"/>
  <c r="AH11" i="5" s="1"/>
  <c r="B17" i="3" s="1"/>
  <c r="K84" i="5"/>
  <c r="D24" i="5"/>
  <c r="K138" i="5"/>
  <c r="N89" i="5"/>
  <c r="O83" i="5"/>
  <c r="O122" i="5"/>
  <c r="V122" i="5" s="1"/>
  <c r="O84" i="5"/>
  <c r="O125" i="5"/>
  <c r="V125" i="5" s="1"/>
  <c r="O88" i="5"/>
  <c r="O117" i="5"/>
  <c r="V117" i="5" s="1"/>
  <c r="O118" i="5"/>
  <c r="O116" i="5"/>
  <c r="O120" i="5"/>
  <c r="O126" i="5"/>
  <c r="V126" i="5" s="1"/>
  <c r="O114" i="5"/>
  <c r="V114" i="5" s="1"/>
  <c r="O92" i="5"/>
  <c r="V92" i="5" s="1"/>
  <c r="O87" i="5"/>
  <c r="O115" i="5"/>
  <c r="V115" i="5" s="1"/>
  <c r="O82" i="5"/>
  <c r="O127" i="5"/>
  <c r="O119" i="5"/>
  <c r="V119" i="5" s="1"/>
  <c r="O129" i="5"/>
  <c r="V129" i="5" s="1"/>
  <c r="J158" i="5"/>
  <c r="V158" i="5" s="1"/>
  <c r="J133" i="5"/>
  <c r="J156" i="5"/>
  <c r="J134" i="5"/>
  <c r="J135" i="5"/>
  <c r="V135" i="5" s="1"/>
  <c r="J138" i="5"/>
  <c r="J152" i="5"/>
  <c r="J150" i="5"/>
  <c r="K143" i="5"/>
  <c r="K118" i="5"/>
  <c r="K47" i="5"/>
  <c r="K161" i="5"/>
  <c r="V161" i="5" s="1"/>
  <c r="K156" i="5"/>
  <c r="K76" i="5"/>
  <c r="K151" i="5"/>
  <c r="V151" i="5" s="1"/>
  <c r="K123" i="5"/>
  <c r="V123" i="5" s="1"/>
  <c r="K72" i="5"/>
  <c r="K75" i="5"/>
  <c r="K73" i="5"/>
  <c r="K116" i="5"/>
  <c r="K89" i="5"/>
  <c r="V89" i="5" s="1"/>
  <c r="K79" i="5"/>
  <c r="K131" i="5"/>
  <c r="V131" i="5" s="1"/>
  <c r="K74" i="5"/>
  <c r="K142" i="5"/>
  <c r="V142" i="5" s="1"/>
  <c r="K152" i="5"/>
  <c r="F121" i="5"/>
  <c r="V121" i="5" s="1"/>
  <c r="AH121" i="5" s="1"/>
  <c r="F49" i="5"/>
  <c r="F63" i="5"/>
  <c r="F124" i="5"/>
  <c r="F83" i="5"/>
  <c r="V83" i="5" s="1"/>
  <c r="M45" i="5"/>
  <c r="M70" i="5"/>
  <c r="V70" i="5" s="1"/>
  <c r="M65" i="5"/>
  <c r="M133" i="5"/>
  <c r="M10" i="5"/>
  <c r="M68" i="5"/>
  <c r="V68" i="5" s="1"/>
  <c r="M37" i="5"/>
  <c r="M29" i="5"/>
  <c r="M63" i="5"/>
  <c r="M66" i="5"/>
  <c r="V66" i="5" s="1"/>
  <c r="F48" i="5"/>
  <c r="F86" i="5"/>
  <c r="V86" i="5" s="1"/>
  <c r="F88" i="5"/>
  <c r="F118" i="5"/>
  <c r="F19" i="5"/>
  <c r="F69" i="5"/>
  <c r="V69" i="5" s="1"/>
  <c r="F159" i="5"/>
  <c r="F47" i="5"/>
  <c r="F82" i="5"/>
  <c r="F84" i="5"/>
  <c r="V84" i="5" s="1"/>
  <c r="F46" i="5"/>
  <c r="V46" i="5" s="1"/>
  <c r="F87" i="5"/>
  <c r="R138" i="5"/>
  <c r="R133" i="5"/>
  <c r="R134" i="5"/>
  <c r="P50" i="5"/>
  <c r="P148" i="5"/>
  <c r="V148" i="5" s="1"/>
  <c r="P146" i="5"/>
  <c r="V146" i="5" s="1"/>
  <c r="P141" i="5"/>
  <c r="V141" i="5" s="1"/>
  <c r="P159" i="5"/>
  <c r="P143" i="5"/>
  <c r="P21" i="5"/>
  <c r="P128" i="5"/>
  <c r="V128" i="5" s="1"/>
  <c r="P127" i="5"/>
  <c r="P138" i="5"/>
  <c r="P124" i="5"/>
  <c r="P147" i="5"/>
  <c r="V147" i="5" s="1"/>
  <c r="P140" i="5"/>
  <c r="V140" i="5" s="1"/>
  <c r="AH140" i="5" s="1"/>
  <c r="B146" i="3" s="1"/>
  <c r="P136" i="5"/>
  <c r="V136" i="5" s="1"/>
  <c r="AH136" i="5" s="1"/>
  <c r="B142" i="3" s="1"/>
  <c r="M71" i="5"/>
  <c r="V71" i="5" s="1"/>
  <c r="M18" i="5"/>
  <c r="M64" i="5"/>
  <c r="V64" i="5" s="1"/>
  <c r="M67" i="5"/>
  <c r="V67" i="5" s="1"/>
  <c r="M19" i="5"/>
  <c r="M20" i="5"/>
  <c r="I63" i="5"/>
  <c r="I113" i="5"/>
  <c r="H45" i="5"/>
  <c r="H107" i="5"/>
  <c r="V107" i="5" s="1"/>
  <c r="H72" i="5"/>
  <c r="H60" i="5"/>
  <c r="V60" i="5" s="1"/>
  <c r="AH60" i="5" s="1"/>
  <c r="B66" i="3" s="1"/>
  <c r="H56" i="5"/>
  <c r="V56" i="5" s="1"/>
  <c r="AH56" i="5" s="1"/>
  <c r="B62" i="3" s="1"/>
  <c r="H150" i="5"/>
  <c r="H75" i="5"/>
  <c r="H55" i="5"/>
  <c r="V55" i="5" s="1"/>
  <c r="H76" i="5"/>
  <c r="H74" i="5"/>
  <c r="H79" i="5"/>
  <c r="H53" i="5"/>
  <c r="V53" i="5" s="1"/>
  <c r="AH53" i="5" s="1"/>
  <c r="B59" i="3" s="1"/>
  <c r="H73" i="5"/>
  <c r="H50" i="5"/>
  <c r="H49" i="5"/>
  <c r="H59" i="5"/>
  <c r="V59" i="5" s="1"/>
  <c r="AH59" i="5" s="1"/>
  <c r="B65" i="3" s="1"/>
  <c r="H80" i="5"/>
  <c r="V80" i="5" s="1"/>
  <c r="AH80" i="5" s="1"/>
  <c r="B86" i="3" s="1"/>
  <c r="H62" i="5"/>
  <c r="V62" i="5" s="1"/>
  <c r="AH62" i="5" s="1"/>
  <c r="B68" i="3" s="1"/>
  <c r="H57" i="5"/>
  <c r="H36" i="5"/>
  <c r="H78" i="5"/>
  <c r="V78" i="5" s="1"/>
  <c r="C41" i="5"/>
  <c r="V41" i="5" s="1"/>
  <c r="T150" i="5"/>
  <c r="T96" i="5"/>
  <c r="S96" i="5"/>
  <c r="S130" i="5"/>
  <c r="S134" i="5"/>
  <c r="S133" i="5"/>
  <c r="C28" i="5"/>
  <c r="V28" i="5"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B16" i="5"/>
  <c r="V16" i="5" s="1"/>
  <c r="B10" i="5"/>
  <c r="B65" i="5"/>
  <c r="B24" i="5"/>
  <c r="V24" i="5" s="1"/>
  <c r="B23" i="5"/>
  <c r="B9" i="5"/>
  <c r="V9" i="5" s="1"/>
  <c r="B17" i="5"/>
  <c r="V17" i="5" s="1"/>
  <c r="B48" i="5"/>
  <c r="B14" i="5"/>
  <c r="I18" i="5"/>
  <c r="I10" i="5"/>
  <c r="L29" i="5"/>
  <c r="L50" i="5"/>
  <c r="L21" i="5"/>
  <c r="V21" i="5" s="1"/>
  <c r="AH21" i="5" s="1"/>
  <c r="B27" i="3" s="1"/>
  <c r="L45" i="5"/>
  <c r="G38" i="5"/>
  <c r="G36" i="5"/>
  <c r="G15" i="5"/>
  <c r="V15" i="5" s="1"/>
  <c r="AH15" i="5" s="1"/>
  <c r="G30" i="5"/>
  <c r="V30" i="5" s="1"/>
  <c r="G22" i="5"/>
  <c r="G25" i="5"/>
  <c r="V25" i="5" s="1"/>
  <c r="AH144" i="5"/>
  <c r="B150" i="3" s="1"/>
  <c r="N132" i="5"/>
  <c r="V132" i="5" s="1"/>
  <c r="AH132" i="5" s="1"/>
  <c r="B138" i="3" s="1"/>
  <c r="N57" i="5"/>
  <c r="AA31" i="5"/>
  <c r="AA16" i="5"/>
  <c r="AF52" i="5"/>
  <c r="AF63" i="5"/>
  <c r="AF27" i="5"/>
  <c r="AH27" i="5" s="1"/>
  <c r="B33" i="3" s="1"/>
  <c r="AA23" i="5"/>
  <c r="AF138" i="5"/>
  <c r="AA51" i="5"/>
  <c r="AF18" i="5"/>
  <c r="AA145" i="5"/>
  <c r="AA34" i="5"/>
  <c r="AF78" i="5"/>
  <c r="AF129" i="5"/>
  <c r="AF147" i="5"/>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A11" i="5"/>
  <c r="AF51" i="5"/>
  <c r="AA92" i="5"/>
  <c r="AA139" i="5"/>
  <c r="AA160" i="5"/>
  <c r="AH160" i="5" s="1"/>
  <c r="B166" i="3" s="1"/>
  <c r="AF84" i="5"/>
  <c r="AA131" i="5"/>
  <c r="AF50" i="5"/>
  <c r="AA89" i="5"/>
  <c r="AA125" i="5"/>
  <c r="AF43" i="5"/>
  <c r="AH43" i="5" s="1"/>
  <c r="B49" i="3" s="1"/>
  <c r="AF97" i="5"/>
  <c r="AF47" i="5"/>
  <c r="AA72" i="5"/>
  <c r="AA101" i="5"/>
  <c r="AF146" i="5"/>
  <c r="AA117" i="5"/>
  <c r="AA157" i="5"/>
  <c r="AH157" i="5" s="1"/>
  <c r="B163" i="3" s="1"/>
  <c r="AF41" i="5"/>
  <c r="AA81" i="5"/>
  <c r="AF114" i="5"/>
  <c r="AF140" i="5"/>
  <c r="AF54" i="5"/>
  <c r="AH54" i="5" s="1"/>
  <c r="B60" i="3" s="1"/>
  <c r="AA90" i="5"/>
  <c r="AF105" i="5"/>
  <c r="AF148" i="5"/>
  <c r="AF72" i="5"/>
  <c r="AA110" i="5"/>
  <c r="AF131" i="5"/>
  <c r="AA159" i="5"/>
  <c r="AF35" i="5"/>
  <c r="AA21" i="5"/>
  <c r="AA93" i="5"/>
  <c r="AA105" i="5"/>
  <c r="AF55" i="5"/>
  <c r="AA97" i="5"/>
  <c r="AF150" i="5"/>
  <c r="AA57" i="5"/>
  <c r="AA102" i="5"/>
  <c r="AA146" i="5"/>
  <c r="AA69" i="5"/>
  <c r="AF110" i="5"/>
  <c r="AA56" i="5"/>
  <c r="AF80" i="5"/>
  <c r="AF112" i="5"/>
  <c r="AH112" i="5" s="1"/>
  <c r="B118" i="3" s="1"/>
  <c r="AF155" i="5"/>
  <c r="AH155" i="5" s="1"/>
  <c r="B161" i="3" s="1"/>
  <c r="AF127" i="5"/>
  <c r="AF20" i="5"/>
  <c r="AA55" i="5"/>
  <c r="AA87" i="5"/>
  <c r="AA120" i="5"/>
  <c r="AF151" i="5"/>
  <c r="AH151" i="5" s="1"/>
  <c r="B157" i="3" s="1"/>
  <c r="AF59" i="5"/>
  <c r="AA94" i="5"/>
  <c r="AF123" i="5"/>
  <c r="AA156" i="5"/>
  <c r="AA80" i="5"/>
  <c r="AA115" i="5"/>
  <c r="AF135" i="5"/>
  <c r="AF17" i="5"/>
  <c r="AA10" i="5"/>
  <c r="AF42" i="5"/>
  <c r="AA48" i="5"/>
  <c r="AF16" i="5"/>
  <c r="AA79" i="5"/>
  <c r="AA45" i="5"/>
  <c r="AF30" i="5"/>
  <c r="AA14" i="5"/>
  <c r="AA49" i="5"/>
  <c r="AF29" i="5"/>
  <c r="AF68" i="5"/>
  <c r="AF117" i="5"/>
  <c r="AF142" i="5"/>
  <c r="AF61" i="5"/>
  <c r="AF108" i="5"/>
  <c r="AF45" i="5"/>
  <c r="AA64" i="5"/>
  <c r="AF113" i="5"/>
  <c r="AA153" i="5"/>
  <c r="AH153" i="5" s="1"/>
  <c r="B159" i="3" s="1"/>
  <c r="AF83" i="5"/>
  <c r="AA135" i="5"/>
  <c r="AF60" i="5"/>
  <c r="AA85" i="5"/>
  <c r="AH85" i="5" s="1"/>
  <c r="AF119" i="5"/>
  <c r="AH119" i="5" s="1"/>
  <c r="B125" i="3" s="1"/>
  <c r="AA98" i="5"/>
  <c r="AA133" i="5"/>
  <c r="AF22" i="5"/>
  <c r="AF66" i="5"/>
  <c r="AA100" i="5"/>
  <c r="AA126" i="5"/>
  <c r="AF158" i="5"/>
  <c r="AH158" i="5" s="1"/>
  <c r="AF65" i="5"/>
  <c r="AF96" i="5"/>
  <c r="AF139" i="5"/>
  <c r="AH139" i="5" s="1"/>
  <c r="B145" i="3" s="1"/>
  <c r="AA161" i="5"/>
  <c r="AA86" i="5"/>
  <c r="AA124" i="5"/>
  <c r="AF141" i="5"/>
  <c r="AH141" i="5" s="1"/>
  <c r="B147" i="3" s="1"/>
  <c r="AF28" i="5"/>
  <c r="AF11" i="5"/>
  <c r="AF44" i="5"/>
  <c r="AA50" i="5"/>
  <c r="AA19" i="5"/>
  <c r="AA18" i="5"/>
  <c r="AF56" i="5"/>
  <c r="AA32" i="5"/>
  <c r="AA17" i="5"/>
  <c r="AA114" i="5"/>
  <c r="AF32" i="5"/>
  <c r="AA70" i="5"/>
  <c r="AA123" i="5"/>
  <c r="AA144" i="5"/>
  <c r="AF74" i="5"/>
  <c r="AF120" i="5"/>
  <c r="AF46" i="5"/>
  <c r="AA67" i="5"/>
  <c r="AF116" i="5"/>
  <c r="AA38" i="5"/>
  <c r="AF86" i="5"/>
  <c r="AA148" i="5"/>
  <c r="AA63" i="5"/>
  <c r="AF89" i="5"/>
  <c r="AH89" i="5" s="1"/>
  <c r="B95" i="3" s="1"/>
  <c r="AF122" i="5"/>
  <c r="AH122" i="5" s="1"/>
  <c r="B128" i="3" s="1"/>
  <c r="AF101" i="5"/>
  <c r="AH101" i="5" s="1"/>
  <c r="B107" i="3" s="1"/>
  <c r="AF137" i="5"/>
  <c r="AH137" i="5" s="1"/>
  <c r="B143" i="3" s="1"/>
  <c r="AF24" i="5"/>
  <c r="AA74" i="5"/>
  <c r="AA103" i="5"/>
  <c r="AH103" i="5" s="1"/>
  <c r="B109" i="3" s="1"/>
  <c r="AA132" i="5"/>
  <c r="AF159" i="5"/>
  <c r="AA68" i="5"/>
  <c r="AA99" i="5"/>
  <c r="AA143" i="5"/>
  <c r="AF162" i="5"/>
  <c r="AH162" i="5" s="1"/>
  <c r="B168" i="3" s="1"/>
  <c r="AF88" i="5"/>
  <c r="AF125" i="5"/>
  <c r="AH135" i="5" l="1"/>
  <c r="B141" i="3" s="1"/>
  <c r="V14" i="5"/>
  <c r="V51" i="5"/>
  <c r="AH147" i="5"/>
  <c r="B153" i="3" s="1"/>
  <c r="AH117" i="5"/>
  <c r="B123" i="3" s="1"/>
  <c r="AH131" i="5"/>
  <c r="B137" i="3" s="1"/>
  <c r="V22" i="5"/>
  <c r="V47" i="5"/>
  <c r="AH34" i="5"/>
  <c r="B40" i="3" s="1"/>
  <c r="AH114" i="5"/>
  <c r="B120" i="3" s="1"/>
  <c r="V29" i="5"/>
  <c r="V134" i="5"/>
  <c r="V130" i="5"/>
  <c r="AH130" i="5" s="1"/>
  <c r="B136" i="3" s="1"/>
  <c r="V96" i="5"/>
  <c r="AH96" i="5" s="1"/>
  <c r="B102" i="3" s="1"/>
  <c r="AH110" i="5"/>
  <c r="B116" i="3" s="1"/>
  <c r="V113" i="5"/>
  <c r="AH108" i="5"/>
  <c r="B114" i="3" s="1"/>
  <c r="V18" i="5"/>
  <c r="AH142" i="5"/>
  <c r="B148" i="3" s="1"/>
  <c r="AH105" i="5"/>
  <c r="AH126" i="5"/>
  <c r="B132" i="3" s="1"/>
  <c r="V38" i="5"/>
  <c r="AH38" i="5" s="1"/>
  <c r="B44" i="3" s="1"/>
  <c r="V49" i="5"/>
  <c r="AH49" i="5" s="1"/>
  <c r="B55" i="3" s="1"/>
  <c r="V75" i="5"/>
  <c r="AH75" i="5" s="1"/>
  <c r="B81" i="3" s="1"/>
  <c r="V143" i="5"/>
  <c r="AH143" i="5" s="1"/>
  <c r="B149" i="3" s="1"/>
  <c r="V37" i="5"/>
  <c r="V152" i="5"/>
  <c r="AH152" i="5" s="1"/>
  <c r="B158" i="3" s="1"/>
  <c r="AH146" i="5"/>
  <c r="B152" i="3" s="1"/>
  <c r="AH26" i="5"/>
  <c r="B32" i="3" s="1"/>
  <c r="AH77" i="5"/>
  <c r="B83" i="3" s="1"/>
  <c r="V48" i="5"/>
  <c r="AH48" i="5" s="1"/>
  <c r="B54" i="3" s="1"/>
  <c r="V150" i="5"/>
  <c r="AH150" i="5" s="1"/>
  <c r="B156" i="3" s="1"/>
  <c r="V20" i="5"/>
  <c r="AH20" i="5" s="1"/>
  <c r="B26" i="3" s="1"/>
  <c r="V87" i="5"/>
  <c r="V63" i="5"/>
  <c r="V120" i="5"/>
  <c r="AH129" i="5"/>
  <c r="B135" i="3" s="1"/>
  <c r="AH28" i="5"/>
  <c r="B34" i="3" s="1"/>
  <c r="V73" i="5"/>
  <c r="AH73" i="5" s="1"/>
  <c r="B79" i="3" s="1"/>
  <c r="V88" i="5"/>
  <c r="AH88" i="5" s="1"/>
  <c r="B94" i="3" s="1"/>
  <c r="V156" i="5"/>
  <c r="AH156" i="5" s="1"/>
  <c r="B162" i="3" s="1"/>
  <c r="V116" i="5"/>
  <c r="AH92" i="5"/>
  <c r="B98" i="3" s="1"/>
  <c r="AH120" i="5"/>
  <c r="AH115" i="5"/>
  <c r="B121" i="3" s="1"/>
  <c r="AH125" i="5"/>
  <c r="B131" i="3" s="1"/>
  <c r="V118" i="5"/>
  <c r="V127" i="5"/>
  <c r="AH127" i="5" s="1"/>
  <c r="V82" i="5"/>
  <c r="AH82" i="5" s="1"/>
  <c r="B88" i="3" s="1"/>
  <c r="AH70" i="5"/>
  <c r="B76" i="3" s="1"/>
  <c r="V65" i="5"/>
  <c r="V10" i="5"/>
  <c r="AH10" i="5" s="1"/>
  <c r="B16" i="3" s="1"/>
  <c r="AH66" i="5"/>
  <c r="B72" i="3" s="1"/>
  <c r="AH134" i="5"/>
  <c r="B140" i="3" s="1"/>
  <c r="AH107" i="5"/>
  <c r="B113" i="3" s="1"/>
  <c r="V76" i="5"/>
  <c r="AH76" i="5" s="1"/>
  <c r="B82" i="3" s="1"/>
  <c r="AH87" i="5"/>
  <c r="B93" i="3" s="1"/>
  <c r="AH123" i="5"/>
  <c r="V79" i="5"/>
  <c r="AH79" i="5" s="1"/>
  <c r="B85" i="3" s="1"/>
  <c r="V72" i="5"/>
  <c r="AH72" i="5" s="1"/>
  <c r="B78" i="3" s="1"/>
  <c r="AH84" i="5"/>
  <c r="B90" i="3" s="1"/>
  <c r="V74" i="5"/>
  <c r="AH74" i="5" s="1"/>
  <c r="B80" i="3" s="1"/>
  <c r="AH116" i="5"/>
  <c r="B122" i="3" s="1"/>
  <c r="AH161" i="5"/>
  <c r="B167" i="3" s="1"/>
  <c r="AH78" i="5"/>
  <c r="B84" i="3" s="1"/>
  <c r="V19" i="5"/>
  <c r="AH19" i="5" s="1"/>
  <c r="B25" i="3" s="1"/>
  <c r="AH83" i="5"/>
  <c r="B89" i="3" s="1"/>
  <c r="V124" i="5"/>
  <c r="AH124" i="5" s="1"/>
  <c r="B130" i="3" s="1"/>
  <c r="AH68" i="5"/>
  <c r="B74" i="3" s="1"/>
  <c r="AH67" i="5"/>
  <c r="B73" i="3" s="1"/>
  <c r="V133" i="5"/>
  <c r="AH133" i="5" s="1"/>
  <c r="B139" i="3" s="1"/>
  <c r="AH47" i="5"/>
  <c r="B53" i="3" s="1"/>
  <c r="AH46" i="5"/>
  <c r="B52" i="3" s="1"/>
  <c r="V159" i="5"/>
  <c r="AH159" i="5" s="1"/>
  <c r="AH118" i="5"/>
  <c r="V138" i="5"/>
  <c r="AH138" i="5" s="1"/>
  <c r="B144" i="3" s="1"/>
  <c r="AH128" i="5"/>
  <c r="B134" i="3" s="1"/>
  <c r="AH71" i="5"/>
  <c r="B77" i="3" s="1"/>
  <c r="AH64" i="5"/>
  <c r="B70" i="3" s="1"/>
  <c r="AH113" i="5"/>
  <c r="AH55" i="5"/>
  <c r="B61" i="3" s="1"/>
  <c r="V45" i="5"/>
  <c r="AH45" i="5" s="1"/>
  <c r="B51" i="3" s="1"/>
  <c r="V57" i="5"/>
  <c r="AH57" i="5" s="1"/>
  <c r="B63" i="3" s="1"/>
  <c r="V50" i="5"/>
  <c r="AH50" i="5" s="1"/>
  <c r="B56" i="3" s="1"/>
  <c r="AH41" i="5"/>
  <c r="B47" i="3" s="1"/>
  <c r="AH32" i="5"/>
  <c r="B38" i="3" s="1"/>
  <c r="AH33" i="5"/>
  <c r="B39"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AH30" i="5"/>
  <c r="B36" i="3" s="1"/>
  <c r="AH25" i="5"/>
  <c r="B31" i="3" s="1"/>
  <c r="AH22" i="5"/>
  <c r="B28" i="3" s="1"/>
  <c r="AH148" i="5"/>
  <c r="B154" i="3" s="1"/>
  <c r="AH69" i="5"/>
  <c r="B75" i="3" s="1"/>
  <c r="AH63" i="5"/>
  <c r="B69" i="3" s="1"/>
  <c r="AH86" i="5"/>
  <c r="B92" i="3" s="1"/>
  <c r="AH42" i="5"/>
  <c r="B48" i="3" s="1"/>
  <c r="AH102" i="5"/>
  <c r="B108" i="3" s="1"/>
</calcChain>
</file>

<file path=xl/sharedStrings.xml><?xml version="1.0" encoding="utf-8"?>
<sst xmlns="http://schemas.openxmlformats.org/spreadsheetml/2006/main" count="3013" uniqueCount="1681">
  <si>
    <t>PRODUCT SECURITY STANDARD ASSESSMENT - Header</t>
  </si>
  <si>
    <t>Section 1. Identifying Information (enter N/A for any items that do not apply)</t>
  </si>
  <si>
    <t>Document Number</t>
  </si>
  <si>
    <t>Author</t>
  </si>
  <si>
    <t>Siva Kumar</t>
  </si>
  <si>
    <t>Document Revision</t>
  </si>
  <si>
    <t>Project Lead/Owner</t>
  </si>
  <si>
    <t>Project Name</t>
  </si>
  <si>
    <t>Division/Function</t>
  </si>
  <si>
    <t>Project (DHF) Number</t>
  </si>
  <si>
    <t>Business Unit</t>
  </si>
  <si>
    <t>Description of Medical Device/System in scope</t>
  </si>
  <si>
    <t>Knee Balancer</t>
  </si>
  <si>
    <t>Comments</t>
  </si>
  <si>
    <t>Change History (Rows may be added)</t>
  </si>
  <si>
    <t>Revision</t>
  </si>
  <si>
    <t>Comment</t>
  </si>
  <si>
    <t>Date</t>
  </si>
  <si>
    <t>Initial revision</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</si>
  <si>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</si>
  <si>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</si>
  <si>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</si>
  <si>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</si>
  <si>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</si>
  <si>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</si>
  <si>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</si>
  <si>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</si>
  <si>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</si>
  <si>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</si>
  <si>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</si>
  <si>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</si>
  <si>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</si>
  <si>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</si>
  <si>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</si>
  <si>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</si>
  <si>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</si>
  <si>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</si>
  <si>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</si>
  <si>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</si>
  <si>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</si>
  <si>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</si>
  <si>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</si>
  <si>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</si>
  <si>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</si>
  <si>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</si>
  <si>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</si>
  <si>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</si>
  <si>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</si>
  <si>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</si>
  <si>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</si>
  <si>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</si>
  <si>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</si>
  <si>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</si>
  <si>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</si>
  <si>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</si>
  <si>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</si>
  <si>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</si>
  <si>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</si>
  <si>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</si>
  <si>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</si>
  <si>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</si>
  <si>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</si>
  <si>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</si>
  <si>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Limited adverse affect on individuals since a Surgeon can use the traditional planning approach for knee surgery all the times and in any circumstances</t>
  </si>
  <si>
    <t>Low</t>
  </si>
  <si>
    <t>4. Enter rationale for any capability determined not to apply.</t>
  </si>
  <si>
    <t>High</t>
  </si>
  <si>
    <t>Yes</t>
  </si>
  <si>
    <t>Integrity</t>
  </si>
  <si>
    <t>5. Complete Section 4 to determine if Privacy by Design requirements apply.</t>
  </si>
  <si>
    <t>Moderate</t>
  </si>
  <si>
    <t>No</t>
  </si>
  <si>
    <t>Availability</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</si>
  <si>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</si>
  <si>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</si>
  <si>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</si>
  <si>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</si>
  <si>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Document References</t>
  </si>
  <si>
    <t>SRS: SOFTWARE_REQUIREMENTS_SPECIFICATION
(Document no.)</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</si>
  <si>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</si>
  <si>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</si>
  <si>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</si>
  <si>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</si>
  <si>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</si>
  <si>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</si>
  <si>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</si>
  <si>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</si>
  <si>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</si>
  <si>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</si>
  <si>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</si>
  <si>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</si>
  <si>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</si>
  <si>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</si>
  <si>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</si>
  <si>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</si>
  <si>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</si>
  <si>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</si>
  <si>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</si>
  <si>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</si>
  <si>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</si>
  <si>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</si>
  <si>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</si>
  <si>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</si>
  <si>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</si>
  <si>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</si>
  <si>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</si>
  <si>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</si>
  <si>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</si>
  <si>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</si>
  <si>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</si>
  <si>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</si>
  <si>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</si>
  <si>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</si>
  <si>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</si>
  <si>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</si>
  <si>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</si>
  <si>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</si>
  <si>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</si>
  <si>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Security Team Item</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</si>
  <si>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</si>
  <si>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</si>
  <si>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</si>
  <si>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</si>
  <si>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</si>
  <si>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</si>
  <si>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</si>
  <si>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</si>
  <si>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</si>
  <si>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</si>
  <si>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</si>
  <si>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</si>
  <si>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</si>
  <si>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</si>
  <si>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</si>
  <si>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</si>
  <si>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</si>
  <si>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</si>
  <si>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</si>
  <si>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</si>
  <si>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</si>
  <si>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</si>
  <si>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</si>
  <si>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</si>
  <si>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</si>
  <si>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</si>
  <si>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</si>
  <si>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</si>
  <si>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</si>
  <si>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</si>
  <si>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</si>
  <si>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AC-2 Account management</t>
  </si>
  <si>
    <t>No multiple users/roles/subjects/accounts enabled</t>
  </si>
  <si>
    <t>AC-3 Access enforcement</t>
  </si>
  <si>
    <t>No multiple users/roles/subjects</t>
  </si>
  <si>
    <t>AC-5 Separation of duties</t>
  </si>
  <si>
    <t>No separation of duties planned in this product. All the duties are handled by Stryker service person</t>
  </si>
  <si>
    <t>AC-6 Least Privilege</t>
  </si>
  <si>
    <t>No multiple users, hence no privileges access enabled</t>
  </si>
  <si>
    <t>AC-7 Unsuccessful logon attempts</t>
  </si>
  <si>
    <t>No logon enabled in this product</t>
  </si>
  <si>
    <t>AC-8 System use notification</t>
  </si>
  <si>
    <t>AC-11 Session lock</t>
  </si>
  <si>
    <t>No session lock enabled in this product</t>
  </si>
  <si>
    <t>AC-12 Session Termination</t>
  </si>
  <si>
    <t xml:space="preserve">Session gets temporarily locked/disabled, wont get terminated. No session termination enabled in this product. </t>
  </si>
  <si>
    <t>AC-14 Permitted actions without identification or authentication</t>
  </si>
  <si>
    <t>AC-17 Remote access</t>
  </si>
  <si>
    <t>No remote access enabled for any components in the product</t>
  </si>
  <si>
    <t>AC-18 Wireless access</t>
  </si>
  <si>
    <t>No wireless access/operations enabled for this application</t>
  </si>
  <si>
    <t>AC-19 Access control for mobile devices</t>
  </si>
  <si>
    <t>Device is owned by the Stryker and operated by single MPS user. Hence no access control for mobile devices needed</t>
  </si>
  <si>
    <t>AC-21 Information sharing</t>
  </si>
  <si>
    <t>Any kind of information sharing is not provided/enabled for this product</t>
  </si>
  <si>
    <t>AC-23 Data mining protection</t>
  </si>
  <si>
    <t>No storage is associated with the product/application and hence no data mining</t>
  </si>
  <si>
    <t>AC-24 Access control decisions</t>
  </si>
  <si>
    <t>No authorization in scope for this product/application. Hence no access control decisions</t>
  </si>
  <si>
    <t>AT-1 Security awareness and training policy and procedures</t>
  </si>
  <si>
    <t>Stryker is responsible for security trainings since he owns and runs the application</t>
  </si>
  <si>
    <t>AT-2 Security awareness training</t>
  </si>
  <si>
    <t>AT-3 Security training</t>
  </si>
  <si>
    <t>AU-1 Audit and accountability policy and procedures</t>
  </si>
  <si>
    <t>Product/application belongs to Stryker. Hence no global audit policy and procedure can be established</t>
  </si>
  <si>
    <t>AU-2 Audit events</t>
  </si>
  <si>
    <t>AU-3 Content of audit records</t>
  </si>
  <si>
    <t>AU-4 Audit storage capacity</t>
  </si>
  <si>
    <t>AU-5 Response to audit processing failures</t>
  </si>
  <si>
    <t>AU-6 Audit review, analysis and reporting</t>
  </si>
  <si>
    <t xml:space="preserve">No need to review the audit log. Any malfunctioning observed can be handled through Service Manual Document 
</t>
  </si>
  <si>
    <t>AU-7 Audit reduction and report generation</t>
  </si>
  <si>
    <t>No need of audit data mining and reduction</t>
  </si>
  <si>
    <t>AU-8 Time stamps</t>
  </si>
  <si>
    <t>AU-9 Protection of audit information</t>
  </si>
  <si>
    <t>AU-10 Non-repudiation</t>
  </si>
  <si>
    <t>No chances of repudiation.</t>
  </si>
  <si>
    <t>AU-11 Audit record retention</t>
  </si>
  <si>
    <t>AU-12 Audit generation</t>
  </si>
  <si>
    <t>AU-13 Monitoring for information disclosure</t>
  </si>
  <si>
    <t>Knee Balancer application has restricted access &amp; secure design for protecting the audit log in a specific way</t>
  </si>
  <si>
    <t>AU-14 Session audit</t>
  </si>
  <si>
    <t>AU-15 Alternate audit capacity</t>
  </si>
  <si>
    <t>AU-16 Cross-organizational auditing</t>
  </si>
  <si>
    <t>CA-7 Continuous monitoring</t>
  </si>
  <si>
    <t>No security controls and information risk associated with the application. Hence continuous monitoring is not required.</t>
  </si>
  <si>
    <t>CM-1 Configuration management policy and procedures</t>
  </si>
  <si>
    <t>Application doesn't have any such requirements and hence no configuration management</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</si>
  <si>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</si>
  <si>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</si>
  <si>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</si>
  <si>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</si>
  <si>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</si>
  <si>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</si>
  <si>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</si>
  <si>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</si>
  <si>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This application doesn't require contingency plan and not influenced by any contingency</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</si>
  <si>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</si>
  <si>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</si>
  <si>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</si>
  <si>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</si>
  <si>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</si>
  <si>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</si>
  <si>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</si>
  <si>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</si>
  <si>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</si>
  <si>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</si>
  <si>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The application does not support any user identification or authentication.</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</si>
  <si>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</si>
  <si>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</si>
  <si>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</si>
  <si>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</si>
  <si>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</si>
  <si>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</si>
  <si>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</si>
  <si>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</si>
  <si>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</si>
  <si>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 xml:space="preserve">
Any identified abnormal activities gets recorded through the audit log. It can be addressed from audit log analysis.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</si>
  <si>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</si>
  <si>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</si>
  <si>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</si>
  <si>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</si>
  <si>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</si>
  <si>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</si>
  <si>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</si>
  <si>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</si>
  <si>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</si>
  <si>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</si>
  <si>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Product doesn't require any kind of security controls (administrative, technical, physical), hence no system maintenance required</t>
  </si>
  <si>
    <t>MA-2 Controlled maintenance</t>
  </si>
  <si>
    <t>MA-3 Maintenance tools</t>
  </si>
  <si>
    <t>MA-4 Nonlocal maintenance</t>
  </si>
  <si>
    <t>MA-5 Maintenance personnel</t>
  </si>
  <si>
    <t>MA-6 Timely maintenance</t>
  </si>
  <si>
    <t>MP-1 Media protection policy and procedures</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</si>
  <si>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</si>
  <si>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t>MP-2 Media access</t>
  </si>
  <si>
    <t>MP-4 Media</t>
  </si>
  <si>
    <t>MP-7 Media use</t>
  </si>
  <si>
    <t>MP-8 Media downgrading</t>
  </si>
  <si>
    <t>PE-1 Physical and environmental protection policy and procedures</t>
  </si>
  <si>
    <t xml:space="preserve">Device is owned by MAKO Product Specialist (MPS) who is the employee of the Stryker and abide by Stryker policies. Hence, physical and environmental protection is responsibility of individual </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</si>
  <si>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</si>
  <si>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</si>
  <si>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</si>
  <si>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</si>
  <si>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</si>
  <si>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</si>
  <si>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</si>
  <si>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</si>
  <si>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Product doesn't require any kind of security controls (administrative, technical, physical), hence no security planning required</t>
  </si>
  <si>
    <t>PL-2 System security plan</t>
  </si>
  <si>
    <t>PL-4 Rules of behavior</t>
  </si>
  <si>
    <t>No multiple users, hence no need to define multiple behavioural rules</t>
  </si>
  <si>
    <t>PL-7 Security concept of operations</t>
  </si>
  <si>
    <t>Product doesn't require security concept of operations</t>
  </si>
  <si>
    <t>PL-8 Information security architecture</t>
  </si>
  <si>
    <t>PM-1 Information security program plan</t>
  </si>
  <si>
    <t>Product doesn't require any kind of security controls (administrative, technical, physical), hence no information security program plan required</t>
  </si>
  <si>
    <t>PM-9 Risk management strategy</t>
  </si>
  <si>
    <t>PM-12 Insider threat program</t>
  </si>
  <si>
    <t>Single user and as there is no kind of security controls recommended, hence no insider threat program</t>
  </si>
  <si>
    <t>PM-14 Testing, training and monitoring</t>
  </si>
  <si>
    <t>PM-15 Contacts with security groups and associations</t>
  </si>
  <si>
    <t>As it a global product, there is no requirement for Security Group associations</t>
  </si>
  <si>
    <t>PM-16 Threat awareness program</t>
  </si>
  <si>
    <t>Single user on a pre-owned device and as there is no kind of security controls recommended, hence no threat awareness program</t>
  </si>
  <si>
    <t>PS-1 Personnel security policy and procedures</t>
  </si>
  <si>
    <t>Product doesn't require any kind of security controls (administrative, technical, physical), hence no personnel security required</t>
  </si>
  <si>
    <t>RA-5 Vulnerability scanning</t>
  </si>
  <si>
    <t>SA-1 System and services acquisition policy and procedures</t>
  </si>
  <si>
    <t>Application does not comprise acquired IT systems, system components or IT services. 
Application does not perform critical mission or systems functions.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</si>
  <si>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</si>
  <si>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</si>
  <si>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</si>
  <si>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</si>
  <si>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</si>
  <si>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</si>
  <si>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</si>
  <si>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</si>
  <si>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 xml:space="preserve">The complete product and its purpose in hospital environment doesn't need any kind of supply chain protection.  </t>
  </si>
  <si>
    <t>SA-13 Trustworthiness</t>
  </si>
  <si>
    <t>SA-14 Criticality analysis</t>
  </si>
  <si>
    <t>Criticality analysis, as a part of supply chain risk management doesn’t apply for this product/application</t>
  </si>
  <si>
    <t>SA-15 Development process, standards and tools</t>
  </si>
  <si>
    <t>Stryker application development follows secure SDLC process and hence no requirement of documenting process &amp; tools</t>
  </si>
  <si>
    <t>SA-16 Developer-provided training</t>
  </si>
  <si>
    <t>All kinds of manuals provided for Stryker to understand the application. No separate training is needed from developer perspective.</t>
  </si>
  <si>
    <t>SA-17 Developer security architecture and design</t>
  </si>
  <si>
    <t>SA-18 Tamper resistance and detection</t>
  </si>
  <si>
    <t>Device is owned by the Stryker and tamper resistance &amp; detection as per Stryker policies.</t>
  </si>
  <si>
    <t>SA-21 Developer screening</t>
  </si>
  <si>
    <t>This product is not national/economic security interest. Hence no need for developer screening.</t>
  </si>
  <si>
    <t>SC-1 System and communications protection policy and procedures</t>
  </si>
  <si>
    <r>
      <t xml:space="preserve">Knee Balancer is </t>
    </r>
    <r>
      <rPr>
        <sz val="10"/>
        <rFont val="Cambria"/>
        <family val="1"/>
      </rPr>
      <t>standalone</t>
    </r>
    <r>
      <rPr>
        <sz val="10"/>
        <rFont val="Cambria"/>
        <family val="1"/>
        <charset val="1"/>
      </rPr>
      <t xml:space="preserve"> and no communication with other devices/systems is in scope</t>
    </r>
  </si>
  <si>
    <t>SC-7 Boundary protection</t>
  </si>
  <si>
    <t>Hospitals &amp; this product have no requirement to create DMZ or virtual network to operate this kind of product/application</t>
  </si>
  <si>
    <t>SC-8 Transmission confidentiality and integrity</t>
  </si>
  <si>
    <t>No data being transmitted. Hence no transmission confidentiality and integrity</t>
  </si>
  <si>
    <t>SC-12 Cryptographic key establishment and management</t>
  </si>
  <si>
    <t>For protecting sensitive data cryptographic key management needs to be implemented</t>
  </si>
  <si>
    <t>SC-13 Cryptographic protection</t>
  </si>
  <si>
    <t>For protecting sensitive data cryptographic protection needs to be implemented</t>
  </si>
  <si>
    <t>SC-17 Public key infrastructure certificates</t>
  </si>
  <si>
    <t>No public key infrastructure certificates are present</t>
  </si>
  <si>
    <t>SC-25 Thin nodes</t>
  </si>
  <si>
    <t>Product/application doesn’t need any kind of  thin nodes</t>
  </si>
  <si>
    <t>SC-26 Honeypots</t>
  </si>
  <si>
    <t>Product/application doesn’t need any kind of honeypots</t>
  </si>
  <si>
    <t>SC-28 Protection of information at rest</t>
  </si>
  <si>
    <t>Sensitive data at rest is not present in the system to safeguard/protect.</t>
  </si>
  <si>
    <t>SC-29 Heterogeneity</t>
  </si>
  <si>
    <t>No group of systems required for this product to follow diversified practices.</t>
  </si>
  <si>
    <t>SC-30 Concealment and misdirection</t>
  </si>
  <si>
    <t>Techniques for concealment and misdirection is not required for this product/application</t>
  </si>
  <si>
    <t>SC-31 Covert channel analysis</t>
  </si>
  <si>
    <t>No communication channel exist for this product</t>
  </si>
  <si>
    <t>SC-34 Non-modifiable executable programs</t>
  </si>
  <si>
    <t>Modification of s/w can only be performed by service person</t>
  </si>
  <si>
    <t>SC-35 Honey clients</t>
  </si>
  <si>
    <t>Product/application doesn’t need any kind of honeyclients</t>
  </si>
  <si>
    <t>SC-37 Out-of-band channels</t>
  </si>
  <si>
    <t xml:space="preserve">No possibility/requirement of creating out-of-band channels </t>
  </si>
  <si>
    <t>SC-40 Wireless link protection</t>
  </si>
  <si>
    <t>Device connecting to wifi-ap is out of scope and not considered or related to the Knee Balancer app</t>
  </si>
  <si>
    <t>SC-41 Port and I/O device access</t>
  </si>
  <si>
    <t>No port &amp; I/O devices access enabled for the components in this product</t>
  </si>
  <si>
    <t>SC-42 Sensor capability and data</t>
  </si>
  <si>
    <t>No sensors involved in this product</t>
  </si>
  <si>
    <t>SC-43 Usage restrictions</t>
  </si>
  <si>
    <t>Knee Balancer is part of application management. Hence no scope of usage restrictions at application level</t>
  </si>
  <si>
    <t>SC-44 Detonation chambers</t>
  </si>
  <si>
    <t>Product/application doesn’t need any kind of detonation chambers</t>
  </si>
  <si>
    <t>SI-1 System and information integrity policy and procedures</t>
  </si>
  <si>
    <t>Single role/user application and also not being used in multiple scenarios (access control, etc..,). Hence, no need of system and information integrity</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</si>
  <si>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</si>
  <si>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</si>
  <si>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</si>
  <si>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</si>
  <si>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</si>
  <si>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</si>
  <si>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</si>
  <si>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</si>
  <si>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</si>
  <si>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</si>
  <si>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</si>
  <si>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Input received from MAKO screen is validated and algorithm is fail safe. Hence, no need of information output filtering and fail safe procedures</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</si>
  <si>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</si>
  <si>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</si>
  <si>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</si>
  <si>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</si>
  <si>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</si>
  <si>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</si>
  <si>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</si>
  <si>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</si>
  <si>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</si>
  <si>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</si>
  <si>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</si>
  <si>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</si>
  <si>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</si>
  <si>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Stryker does not process PHI outside the device. Stryker has full control of its device including the Knee Balancer application. Stryker is neither a controller nor a processor of any PHI. No personal information stored/processed by this application</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</si>
  <si>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</si>
  <si>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</si>
  <si>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</si>
  <si>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</si>
  <si>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</si>
  <si>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</si>
  <si>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</si>
  <si>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</si>
  <si>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</si>
  <si>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</si>
  <si>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</si>
  <si>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</si>
  <si>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Knee Balancer application doesn’t posses any patient details with any other systems.</t>
  </si>
  <si>
    <t>2.7.3 Anonymization</t>
  </si>
  <si>
    <t>There is no sensitive/personal data present in the system to anonymize</t>
  </si>
  <si>
    <t>2.7.4 Encryption</t>
  </si>
  <si>
    <t>There is no sensitive/personal data present in the system to encrypt</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</si>
  <si>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</si>
  <si>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</si>
  <si>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</si>
  <si>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</si>
  <si>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</si>
  <si>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</si>
  <si>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</si>
  <si>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</si>
  <si>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N/A</t>
  </si>
  <si>
    <t>This sub-element is product-related, but is covered by overlapping requirements in sub-element 1.2.</t>
  </si>
  <si>
    <t>4.2 Data retention and disposal</t>
  </si>
  <si>
    <t>4.2.1 Enabling deletion of data</t>
  </si>
  <si>
    <t>Stryker or MPS user is responsible for deleting the Patient data from his device. Application shall not display the data once it is removed from device. User manual covers the process of deleting patient data from user device.</t>
  </si>
  <si>
    <t>4.2.2 Time Stamp Identification</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</si>
  <si>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</si>
  <si>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4.2.3 Data Disposal in SOM</t>
  </si>
  <si>
    <t>4.3 Minimization of PII used in Testing, Training and IP</t>
  </si>
  <si>
    <t>Not performing any kind of testing on dummy data</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</si>
  <si>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</si>
  <si>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</si>
  <si>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</si>
  <si>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</si>
  <si>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</si>
  <si>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</si>
  <si>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</si>
  <si>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</si>
  <si>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</si>
  <si>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</si>
  <si>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</si>
  <si>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</si>
  <si>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</si>
  <si>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Ref. to 1.1. Stryker does not process PHI outside the device. Stryker has full control of its device including the Knee Balancer application. Stryker is neither a controller nor a processor of any PHI. No personal information stored/processed by this application</t>
  </si>
  <si>
    <t>8. Use Limitation</t>
  </si>
  <si>
    <t>8.1 Internal Use</t>
  </si>
  <si>
    <t>8.1.1 Internal Use Policies</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</si>
  <si>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</si>
  <si>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</si>
  <si>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</si>
  <si>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</si>
  <si>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</si>
  <si>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</si>
  <si>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</si>
  <si>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</si>
  <si>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</si>
  <si>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</si>
  <si>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</si>
  <si>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</si>
  <si>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</si>
  <si>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</si>
  <si>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</si>
  <si>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</si>
  <si>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</si>
  <si>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</si>
  <si>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</si>
  <si>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</si>
  <si>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</si>
  <si>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</si>
  <si>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</si>
  <si>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</si>
  <si>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</si>
  <si>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</si>
  <si>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</si>
  <si>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</si>
  <si>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</si>
  <si>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</si>
  <si>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</si>
  <si>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</si>
  <si>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</si>
  <si>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</si>
  <si>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</si>
  <si>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</si>
  <si>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</si>
  <si>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</si>
  <si>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</si>
  <si>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</si>
  <si>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</si>
  <si>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</si>
  <si>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</si>
  <si>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</si>
  <si>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</si>
  <si>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</si>
  <si>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</si>
  <si>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</si>
  <si>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</si>
  <si>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</si>
  <si>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</si>
  <si>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</si>
  <si>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</si>
  <si>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</si>
  <si>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</si>
  <si>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</si>
  <si>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</si>
  <si>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</si>
  <si>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</si>
  <si>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</si>
  <si>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</si>
  <si>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</si>
  <si>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</si>
  <si>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</si>
  <si>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</si>
  <si>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</si>
  <si>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</si>
  <si>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</si>
  <si>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</si>
  <si>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</si>
  <si>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</si>
  <si>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</si>
  <si>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</si>
  <si>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</si>
  <si>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</si>
  <si>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</si>
  <si>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</si>
  <si>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</si>
  <si>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</si>
  <si>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</si>
  <si>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</si>
  <si>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</si>
  <si>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</si>
  <si>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</si>
  <si>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</si>
  <si>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</si>
  <si>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</si>
  <si>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</si>
  <si>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</si>
  <si>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</si>
  <si>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</si>
  <si>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</si>
  <si>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</si>
  <si>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</si>
  <si>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</si>
  <si>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</si>
  <si>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</si>
  <si>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</si>
  <si>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</si>
  <si>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</si>
  <si>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</si>
  <si>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</si>
  <si>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</si>
  <si>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</si>
  <si>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</si>
  <si>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</si>
  <si>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</si>
  <si>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</si>
  <si>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</si>
  <si>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</si>
  <si>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</si>
  <si>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</si>
  <si>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</si>
  <si>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</si>
  <si>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</si>
  <si>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</si>
  <si>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</si>
  <si>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</si>
  <si>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</si>
  <si>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</si>
  <si>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</si>
  <si>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</si>
  <si>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</si>
  <si>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</si>
  <si>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</si>
  <si>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</si>
  <si>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</si>
  <si>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</si>
  <si>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</si>
  <si>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</si>
  <si>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</si>
  <si>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</si>
  <si>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</si>
  <si>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</si>
  <si>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</si>
  <si>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</si>
  <si>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</si>
  <si>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</si>
  <si>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</si>
  <si>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</si>
  <si>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</si>
  <si>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</si>
  <si>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</si>
  <si>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</si>
  <si>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</si>
  <si>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</si>
  <si>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</si>
  <si>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</si>
  <si>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</si>
  <si>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</si>
  <si>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</si>
  <si>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</si>
  <si>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</si>
  <si>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</si>
  <si>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</si>
  <si>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</si>
  <si>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</si>
  <si>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</si>
  <si>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</si>
  <si>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</si>
  <si>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</si>
  <si>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</si>
  <si>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</si>
  <si>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</si>
  <si>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</si>
  <si>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</si>
  <si>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</si>
  <si>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</si>
  <si>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</si>
  <si>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</si>
  <si>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</si>
  <si>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</si>
  <si>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</si>
  <si>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</si>
  <si>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</si>
  <si>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</si>
  <si>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</si>
  <si>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</si>
  <si>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</si>
  <si>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</si>
  <si>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</si>
  <si>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</si>
  <si>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</si>
  <si>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</si>
  <si>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</si>
  <si>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</si>
  <si>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</si>
  <si>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</si>
  <si>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</si>
  <si>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</si>
  <si>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</si>
  <si>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</si>
  <si>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</si>
  <si>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</si>
  <si>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</si>
  <si>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</si>
  <si>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</si>
  <si>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</si>
  <si>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</si>
  <si>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</si>
  <si>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</si>
  <si>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</si>
  <si>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</si>
  <si>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</si>
  <si>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</si>
  <si>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</si>
  <si>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</si>
  <si>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</si>
  <si>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</si>
  <si>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</si>
  <si>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</si>
  <si>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</si>
  <si>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</si>
  <si>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</si>
  <si>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</si>
  <si>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</si>
  <si>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</si>
  <si>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</si>
  <si>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</si>
  <si>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</si>
  <si>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</si>
  <si>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</si>
  <si>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</si>
  <si>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</si>
  <si>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</si>
  <si>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</si>
  <si>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</si>
  <si>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</si>
  <si>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</si>
  <si>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</si>
  <si>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</si>
  <si>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</si>
  <si>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</si>
  <si>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</si>
  <si>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</si>
  <si>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</si>
  <si>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</si>
  <si>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</si>
  <si>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</si>
  <si>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</si>
  <si>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</si>
  <si>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</si>
  <si>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</si>
  <si>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</si>
  <si>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</si>
  <si>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</si>
  <si>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</si>
  <si>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</si>
  <si>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</si>
  <si>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</si>
  <si>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</si>
  <si>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</si>
  <si>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</si>
  <si>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</si>
  <si>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</si>
  <si>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</si>
  <si>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</si>
  <si>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</si>
  <si>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</si>
  <si>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</si>
  <si>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</si>
  <si>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</si>
  <si>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</si>
  <si>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</si>
  <si>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</si>
  <si>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</si>
  <si>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</si>
  <si>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</si>
  <si>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</si>
  <si>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</si>
  <si>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</si>
  <si>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</si>
  <si>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</si>
  <si>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</si>
  <si>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</si>
  <si>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</si>
  <si>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</si>
  <si>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</si>
  <si>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</si>
  <si>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</si>
  <si>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</si>
  <si>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</si>
  <si>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</si>
  <si>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</si>
  <si>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</si>
  <si>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</si>
  <si>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</si>
  <si>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</si>
  <si>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</si>
  <si>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</si>
  <si>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</si>
  <si>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</si>
  <si>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</si>
  <si>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</si>
  <si>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</si>
  <si>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</si>
  <si>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</si>
  <si>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</si>
  <si>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</si>
  <si>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</si>
  <si>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</si>
  <si>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</si>
  <si>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</si>
  <si>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</si>
  <si>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</si>
  <si>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</si>
  <si>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</si>
  <si>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</si>
  <si>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</si>
  <si>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</si>
  <si>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</si>
  <si>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</si>
  <si>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</si>
  <si>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</si>
  <si>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</si>
  <si>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</si>
  <si>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</si>
  <si>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</si>
  <si>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</si>
  <si>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</si>
  <si>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</si>
  <si>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</si>
  <si>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</si>
  <si>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</si>
  <si>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</si>
  <si>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</si>
  <si>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</si>
  <si>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</si>
  <si>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</si>
  <si>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</si>
  <si>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</si>
  <si>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</si>
  <si>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</si>
  <si>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</si>
  <si>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</si>
  <si>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</si>
  <si>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</si>
  <si>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</si>
  <si>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</si>
  <si>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</si>
  <si>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</si>
  <si>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</si>
  <si>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</si>
  <si>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</si>
  <si>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</si>
  <si>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</si>
  <si>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</si>
  <si>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</si>
  <si>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</si>
  <si>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</si>
  <si>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</si>
  <si>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</si>
  <si>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</si>
  <si>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</si>
  <si>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</si>
  <si>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</si>
  <si>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</si>
  <si>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</si>
  <si>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</si>
  <si>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</si>
  <si>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</si>
  <si>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</si>
  <si>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</si>
  <si>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</si>
  <si>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</si>
  <si>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</si>
  <si>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</si>
  <si>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</si>
  <si>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</si>
  <si>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</si>
  <si>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</si>
  <si>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</si>
  <si>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</si>
  <si>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</si>
  <si>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</si>
  <si>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</si>
  <si>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</si>
  <si>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</si>
  <si>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</si>
  <si>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</si>
  <si>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</si>
  <si>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</si>
  <si>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</si>
  <si>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</si>
  <si>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</si>
  <si>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</si>
  <si>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</si>
  <si>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</si>
  <si>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</si>
  <si>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</si>
  <si>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</si>
  <si>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</si>
  <si>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</si>
  <si>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</si>
  <si>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</si>
  <si>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</si>
  <si>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</si>
  <si>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</si>
  <si>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</si>
  <si>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</si>
  <si>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</si>
  <si>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</si>
  <si>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</si>
  <si>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</si>
  <si>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</si>
  <si>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</si>
  <si>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</si>
  <si>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</si>
  <si>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</si>
  <si>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</si>
  <si>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</si>
  <si>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</si>
  <si>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</si>
  <si>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</si>
  <si>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</si>
  <si>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</si>
  <si>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</si>
  <si>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</si>
  <si>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</si>
  <si>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</si>
  <si>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</si>
  <si>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</si>
  <si>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</si>
  <si>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</si>
  <si>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</si>
  <si>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</si>
  <si>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</si>
  <si>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</si>
  <si>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</si>
  <si>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</si>
  <si>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</si>
  <si>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</si>
  <si>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</si>
  <si>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</si>
  <si>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</si>
  <si>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</si>
  <si>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</si>
  <si>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</si>
  <si>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</si>
  <si>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</si>
  <si>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</si>
  <si>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</si>
  <si>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</si>
  <si>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</si>
  <si>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</si>
  <si>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</si>
  <si>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</si>
  <si>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</si>
  <si>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</si>
  <si>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</si>
  <si>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</si>
  <si>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</si>
  <si>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</si>
  <si>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</si>
  <si>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</si>
  <si>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</si>
  <si>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</si>
  <si>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</si>
  <si>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</si>
  <si>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</si>
  <si>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</si>
  <si>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</si>
  <si>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</si>
  <si>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</si>
  <si>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</si>
  <si>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</si>
  <si>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</si>
  <si>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</si>
  <si>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</si>
  <si>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</si>
  <si>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</si>
  <si>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</si>
  <si>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</si>
  <si>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</si>
  <si>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</si>
  <si>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</si>
  <si>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</si>
  <si>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</si>
  <si>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</si>
  <si>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</si>
  <si>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</si>
  <si>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</si>
  <si>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</si>
  <si>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</si>
  <si>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</si>
  <si>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</si>
  <si>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</si>
  <si>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</si>
  <si>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</si>
  <si>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</si>
  <si>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</si>
  <si>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</si>
  <si>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</si>
  <si>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</si>
  <si>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</si>
  <si>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</si>
  <si>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</si>
  <si>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</si>
  <si>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</si>
  <si>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</si>
  <si>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</si>
  <si>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</si>
  <si>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</si>
  <si>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</si>
  <si>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</si>
  <si>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</si>
  <si>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</si>
  <si>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</si>
  <si>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</si>
  <si>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</si>
  <si>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</si>
  <si>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</si>
  <si>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</si>
  <si>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</si>
  <si>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</si>
  <si>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</si>
  <si>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</si>
  <si>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</si>
  <si>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</si>
  <si>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</si>
  <si>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</si>
  <si>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</si>
  <si>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</si>
  <si>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</si>
  <si>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</si>
  <si>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</si>
  <si>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</si>
  <si>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</si>
  <si>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</si>
  <si>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</si>
  <si>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</si>
  <si>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</si>
  <si>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</si>
  <si>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</si>
  <si>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</si>
  <si>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</si>
  <si>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</si>
  <si>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</si>
  <si>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</si>
  <si>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</si>
  <si>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</si>
  <si>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</si>
  <si>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</si>
  <si>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</si>
  <si>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</si>
  <si>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</si>
  <si>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</si>
  <si>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</si>
  <si>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</si>
  <si>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</si>
  <si>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</si>
  <si>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</si>
  <si>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</si>
  <si>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</si>
  <si>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</si>
  <si>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</si>
  <si>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</si>
  <si>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</si>
  <si>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</si>
  <si>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</si>
  <si>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</si>
  <si>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</si>
  <si>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</si>
  <si>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</si>
  <si>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</si>
  <si>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</si>
  <si>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</si>
  <si>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</si>
  <si>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</si>
  <si>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</si>
  <si>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</si>
  <si>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</si>
  <si>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</si>
  <si>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</si>
  <si>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</si>
  <si>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</si>
  <si>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</si>
  <si>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</si>
  <si>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</si>
  <si>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</si>
  <si>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</si>
  <si>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</si>
  <si>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</si>
  <si>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</si>
  <si>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</si>
  <si>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</si>
  <si>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</si>
  <si>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</si>
  <si>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</si>
  <si>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</si>
  <si>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</si>
  <si>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</si>
  <si>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</si>
  <si>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</si>
  <si>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</si>
  <si>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</si>
  <si>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</si>
  <si>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</si>
  <si>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</si>
  <si>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</si>
  <si>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</si>
  <si>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</si>
  <si>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</si>
  <si>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</si>
  <si>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</si>
  <si>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</si>
  <si>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</si>
  <si>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</si>
  <si>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</si>
  <si>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</si>
  <si>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</si>
  <si>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</si>
  <si>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</si>
  <si>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</si>
  <si>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</si>
  <si>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</si>
  <si>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</si>
  <si>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</si>
  <si>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</si>
  <si>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</si>
  <si>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</si>
  <si>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</si>
  <si>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</si>
  <si>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</si>
  <si>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</si>
  <si>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</si>
  <si>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</si>
  <si>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</si>
  <si>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</si>
  <si>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</si>
  <si>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</si>
  <si>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</si>
  <si>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</si>
  <si>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</si>
  <si>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</si>
  <si>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</si>
  <si>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</si>
  <si>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</si>
  <si>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</si>
  <si>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</si>
  <si>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</si>
  <si>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</si>
  <si>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</si>
  <si>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</si>
  <si>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</si>
  <si>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</si>
  <si>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</si>
  <si>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</si>
  <si>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</si>
  <si>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</si>
  <si>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</si>
  <si>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</si>
  <si>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</si>
  <si>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</si>
  <si>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</si>
  <si>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</si>
  <si>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</si>
  <si>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</si>
  <si>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</si>
  <si>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</si>
  <si>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</si>
  <si>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</si>
  <si>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</si>
  <si>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</si>
  <si>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</si>
  <si>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</si>
  <si>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</si>
  <si>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</si>
  <si>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</si>
  <si>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</si>
  <si>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</si>
  <si>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</si>
  <si>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</si>
  <si>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</si>
  <si>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</si>
  <si>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</si>
  <si>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</si>
  <si>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</si>
  <si>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</si>
  <si>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</si>
  <si>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</si>
  <si>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</si>
  <si>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</si>
  <si>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</si>
  <si>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</si>
  <si>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</si>
  <si>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</si>
  <si>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</si>
  <si>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</si>
  <si>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</si>
  <si>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</si>
  <si>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</si>
  <si>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</si>
  <si>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</si>
  <si>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</si>
  <si>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</si>
  <si>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</si>
  <si>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</si>
  <si>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</si>
  <si>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</si>
  <si>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</si>
  <si>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</si>
  <si>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</si>
  <si>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</si>
  <si>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</si>
  <si>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</si>
  <si>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</si>
  <si>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</si>
  <si>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</si>
  <si>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</si>
  <si>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</si>
  <si>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</si>
  <si>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</si>
  <si>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</si>
  <si>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</si>
  <si>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</si>
  <si>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</si>
  <si>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</si>
  <si>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</si>
  <si>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</si>
  <si>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</si>
  <si>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</si>
  <si>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</si>
  <si>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</si>
  <si>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</si>
  <si>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</si>
  <si>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</si>
  <si>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</si>
  <si>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</si>
  <si>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</si>
  <si>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</si>
  <si>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</si>
  <si>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</si>
  <si>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</si>
  <si>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</si>
  <si>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</si>
  <si>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</si>
  <si>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</si>
  <si>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</si>
  <si>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</si>
  <si>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</si>
  <si>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</si>
  <si>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</si>
  <si>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</si>
  <si>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</si>
  <si>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</si>
  <si>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</si>
  <si>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</si>
  <si>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</si>
  <si>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</si>
  <si>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</si>
  <si>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</si>
  <si>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</si>
  <si>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</si>
  <si>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</si>
  <si>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</si>
  <si>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</si>
  <si>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</si>
  <si>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</si>
  <si>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</si>
  <si>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</si>
  <si>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</si>
  <si>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</si>
  <si>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</si>
  <si>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</si>
  <si>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</si>
  <si>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</si>
  <si>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</si>
  <si>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</si>
  <si>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</si>
  <si>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</si>
  <si>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</si>
  <si>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</si>
  <si>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</si>
  <si>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</si>
  <si>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</si>
  <si>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</si>
  <si>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</si>
  <si>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</si>
  <si>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</si>
  <si>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</si>
  <si>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</si>
  <si>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</si>
  <si>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</si>
  <si>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</si>
  <si>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</si>
  <si>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</si>
  <si>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</si>
  <si>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</si>
  <si>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</si>
  <si>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</si>
  <si>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</si>
  <si>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</si>
  <si>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</si>
  <si>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</si>
  <si>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</si>
  <si>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</si>
  <si>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</si>
  <si>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</si>
  <si>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</si>
  <si>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</si>
  <si>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</si>
  <si>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</si>
  <si>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</si>
  <si>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</si>
  <si>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</si>
  <si>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</si>
  <si>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</si>
  <si>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</si>
  <si>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</si>
  <si>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</si>
  <si>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</si>
  <si>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</si>
  <si>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</si>
  <si>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</si>
  <si>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</si>
  <si>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</si>
  <si>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</si>
  <si>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</si>
  <si>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</si>
  <si>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</si>
  <si>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</si>
  <si>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</si>
  <si>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</si>
  <si>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</si>
  <si>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</si>
  <si>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</si>
  <si>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</si>
  <si>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</si>
  <si>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</si>
  <si>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</si>
  <si>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</si>
  <si>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</si>
  <si>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</si>
  <si>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</si>
  <si>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</si>
  <si>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</si>
  <si>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</si>
  <si>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</si>
  <si>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</si>
  <si>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</si>
  <si>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</si>
  <si>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</si>
  <si>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</si>
  <si>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</si>
  <si>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</si>
  <si>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</si>
  <si>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</si>
  <si>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</si>
  <si>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</si>
  <si>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</si>
  <si>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</si>
  <si>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</si>
  <si>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</si>
  <si>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</si>
  <si>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</si>
  <si>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</si>
  <si>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</si>
  <si>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</si>
  <si>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</si>
  <si>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</si>
  <si>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</si>
  <si>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</si>
  <si>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</si>
  <si>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</si>
  <si>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</si>
  <si>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</si>
  <si>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</si>
  <si>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</si>
  <si>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</si>
  <si>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</si>
  <si>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</si>
  <si>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</si>
  <si>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</si>
  <si>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</si>
  <si>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</si>
  <si>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</si>
  <si>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</si>
  <si>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</si>
  <si>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</si>
  <si>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</si>
  <si>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</si>
  <si>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</si>
  <si>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</si>
  <si>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</si>
  <si>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</si>
  <si>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</si>
  <si>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</si>
  <si>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</si>
  <si>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</si>
  <si>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</si>
  <si>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</si>
  <si>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</si>
  <si>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</si>
  <si>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</si>
  <si>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</si>
  <si>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</si>
  <si>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</si>
  <si>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</si>
  <si>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</si>
  <si>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</si>
  <si>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</si>
  <si>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</si>
  <si>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</si>
  <si>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</si>
  <si>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</si>
  <si>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</si>
  <si>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</si>
  <si>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</si>
  <si>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</si>
  <si>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</si>
  <si>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</si>
  <si>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</si>
  <si>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</si>
  <si>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</si>
  <si>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</si>
  <si>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</si>
  <si>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</si>
  <si>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</si>
  <si>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</si>
  <si>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</si>
  <si>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</si>
  <si>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</si>
  <si>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</si>
  <si>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</si>
  <si>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</si>
  <si>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</si>
  <si>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</si>
  <si>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</si>
  <si>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</si>
  <si>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</si>
  <si>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</si>
  <si>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</si>
  <si>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</si>
  <si>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</si>
  <si>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</si>
  <si>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</si>
  <si>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</si>
  <si>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</si>
  <si>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</si>
  <si>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</si>
  <si>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</si>
  <si>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</si>
  <si>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</si>
  <si>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</si>
  <si>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</si>
  <si>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</si>
  <si>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</si>
  <si>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</si>
  <si>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</si>
  <si>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</si>
  <si>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</si>
  <si>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</si>
  <si>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</si>
  <si>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</si>
  <si>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</si>
  <si>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</si>
  <si>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</si>
  <si>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</si>
  <si>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</si>
  <si>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</si>
  <si>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</si>
  <si>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</si>
  <si>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</si>
  <si>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</si>
  <si>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</si>
  <si>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</si>
  <si>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</si>
  <si>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</si>
  <si>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</si>
  <si>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</si>
  <si>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</si>
  <si>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</si>
  <si>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</si>
  <si>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</si>
  <si>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</si>
  <si>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</si>
  <si>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</si>
  <si>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</si>
  <si>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</si>
  <si>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</si>
  <si>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</si>
  <si>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</si>
  <si>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</si>
  <si>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</si>
  <si>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</si>
  <si>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</si>
  <si>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</si>
  <si>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</si>
  <si>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</si>
  <si>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</si>
  <si>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</si>
  <si>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</si>
  <si>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</si>
  <si>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</si>
  <si>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</si>
  <si>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</si>
  <si>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</si>
  <si>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</si>
  <si>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</si>
  <si>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</si>
  <si>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</si>
  <si>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</si>
  <si>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</si>
  <si>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</si>
  <si>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</si>
  <si>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</si>
  <si>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</si>
  <si>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</si>
  <si>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</si>
  <si>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</si>
  <si>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</si>
  <si>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</si>
  <si>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</si>
  <si>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</si>
  <si>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</si>
  <si>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</si>
  <si>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</si>
  <si>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</si>
  <si>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</si>
  <si>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</si>
  <si>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</si>
  <si>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</si>
  <si>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</si>
  <si>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</si>
  <si>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</si>
  <si>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</si>
  <si>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</si>
  <si>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</si>
  <si>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</si>
  <si>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</si>
  <si>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</si>
  <si>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</si>
  <si>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</si>
  <si>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</si>
  <si>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</si>
  <si>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</si>
  <si>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</si>
  <si>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</si>
  <si>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</si>
  <si>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</si>
  <si>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</si>
  <si>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</si>
  <si>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</si>
  <si>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</si>
  <si>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</si>
  <si>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</si>
  <si>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</si>
  <si>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</si>
  <si>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</si>
  <si>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</si>
  <si>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</si>
  <si>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</si>
  <si>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</si>
  <si>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</si>
  <si>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</si>
  <si>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</si>
  <si>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</si>
  <si>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</si>
  <si>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</si>
  <si>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</si>
  <si>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</si>
  <si>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</si>
  <si>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</si>
  <si>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</si>
  <si>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</si>
  <si>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</si>
  <si>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</si>
  <si>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</si>
  <si>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</si>
  <si>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</si>
  <si>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</si>
  <si>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</si>
  <si>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</si>
  <si>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</si>
  <si>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</si>
  <si>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</si>
  <si>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</si>
  <si>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</si>
  <si>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</si>
  <si>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</si>
  <si>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</si>
  <si>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</si>
  <si>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</si>
  <si>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</si>
  <si>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</si>
  <si>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</si>
  <si>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</si>
  <si>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</si>
  <si>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</si>
  <si>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</si>
  <si>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</si>
  <si>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</si>
  <si>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</si>
  <si>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</si>
  <si>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</si>
  <si>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</si>
  <si>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</si>
  <si>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</si>
  <si>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</si>
  <si>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</si>
  <si>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</si>
  <si>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</si>
  <si>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</si>
  <si>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</si>
  <si>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</si>
  <si>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</si>
  <si>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</si>
  <si>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</si>
  <si>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</si>
  <si>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</si>
  <si>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</si>
  <si>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</si>
  <si>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</si>
  <si>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</si>
  <si>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</si>
  <si>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</si>
  <si>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</si>
  <si>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</si>
  <si>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</si>
  <si>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</si>
  <si>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</si>
  <si>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</si>
  <si>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</si>
  <si>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</si>
  <si>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</si>
  <si>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</si>
  <si>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</si>
  <si>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</si>
  <si>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</si>
  <si>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</si>
  <si>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</si>
  <si>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</si>
  <si>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</si>
  <si>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</si>
  <si>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</si>
  <si>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</si>
  <si>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</si>
  <si>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</si>
  <si>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</si>
  <si>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</si>
  <si>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</si>
  <si>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</si>
  <si>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</si>
  <si>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</si>
  <si>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</si>
  <si>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</si>
  <si>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</si>
  <si>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</si>
  <si>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</si>
  <si>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</si>
  <si>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</si>
  <si>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</si>
  <si>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</si>
  <si>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</si>
  <si>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</si>
  <si>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</si>
  <si>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</si>
  <si>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</si>
  <si>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</si>
  <si>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</si>
  <si>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</si>
  <si>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</si>
  <si>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</si>
  <si>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</si>
  <si>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</si>
  <si>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</si>
  <si>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</si>
  <si>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</si>
  <si>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</si>
  <si>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</si>
  <si>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</si>
  <si>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</si>
  <si>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</si>
  <si>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</si>
  <si>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</si>
  <si>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</si>
  <si>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</si>
  <si>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</si>
  <si>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</si>
  <si>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</si>
  <si>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</si>
  <si>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</si>
  <si>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</si>
  <si>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</si>
  <si>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</si>
  <si>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</si>
  <si>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</si>
  <si>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</si>
  <si>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</si>
  <si>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</si>
  <si>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</si>
  <si>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</si>
  <si>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</si>
  <si>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</si>
  <si>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</si>
  <si>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</si>
  <si>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</si>
  <si>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This captures any error or exception occurred in the application along with the date time stamp. This is stored in the local device for 7 days and is pushed to cloud which remains for about 90 days for the post analysis. </t>
    </r>
  </si>
  <si>
    <r>
      <rPr>
        <b/>
        <sz val="10"/>
        <rFont val="Cambria"/>
        <family val="1"/>
      </rPr>
      <t xml:space="preserve">SDD: D007010070- Section 6.6 </t>
    </r>
    <r>
      <rPr>
        <sz val="10"/>
        <rFont val="Cambria"/>
        <family val="1"/>
      </rPr>
      <t>Logs data will be stored in database and logs data will be pushed to cloud once the device comes online.</t>
    </r>
  </si>
  <si>
    <r>
      <rPr>
        <b/>
        <sz val="10"/>
        <rFont val="Cambria"/>
        <family val="1"/>
      </rPr>
      <t xml:space="preserve">SDD: D007010070- Section 3.4.2 </t>
    </r>
    <r>
      <rPr>
        <sz val="10"/>
        <rFont val="Cambria"/>
        <family val="1"/>
        <charset val="1"/>
      </rPr>
      <t xml:space="preserve"> The app also capturing every event of the application and logs for tracking the events. This log captures every event along with case id and user details along with date and time stamp. </t>
    </r>
  </si>
  <si>
    <r>
      <rPr>
        <b/>
        <sz val="10"/>
        <rFont val="Cambria"/>
        <family val="1"/>
      </rPr>
      <t>SDD: D007010070- Section 3.4.2</t>
    </r>
    <r>
      <rPr>
        <sz val="10"/>
        <rFont val="Cambria"/>
        <family val="1"/>
        <charset val="1"/>
      </rPr>
      <t xml:space="preserve">  Capturing any error or exception occurred in the application along with the date time stamp. </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</si>
  <si>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The app capturing every event of the application and logs for tracking the events. This log captures every event along with case id and user details along with date and time stamp.</t>
    </r>
  </si>
  <si>
    <r>
      <rPr>
        <b/>
        <sz val="10"/>
        <rFont val="Cambria"/>
        <family val="1"/>
      </rPr>
      <t>SAD: D007010025- SAD106</t>
    </r>
    <r>
      <rPr>
        <sz val="10"/>
        <rFont val="Cambria"/>
        <family val="1"/>
        <charset val="1"/>
      </rPr>
      <t xml:space="preserve">  The logs are archived in the Azure cloud.</t>
    </r>
  </si>
  <si>
    <r>
      <rPr>
        <b/>
        <sz val="10"/>
        <rFont val="Cambria"/>
        <family val="1"/>
      </rPr>
      <t>SAD: D007010025- SD103</t>
    </r>
    <r>
      <rPr>
        <sz val="10"/>
        <rFont val="Cambria"/>
        <family val="1"/>
        <charset val="1"/>
      </rPr>
      <t xml:space="preserve">  The log files contain the errors or exception logs in JSON format. </t>
    </r>
  </si>
  <si>
    <r>
      <rPr>
        <b/>
        <sz val="10"/>
        <rFont val="Cambria"/>
        <family val="1"/>
      </rPr>
      <t xml:space="preserve">SAD: D007010025- SD103  </t>
    </r>
    <r>
      <rPr>
        <sz val="10"/>
        <rFont val="Cambria"/>
        <family val="1"/>
        <charset val="1"/>
      </rPr>
      <t>The log files contain the errors or exception logs in JSON format</t>
    </r>
    <r>
      <rPr>
        <sz val="10"/>
        <rFont val="Cambria"/>
        <family val="1"/>
      </rPr>
      <t>.</t>
    </r>
  </si>
  <si>
    <r>
      <rPr>
        <b/>
        <sz val="10"/>
        <rFont val="Cambria"/>
        <family val="1"/>
      </rPr>
      <t>SAD:</t>
    </r>
    <r>
      <rPr>
        <sz val="10"/>
        <rFont val="Cambria"/>
        <family val="1"/>
        <charset val="1"/>
      </rPr>
      <t xml:space="preserve"> </t>
    </r>
    <r>
      <rPr>
        <b/>
        <sz val="10"/>
        <rFont val="Cambria"/>
        <family val="1"/>
      </rPr>
      <t xml:space="preserve">D007010025- Modules: SAD100, SAD101, SAD102, SAD103, SAD104  </t>
    </r>
    <r>
      <rPr>
        <sz val="10"/>
        <rFont val="Cambria"/>
        <family val="1"/>
      </rPr>
      <t>T</t>
    </r>
    <r>
      <rPr>
        <sz val="10"/>
        <rFont val="Cambria"/>
        <family val="1"/>
        <charset val="1"/>
      </rPr>
      <t>hese modules user can access directly. No need authentication required.</t>
    </r>
  </si>
  <si>
    <r>
      <rPr>
        <b/>
        <sz val="10"/>
        <rFont val="Cambria"/>
        <family val="1"/>
      </rPr>
      <t>SAD: D007010025- Section 6.7</t>
    </r>
    <r>
      <rPr>
        <sz val="10"/>
        <rFont val="Cambria"/>
        <family val="1"/>
        <charset val="1"/>
      </rPr>
      <t xml:space="preserve"> Knee Balancer application is distributed through Stryker App Store and only Stryker user can download the application.  The device is issued and maintained by the Stryker, and it polices on the device.</t>
    </r>
  </si>
  <si>
    <r>
      <rPr>
        <b/>
        <sz val="11"/>
        <color rgb="FF000000"/>
        <rFont val="Cambria"/>
        <family val="1"/>
      </rPr>
      <t xml:space="preserve">SAD: D007010025- SAD107  </t>
    </r>
    <r>
      <rPr>
        <sz val="11"/>
        <color rgb="FF000000"/>
        <rFont val="Cambria"/>
        <family val="1"/>
      </rPr>
      <t xml:space="preserve">Enables developers to acquire tokens from the Microsoft identity platform in order to authenticate users and access secured web APIs. </t>
    </r>
  </si>
  <si>
    <r>
      <rPr>
        <b/>
        <sz val="10"/>
        <rFont val="Cambria"/>
        <family val="1"/>
      </rPr>
      <t>SAD:</t>
    </r>
    <r>
      <rPr>
        <sz val="10"/>
        <rFont val="Cambria"/>
        <family val="1"/>
        <charset val="1"/>
      </rPr>
      <t xml:space="preserve"> </t>
    </r>
    <r>
      <rPr>
        <b/>
        <sz val="10"/>
        <rFont val="Cambria"/>
        <family val="1"/>
      </rPr>
      <t>D007010025-</t>
    </r>
    <r>
      <rPr>
        <sz val="10"/>
        <rFont val="Cambria"/>
        <family val="1"/>
        <charset val="1"/>
      </rPr>
      <t xml:space="preserve"> </t>
    </r>
    <r>
      <rPr>
        <b/>
        <sz val="10"/>
        <rFont val="Cambria"/>
        <family val="1"/>
      </rPr>
      <t>Section: 6.5</t>
    </r>
    <r>
      <rPr>
        <sz val="10"/>
        <rFont val="Cambria"/>
        <family val="1"/>
        <charset val="1"/>
      </rPr>
      <t xml:space="preserve">  The Stryker app store allows users to update software via the MS Intune company portal.  There is no separate maintenance activities within the application. </t>
    </r>
  </si>
  <si>
    <t>XXXXXXXXX - Penetration testing report</t>
  </si>
  <si>
    <t xml:space="preserve">User Manual (XXXXXXXXX), IFU(XXXXXXXXX) and Security Operations Manual(XXXXXXXXX) are user documents which enable the HDO to supplement their information system documentation </t>
  </si>
  <si>
    <t>"XXXXXXXXX Security and privacy in design controls" and "XXXXXXXXX Privacy by design"defines security and privacy principles</t>
  </si>
  <si>
    <t>(XXXXXXXXX: Section 5)Configuration management in Software Development plan</t>
  </si>
  <si>
    <t>All controls which need to be considered by the HDO in order to ensure CIA are defined in the Security Operations Manual (XXXXXXXXX)</t>
  </si>
  <si>
    <t>Post market Security monitoring to be conducted as per "XXXXXXXXX, Product Security Post Market Management". 
XXXXXXXXX: Software Development Plan will define the periodic frequency of proactive surveillance of potential vulnerabilities</t>
  </si>
  <si>
    <t>Incident management for the application (once it is on the market) is defined within the Corporate procedure "XXXXXXXXX, Product Security Post Market Management". 
SOM XXXXXXXXX - xx Incident Response</t>
  </si>
  <si>
    <t>"XXXXXXXXX Security and privacy in design controls" defines security testing requirements and practices</t>
  </si>
  <si>
    <t xml:space="preserve">SOM xxxxxxxxx- xx User Account Management (PAUT-2, 3, 4, 5, 6, 7, 8, 9, 10, 11, 12, 13, 14) </t>
  </si>
  <si>
    <t>SOM xxxxxxxxxx- 
xx. Contingency Plan Testing, Maintenance and Training</t>
  </si>
  <si>
    <t>SOM xxxxxxxxxxx - xx 	Device-Specific Audit Log Configuration (AUDT-1)
SOM xxxxxxxxxxx - xx	 Events and Attributes Recorded (AUDT-2, 3, 4)</t>
  </si>
  <si>
    <t>SOM xxxxxxxxx -xx Training and Awareness</t>
  </si>
  <si>
    <t>SOM xxxxxxxxx - xx  User Account Management (PAUT-2, 3, 4, 5, 6, 7, 8, 9, 10, 11, 12, 13, 14)
SOM xxxxxxxxx - xx. TRANSMISSION CONFIDENTIALITY (TXCF)</t>
  </si>
  <si>
    <t>SOM xxxxxxxxx - xx User Account Management (PAUT-2, 3, 4, 5, 6, 7, 8, 9, 10, 11, 12, 13, 14)</t>
  </si>
  <si>
    <t xml:space="preserve">SOM xxxxxxxxx - xx User Account Management (PAUT-2, 3, 4, 5, 6, 7, 8, 9, 10, 11, 12, 13, 14) </t>
  </si>
  <si>
    <t>SOM xxxxxxxxx - xx. AUTHORIZATION (AUTH)</t>
  </si>
  <si>
    <r>
      <rPr>
        <b/>
        <sz val="10"/>
        <rFont val="Cambria"/>
        <family val="1"/>
      </rPr>
      <t>SDD: D007010070- Section 3.4.2</t>
    </r>
    <r>
      <rPr>
        <sz val="10"/>
        <rFont val="Cambria"/>
        <family val="1"/>
        <charset val="1"/>
      </rPr>
      <t xml:space="preserve"> Error handling and exception handling are achieved by using default swift features those are listed below - Do catch block, throw, try, guard let, if let. This captures any error or exception occurred in the application along with the date time stamp. This is stored in the local device for 7 days and is pushed to cloud which remains for about 90 days for the post analysis. 
The  Security Operations Manual (XXXXXXXXX) describes any controls which may assist the HDO to keep its system integrity (e.g. backup, malware protection, etc.)
Incident management for the application (Once it is on the market) shall be handled as established with the Corporate procedure "XXXXXXXXX, Product Security Post Market Management". </t>
    </r>
  </si>
  <si>
    <t>"XXXXXXXXX Security and privacy in design controls" defines requirements and guidance for product development to establish product security and privacy by design in medical devices and/or products that are software or contain software</t>
  </si>
  <si>
    <t>All the details related to Software BOM are documented in Software Architecture document (D007010025).</t>
  </si>
  <si>
    <t>SOM xxxxxxxxx</t>
  </si>
  <si>
    <t>Device will not be used in emergency situations. Emergency information is not stored on the device.</t>
  </si>
  <si>
    <t>Not applicable, as Knee balancer application will be installed in the mobile and will be accessible to authorized users only within the HDO or customer. Any additional security "hints" will be provided by the Security Operations Manual to the customer</t>
  </si>
  <si>
    <t>Not Applicable for Knee balancer software since the device on which application is installed belongs to user and the application is not connecting to any other system or node</t>
  </si>
  <si>
    <t>Software only product to be installed on the customer's mobile</t>
  </si>
  <si>
    <t>Not applicable as Knee balancer application has no user management during the operations</t>
  </si>
  <si>
    <t>No patient details captured</t>
  </si>
  <si>
    <t>No health data stored locally in the mobile device</t>
  </si>
  <si>
    <t>Security Operations Manual (xxxxxxxx) for System Hardening and (xxxxxxxx) Penetration Testing report reference for application hardening</t>
  </si>
  <si>
    <t>Not applicable, doesn't store any kind of health data</t>
  </si>
  <si>
    <r>
      <rPr>
        <b/>
        <sz val="11"/>
        <rFont val="Cambria"/>
        <family val="1"/>
      </rPr>
      <t>Installation Manual:xxxxxxxxx</t>
    </r>
    <r>
      <rPr>
        <sz val="11"/>
        <rFont val="Cambria"/>
        <family val="1"/>
      </rPr>
      <t xml:space="preserve"> The product upgrade shall be provided in the form of Application installer files and will be done through SYK app store</t>
    </r>
  </si>
  <si>
    <r>
      <rPr>
        <b/>
        <sz val="11"/>
        <color rgb="FF000000"/>
        <rFont val="Cambria"/>
        <family val="1"/>
      </rPr>
      <t>User Manual : xxxxxxxxx (Backup and Restore)</t>
    </r>
    <r>
      <rPr>
        <sz val="11"/>
        <color rgb="FF000000"/>
        <rFont val="Cambria"/>
        <family val="1"/>
      </rPr>
      <t xml:space="preserve"> No integral data on the device. Loss of any data for device use would require re-registration.</t>
    </r>
  </si>
  <si>
    <t>Not applicable as Knee balancer application is meant for use by MPS user only</t>
  </si>
  <si>
    <r>
      <rPr>
        <b/>
        <sz val="11"/>
        <rFont val="Cambria"/>
        <family val="1"/>
      </rPr>
      <t>SAD: D007010025- Section 8</t>
    </r>
    <r>
      <rPr>
        <sz val="11"/>
        <rFont val="Cambria"/>
        <family val="1"/>
      </rPr>
      <t xml:space="preserve">  MSAL and AZS libraries are using for user authentication and cased Data upload.</t>
    </r>
  </si>
  <si>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responsibilities.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XXXXXXXXX - xx. Training and Awareness
XXXXXXXXX - xx. SECURITY PROGRAM INTEGRATION</t>
  </si>
  <si>
    <t>The Corporate QMS product security policy and procedures define security roles and responsibilities which build the foundation for hiring, training, etc. for personal involved in product security activities</t>
  </si>
  <si>
    <t>Security Operations Manual: xxxxxxxx- xx. MALWARE DETECTION/PROTECTION (MLDP-1)</t>
  </si>
  <si>
    <t>No user account management
Security Operations Manual: xxxxxxxx- xx User Account Management</t>
  </si>
  <si>
    <t>Security Operations Manual: xxxxxxxx</t>
  </si>
  <si>
    <t>Security Operations Manual (xxxxxxxx)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</si>
</sst>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0"/>
      <color theme="1"/>
      <name val="Cambria"/>
      <family val="1"/>
      <charset val="1"/>
    </font>
    <font>
      <sz val="12"/>
      <name val="Cambria"/>
      <family val="1"/>
      <charset val="1"/>
    </font>
    <font>
      <sz val="11"/>
      <color rgb="FF000000"/>
      <name val="Cambria"/>
      <family val="1"/>
    </font>
    <font>
      <sz val="10"/>
      <color rgb="FFFF0000"/>
      <name val="Cambria"/>
      <family val="1"/>
    </font>
    <font>
      <b/>
      <sz val="11"/>
      <color rgb="FF000000"/>
      <name val="Cambria"/>
      <family val="1"/>
    </font>
    <font>
      <b/>
      <sz val="10"/>
      <name val="Cambria"/>
      <family val="1"/>
    </font>
    <font>
      <b/>
      <sz val="11"/>
      <name val="Cambria"/>
      <family val="1"/>
    </font>
    <font>
      <sz val="11"/>
      <color theme="1"/>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85">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1" fillId="17" borderId="5" xfId="1" applyFont="1" applyFill="1" applyBorder="1" applyProtection="1">
      <protection locked="0"/>
    </xf>
    <xf numFmtId="0" fontId="23" fillId="18" borderId="4" xfId="3" applyFont="1" applyFill="1" applyBorder="1" applyAlignment="1" applyProtection="1">
      <alignment wrapText="1"/>
      <protection locked="0"/>
    </xf>
    <xf numFmtId="0" fontId="3" fillId="0" borderId="5" xfId="0" applyFont="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Protection="1">
      <protection locked="0"/>
    </xf>
    <xf numFmtId="0" fontId="18" fillId="5" borderId="0" xfId="0" applyFont="1" applyFill="1" applyAlignment="1" applyProtection="1">
      <alignment horizontal="right" vertical="center"/>
      <protection locked="0"/>
    </xf>
    <xf numFmtId="0" fontId="19" fillId="5" borderId="0" xfId="0" applyFont="1" applyFill="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horizontal="center" vertical="center"/>
      <protection locked="0"/>
    </xf>
    <xf numFmtId="0" fontId="51"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0" borderId="0" xfId="3" applyFont="1" applyAlignment="1" applyProtection="1">
      <alignment vertical="top" wrapText="1"/>
      <protection locked="0"/>
    </xf>
    <xf numFmtId="0" fontId="9" fillId="0" borderId="4" xfId="3" applyFont="1" applyBorder="1" applyAlignment="1">
      <alignment vertical="center" wrapText="1"/>
    </xf>
    <xf numFmtId="0" fontId="52"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Border="1" applyAlignment="1" applyProtection="1">
      <alignment wrapText="1"/>
      <protection locked="0"/>
    </xf>
    <xf numFmtId="0" fontId="23" fillId="0" borderId="5" xfId="3" applyFont="1" applyBorder="1" applyAlignment="1" applyProtection="1">
      <alignment vertical="top" wrapText="1"/>
      <protection locked="0"/>
    </xf>
    <xf numFmtId="0" fontId="50" fillId="0" borderId="5" xfId="0" applyFont="1" applyBorder="1" applyAlignment="1" applyProtection="1">
      <alignment vertical="center" wrapText="1"/>
      <protection locked="0"/>
    </xf>
    <xf numFmtId="0" fontId="53" fillId="0" borderId="5" xfId="0" applyFont="1" applyBorder="1" applyAlignment="1" applyProtection="1">
      <alignment wrapText="1"/>
      <protection locked="0"/>
    </xf>
    <xf numFmtId="0" fontId="50" fillId="0" borderId="5" xfId="0" applyFont="1" applyBorder="1" applyAlignment="1" applyProtection="1">
      <alignment wrapText="1"/>
      <protection locked="0"/>
    </xf>
    <xf numFmtId="0" fontId="53"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Border="1" applyAlignment="1">
      <alignment wrapText="1"/>
    </xf>
    <xf numFmtId="0" fontId="23" fillId="0" borderId="5" xfId="3" applyFont="1" applyBorder="1" applyProtection="1">
      <protection locked="0"/>
    </xf>
    <xf numFmtId="0" fontId="49" fillId="0" borderId="4" xfId="3" applyFont="1" applyFill="1" applyBorder="1" applyAlignment="1" applyProtection="1">
      <alignment vertical="top" wrapText="1"/>
      <protection locked="0"/>
    </xf>
    <xf numFmtId="0" fontId="49" fillId="0" borderId="4" xfId="3" applyFont="1" applyBorder="1" applyAlignment="1" applyProtection="1">
      <alignment vertical="center" wrapText="1"/>
      <protection locked="0"/>
    </xf>
    <xf numFmtId="0" fontId="49" fillId="0" borderId="4" xfId="3" applyFont="1" applyFill="1" applyBorder="1" applyAlignment="1" applyProtection="1">
      <alignment vertical="center" wrapText="1"/>
      <protection locked="0"/>
    </xf>
    <xf numFmtId="0" fontId="49" fillId="18" borderId="4" xfId="3" applyFont="1" applyFill="1" applyBorder="1" applyAlignment="1" applyProtection="1">
      <alignment vertical="center" wrapText="1"/>
      <protection locked="0"/>
    </xf>
    <xf numFmtId="0" fontId="50" fillId="0" borderId="5" xfId="0" applyFont="1" applyBorder="1" applyAlignment="1" applyProtection="1">
      <alignment horizontal="left" vertical="center" wrapText="1"/>
      <protection locked="0"/>
    </xf>
    <xf numFmtId="0" fontId="49" fillId="0" borderId="4" xfId="3" applyFont="1" applyBorder="1" applyAlignment="1" applyProtection="1">
      <alignment wrapText="1"/>
      <protection locked="0"/>
    </xf>
    <xf numFmtId="0" fontId="23" fillId="0" borderId="4" xfId="3" applyFont="1" applyFill="1" applyBorder="1" applyAlignment="1" applyProtection="1">
      <alignment wrapText="1"/>
      <protection locked="0"/>
    </xf>
    <xf numFmtId="0" fontId="53" fillId="0" borderId="5" xfId="0" applyFont="1" applyBorder="1" applyAlignment="1" applyProtection="1">
      <alignment vertical="center" wrapText="1"/>
      <protection locked="0"/>
    </xf>
    <xf numFmtId="0" fontId="53" fillId="0" borderId="5" xfId="0" applyFont="1" applyBorder="1" applyAlignment="1" applyProtection="1">
      <alignment vertical="center"/>
      <protection locked="0"/>
    </xf>
    <xf numFmtId="0" fontId="58" fillId="0" borderId="5" xfId="0" applyFont="1" applyBorder="1" applyAlignment="1" applyProtection="1">
      <alignment vertical="center" wrapText="1"/>
      <protection locked="0"/>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2" xfId="3" applyFont="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49"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49" fillId="0" borderId="14" xfId="3" applyFont="1" applyBorder="1" applyAlignment="1" applyProtection="1">
      <alignment horizontal="left" vertical="center" wrapText="1"/>
      <protection locked="0"/>
    </xf>
    <xf numFmtId="0" fontId="49" fillId="0" borderId="15" xfId="3" applyFont="1" applyBorder="1" applyAlignment="1" applyProtection="1">
      <alignment horizontal="left" vertical="center" wrapText="1"/>
      <protection locked="0"/>
    </xf>
    <xf numFmtId="0" fontId="49" fillId="0" borderId="4" xfId="3" applyFont="1" applyBorder="1" applyAlignment="1" applyProtection="1">
      <alignment horizontal="left" vertical="center" wrapText="1"/>
      <protection locked="0"/>
    </xf>
    <xf numFmtId="0" fontId="23" fillId="0" borderId="5" xfId="3" applyFont="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5" xfId="3" applyFont="1" applyFill="1" applyBorder="1" applyAlignment="1" applyProtection="1">
      <alignment horizontal="left" vertical="center" wrapText="1"/>
      <protection locked="0"/>
    </xf>
    <xf numFmtId="0" fontId="49" fillId="0" borderId="14" xfId="3" applyFont="1" applyBorder="1" applyAlignment="1" applyProtection="1">
      <alignment horizontal="center" vertical="center" wrapText="1"/>
      <protection locked="0"/>
    </xf>
    <xf numFmtId="0" fontId="49" fillId="0" borderId="4" xfId="3" applyFont="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cellXfs>
  <cellStyles count="7">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3571365</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c r="C4" s="13"/>
      <c r="D4" s="11" t="s">
        <v>3</v>
      </c>
      <c r="E4" s="12" t="s">
        <v>4</v>
      </c>
    </row>
    <row r="5" spans="1:8" ht="28.5" x14ac:dyDescent="0.25">
      <c r="A5" s="14" t="s">
        <v>5</v>
      </c>
      <c r="B5" s="15">
        <v>0</v>
      </c>
      <c r="C5" s="13"/>
      <c r="D5" s="14" t="s">
        <v>6</v>
      </c>
      <c r="E5" s="12"/>
      <c r="F5" s="12"/>
      <c r="G5" s="12"/>
      <c r="H5" s="12"/>
    </row>
    <row r="6" spans="1:8" x14ac:dyDescent="0.25">
      <c r="A6" s="14" t="s">
        <v>7</v>
      </c>
      <c r="B6" s="15"/>
      <c r="C6" s="15"/>
      <c r="D6" s="14" t="s">
        <v>8</v>
      </c>
      <c r="E6" s="15"/>
    </row>
    <row r="7" spans="1:8" x14ac:dyDescent="0.25">
      <c r="A7" s="14" t="s">
        <v>9</v>
      </c>
      <c r="B7" s="15"/>
      <c r="C7" s="13"/>
      <c r="D7" s="14" t="s">
        <v>10</v>
      </c>
      <c r="E7" s="15"/>
    </row>
    <row r="8" spans="1:8" ht="28.5" x14ac:dyDescent="0.25">
      <c r="A8" s="14" t="s">
        <v>11</v>
      </c>
      <c r="B8" s="15" t="s">
        <v>12</v>
      </c>
      <c r="C8" s="13"/>
      <c r="D8" s="14" t="s">
        <v>13</v>
      </c>
      <c r="E8" s="15"/>
    </row>
    <row r="9" spans="1:8" s="7" customFormat="1" ht="18.75" x14ac:dyDescent="0.25">
      <c r="A9" s="16" t="s">
        <v>14</v>
      </c>
      <c r="B9" s="17"/>
      <c r="C9" s="6"/>
      <c r="D9" s="18"/>
      <c r="E9" s="19"/>
    </row>
    <row r="10" spans="1:8" ht="14.25" customHeight="1" x14ac:dyDescent="0.25">
      <c r="A10" s="20" t="s">
        <v>15</v>
      </c>
      <c r="B10" s="241" t="s">
        <v>16</v>
      </c>
      <c r="C10" s="241"/>
      <c r="D10" s="20" t="s">
        <v>17</v>
      </c>
      <c r="E10" s="20" t="s">
        <v>3</v>
      </c>
    </row>
    <row r="11" spans="1:8" x14ac:dyDescent="0.25">
      <c r="A11" s="21">
        <v>0</v>
      </c>
      <c r="B11" s="15" t="s">
        <v>18</v>
      </c>
      <c r="C11" s="15"/>
      <c r="D11" s="191"/>
      <c r="E11" s="21"/>
    </row>
    <row r="12" spans="1:8" ht="14.1" customHeight="1" x14ac:dyDescent="0.25">
      <c r="A12" s="21"/>
      <c r="B12" s="242"/>
      <c r="C12" s="242"/>
      <c r="D12" s="21"/>
      <c r="E12" s="21"/>
    </row>
    <row r="13" spans="1:8" x14ac:dyDescent="0.25">
      <c r="A13" s="21"/>
      <c r="B13" s="242"/>
      <c r="C13" s="242"/>
      <c r="D13" s="21"/>
      <c r="E13" s="21"/>
    </row>
    <row r="14" spans="1:8" x14ac:dyDescent="0.25">
      <c r="A14" s="22"/>
      <c r="B14" s="22"/>
      <c r="C14" s="22"/>
      <c r="D14" s="22"/>
      <c r="E14" s="22"/>
    </row>
    <row r="15" spans="1:8" s="7" customFormat="1" ht="14.25" x14ac:dyDescent="0.2">
      <c r="A15" s="23" t="s">
        <v>19</v>
      </c>
      <c r="B15" s="24"/>
      <c r="C15" s="24"/>
      <c r="D15" s="24"/>
      <c r="E15" s="25"/>
    </row>
    <row r="16" spans="1:8" x14ac:dyDescent="0.25">
      <c r="A16" s="26" t="s">
        <v>20</v>
      </c>
      <c r="B16" s="27"/>
      <c r="C16" s="27"/>
      <c r="D16" s="27"/>
      <c r="E16" s="28"/>
    </row>
    <row r="17" spans="1:5" x14ac:dyDescent="0.25">
      <c r="A17" s="29" t="s">
        <v>21</v>
      </c>
      <c r="B17" s="30"/>
      <c r="C17" s="30"/>
      <c r="D17" s="30"/>
      <c r="E17" s="31"/>
    </row>
    <row r="18" spans="1:5" x14ac:dyDescent="0.25">
      <c r="A18" s="29" t="s">
        <v>22</v>
      </c>
      <c r="B18" s="30"/>
      <c r="C18" s="30"/>
      <c r="D18" s="30"/>
      <c r="E18" s="31"/>
    </row>
    <row r="19" spans="1:5" x14ac:dyDescent="0.25">
      <c r="A19" s="29" t="s">
        <v>23</v>
      </c>
      <c r="B19" s="30"/>
      <c r="C19" s="30"/>
      <c r="D19" s="30"/>
      <c r="E19" s="31"/>
    </row>
    <row r="20" spans="1:5" x14ac:dyDescent="0.25">
      <c r="A20" s="29" t="s">
        <v>24</v>
      </c>
      <c r="B20" s="30"/>
      <c r="C20" s="30"/>
      <c r="D20" s="30"/>
      <c r="E20" s="31"/>
    </row>
    <row r="21" spans="1:5" x14ac:dyDescent="0.25">
      <c r="A21" s="32" t="s">
        <v>25</v>
      </c>
      <c r="B21" s="33"/>
      <c r="C21" s="33"/>
      <c r="D21" s="33"/>
      <c r="E21" s="34"/>
    </row>
    <row r="22" spans="1:5" x14ac:dyDescent="0.25">
      <c r="A22" s="22"/>
      <c r="B22" s="22"/>
      <c r="C22" s="22"/>
      <c r="D22" s="22"/>
      <c r="E22" s="22"/>
    </row>
    <row r="23" spans="1:5" s="7" customFormat="1" ht="14.25" x14ac:dyDescent="0.2">
      <c r="A23" s="8" t="s">
        <v>26</v>
      </c>
      <c r="B23" s="9"/>
      <c r="C23" s="9"/>
      <c r="D23" s="9"/>
      <c r="E23" s="10"/>
    </row>
    <row r="24" spans="1:5" ht="14.25" customHeight="1" x14ac:dyDescent="0.25">
      <c r="A24" s="35" t="s">
        <v>27</v>
      </c>
      <c r="B24" s="243" t="s">
        <v>28</v>
      </c>
      <c r="C24" s="243"/>
      <c r="D24" s="243"/>
      <c r="E24" s="35" t="s">
        <v>29</v>
      </c>
    </row>
    <row r="25" spans="1:5" ht="14.25" customHeight="1" x14ac:dyDescent="0.25">
      <c r="A25" s="36" t="s">
        <v>30</v>
      </c>
      <c r="B25" s="239" t="s">
        <v>31</v>
      </c>
      <c r="C25" s="239"/>
      <c r="D25" s="239"/>
      <c r="E25" s="37" t="s">
        <v>32</v>
      </c>
    </row>
    <row r="26" spans="1:5" ht="27.6" customHeight="1" x14ac:dyDescent="0.25">
      <c r="A26" s="38" t="s">
        <v>33</v>
      </c>
      <c r="B26" s="240" t="s">
        <v>34</v>
      </c>
      <c r="C26" s="240"/>
      <c r="D26" s="240"/>
      <c r="E26" s="39" t="s">
        <v>32</v>
      </c>
    </row>
    <row r="27" spans="1:5" ht="30" customHeight="1" x14ac:dyDescent="0.25">
      <c r="A27" s="38" t="s">
        <v>35</v>
      </c>
      <c r="B27" s="240" t="s">
        <v>36</v>
      </c>
      <c r="C27" s="240"/>
      <c r="D27" s="240"/>
      <c r="E27" s="39" t="s">
        <v>32</v>
      </c>
    </row>
    <row r="28" spans="1:5" ht="30" customHeight="1" x14ac:dyDescent="0.25">
      <c r="A28" s="38" t="s">
        <v>37</v>
      </c>
      <c r="B28" s="240" t="s">
        <v>38</v>
      </c>
      <c r="C28" s="240"/>
      <c r="D28" s="240"/>
      <c r="E28" s="39" t="s">
        <v>32</v>
      </c>
    </row>
    <row r="29" spans="1:5" ht="43.35" customHeight="1" x14ac:dyDescent="0.25">
      <c r="A29" s="40" t="s">
        <v>39</v>
      </c>
      <c r="B29" s="238" t="s">
        <v>40</v>
      </c>
      <c r="C29" s="238"/>
      <c r="D29" s="238"/>
      <c r="E29" s="41" t="s">
        <v>41</v>
      </c>
    </row>
    <row r="30" spans="1:5" ht="14.25" customHeight="1" x14ac:dyDescent="0.25">
      <c r="A30" s="40" t="s">
        <v>42</v>
      </c>
      <c r="B30" s="238" t="s">
        <v>43</v>
      </c>
      <c r="C30" s="238"/>
      <c r="D30" s="238"/>
      <c r="E30" s="41" t="s">
        <v>41</v>
      </c>
    </row>
    <row r="31" spans="1:5" ht="29.85" customHeight="1" x14ac:dyDescent="0.25">
      <c r="A31" s="40" t="s">
        <v>44</v>
      </c>
      <c r="B31" s="238" t="s">
        <v>45</v>
      </c>
      <c r="C31" s="238"/>
      <c r="D31" s="238"/>
      <c r="E31" s="41" t="s">
        <v>41</v>
      </c>
    </row>
    <row r="32" spans="1:5" ht="29.85" customHeight="1" x14ac:dyDescent="0.25">
      <c r="A32" s="40" t="s">
        <v>46</v>
      </c>
      <c r="B32" s="238" t="s">
        <v>47</v>
      </c>
      <c r="C32" s="238"/>
      <c r="D32" s="238"/>
      <c r="E32" s="41" t="s">
        <v>41</v>
      </c>
    </row>
    <row r="33" spans="1:5" ht="50.1" customHeight="1" x14ac:dyDescent="0.25">
      <c r="A33" s="40" t="s">
        <v>48</v>
      </c>
      <c r="B33" s="238" t="s">
        <v>49</v>
      </c>
      <c r="C33" s="238"/>
      <c r="D33" s="238"/>
      <c r="E33" s="41" t="s">
        <v>41</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abSelected="1" topLeftCell="A29" zoomScaleNormal="100" workbookViewId="0">
      <selection activeCell="E31" sqref="E31"/>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50</v>
      </c>
      <c r="B1" s="44"/>
      <c r="C1" s="44"/>
      <c r="D1" s="44"/>
      <c r="E1" s="45"/>
    </row>
    <row r="2" spans="1:10" x14ac:dyDescent="0.25">
      <c r="A2" s="244" t="s">
        <v>51</v>
      </c>
      <c r="B2" s="244"/>
      <c r="C2" s="245" t="str">
        <f>IF(Header!B7="","(enter in Header tab)",Header!B7)</f>
        <v>(enter in Header tab)</v>
      </c>
      <c r="D2" s="245"/>
      <c r="E2" s="47"/>
    </row>
    <row r="3" spans="1:10" x14ac:dyDescent="0.25">
      <c r="A3" s="244" t="s">
        <v>52</v>
      </c>
      <c r="B3" s="244"/>
      <c r="C3" s="245" t="str">
        <f>IF(Header!B8="","(enter in Header tab)",Header!B8)</f>
        <v>Knee Balancer</v>
      </c>
      <c r="D3" s="245"/>
      <c r="E3" s="48" t="s">
        <v>53</v>
      </c>
    </row>
    <row r="4" spans="1:10" x14ac:dyDescent="0.25">
      <c r="A4" s="49"/>
      <c r="B4" s="49"/>
      <c r="C4" s="49"/>
      <c r="D4" s="49"/>
      <c r="E4" s="50" t="s">
        <v>54</v>
      </c>
    </row>
    <row r="5" spans="1:10" x14ac:dyDescent="0.25">
      <c r="A5" s="49"/>
      <c r="B5" s="51" t="s">
        <v>55</v>
      </c>
      <c r="C5" s="52"/>
      <c r="D5" s="53"/>
      <c r="E5" s="50" t="s">
        <v>56</v>
      </c>
      <c r="I5" s="54" t="s">
        <v>57</v>
      </c>
      <c r="J5" s="54"/>
    </row>
    <row r="6" spans="1:10" x14ac:dyDescent="0.25">
      <c r="A6" s="49"/>
      <c r="B6" s="55" t="s">
        <v>58</v>
      </c>
      <c r="C6" s="55" t="s">
        <v>59</v>
      </c>
      <c r="D6" s="55" t="s">
        <v>60</v>
      </c>
      <c r="E6" s="50" t="s">
        <v>61</v>
      </c>
      <c r="I6" s="54"/>
      <c r="J6" s="54"/>
    </row>
    <row r="7" spans="1:10" x14ac:dyDescent="0.25">
      <c r="A7" s="49"/>
      <c r="B7" s="56" t="s">
        <v>62</v>
      </c>
      <c r="C7" s="246" t="s">
        <v>63</v>
      </c>
      <c r="D7" s="187" t="s">
        <v>64</v>
      </c>
      <c r="E7" s="50" t="s">
        <v>65</v>
      </c>
      <c r="I7" s="54" t="s">
        <v>66</v>
      </c>
      <c r="J7" s="54" t="s">
        <v>67</v>
      </c>
    </row>
    <row r="8" spans="1:10" x14ac:dyDescent="0.25">
      <c r="A8" s="49"/>
      <c r="B8" s="57" t="s">
        <v>68</v>
      </c>
      <c r="C8" s="247"/>
      <c r="D8" s="187" t="s">
        <v>64</v>
      </c>
      <c r="E8" s="50" t="s">
        <v>69</v>
      </c>
      <c r="I8" s="54" t="s">
        <v>70</v>
      </c>
      <c r="J8" s="54" t="s">
        <v>71</v>
      </c>
    </row>
    <row r="9" spans="1:10" x14ac:dyDescent="0.25">
      <c r="A9" s="49"/>
      <c r="B9" s="58" t="s">
        <v>72</v>
      </c>
      <c r="C9" s="248"/>
      <c r="D9" s="187" t="s">
        <v>64</v>
      </c>
      <c r="E9" s="50" t="s">
        <v>73</v>
      </c>
      <c r="I9" s="54" t="s">
        <v>64</v>
      </c>
      <c r="J9" s="54"/>
    </row>
    <row r="10" spans="1:10" ht="36.75" x14ac:dyDescent="0.25">
      <c r="A10" s="49"/>
      <c r="B10" s="59"/>
      <c r="C10" s="60" t="s">
        <v>74</v>
      </c>
      <c r="D10" s="61" t="str">
        <f>IF(OR(D7="High",D8="High",D9="High")=TRUE(),"High",IF(OR(D7="Moderate",D8="Moderate",D9="Moderate")=TRUE(),"Moderate","Low"))</f>
        <v>Low</v>
      </c>
      <c r="E10" s="62" t="s">
        <v>75</v>
      </c>
      <c r="I10" s="54" t="s">
        <v>76</v>
      </c>
      <c r="J10" s="54"/>
    </row>
    <row r="11" spans="1:10" ht="18" x14ac:dyDescent="0.25">
      <c r="A11" s="49"/>
      <c r="B11" s="192"/>
      <c r="C11" s="193"/>
      <c r="D11" s="194"/>
      <c r="E11" s="62"/>
      <c r="I11" s="54"/>
      <c r="J11" s="54"/>
    </row>
    <row r="12" spans="1:10" ht="29.25" x14ac:dyDescent="0.25">
      <c r="A12" s="49"/>
      <c r="B12" s="49" t="s">
        <v>77</v>
      </c>
      <c r="C12" s="195" t="s">
        <v>78</v>
      </c>
      <c r="D12" s="49"/>
      <c r="E12" s="49"/>
      <c r="I12" s="54"/>
      <c r="J12" s="54"/>
    </row>
    <row r="13" spans="1:10" ht="14.85" customHeight="1" x14ac:dyDescent="0.25">
      <c r="A13" s="64" t="s">
        <v>79</v>
      </c>
      <c r="B13" s="65"/>
      <c r="C13" s="65"/>
      <c r="D13" s="65"/>
      <c r="E13" s="66"/>
    </row>
    <row r="14" spans="1:10" ht="14.85" customHeight="1" x14ac:dyDescent="0.25">
      <c r="A14" s="67" t="s">
        <v>80</v>
      </c>
      <c r="B14" s="68"/>
      <c r="C14" s="68"/>
      <c r="D14" s="68"/>
      <c r="E14" s="69"/>
    </row>
    <row r="15" spans="1:10" x14ac:dyDescent="0.25">
      <c r="A15" s="55" t="s">
        <v>81</v>
      </c>
      <c r="B15" s="70" t="s">
        <v>82</v>
      </c>
      <c r="C15" s="70" t="s">
        <v>83</v>
      </c>
      <c r="D15" s="55" t="s">
        <v>84</v>
      </c>
      <c r="E15" s="70" t="s">
        <v>85</v>
      </c>
    </row>
    <row r="16" spans="1:10" ht="29.25" x14ac:dyDescent="0.25">
      <c r="A16" s="71">
        <v>10</v>
      </c>
      <c r="B16" s="72" t="s">
        <v>86</v>
      </c>
      <c r="C16" s="73" t="s">
        <v>87</v>
      </c>
      <c r="D16" s="74" t="s">
        <v>71</v>
      </c>
      <c r="E16" s="235" t="s">
        <v>1666</v>
      </c>
    </row>
    <row r="17" spans="1:6" ht="43.5" x14ac:dyDescent="0.25">
      <c r="A17" s="71">
        <v>20</v>
      </c>
      <c r="B17" s="72" t="s">
        <v>88</v>
      </c>
      <c r="C17" s="73" t="s">
        <v>89</v>
      </c>
      <c r="D17" s="74" t="s">
        <v>67</v>
      </c>
      <c r="E17" s="207" t="s">
        <v>1640</v>
      </c>
    </row>
    <row r="18" spans="1:6" ht="57.75" x14ac:dyDescent="0.25">
      <c r="A18" s="71">
        <v>30</v>
      </c>
      <c r="B18" s="72" t="s">
        <v>90</v>
      </c>
      <c r="C18" s="73" t="s">
        <v>91</v>
      </c>
      <c r="D18" s="74" t="s">
        <v>71</v>
      </c>
      <c r="E18" s="207" t="s">
        <v>1673</v>
      </c>
    </row>
    <row r="19" spans="1:6" ht="57.75" x14ac:dyDescent="0.25">
      <c r="A19" s="71">
        <v>40</v>
      </c>
      <c r="B19" s="72" t="s">
        <v>92</v>
      </c>
      <c r="C19" s="188" t="s">
        <v>93</v>
      </c>
      <c r="D19" s="74" t="s">
        <v>71</v>
      </c>
      <c r="E19" s="208" t="s">
        <v>1663</v>
      </c>
    </row>
    <row r="20" spans="1:6" ht="43.5" x14ac:dyDescent="0.25">
      <c r="A20" s="71">
        <v>50</v>
      </c>
      <c r="B20" s="72" t="s">
        <v>94</v>
      </c>
      <c r="C20" s="188" t="s">
        <v>95</v>
      </c>
      <c r="D20" s="74" t="s">
        <v>71</v>
      </c>
      <c r="E20" s="206" t="s">
        <v>1671</v>
      </c>
    </row>
    <row r="21" spans="1:6" ht="43.5" x14ac:dyDescent="0.25">
      <c r="A21" s="71">
        <v>60</v>
      </c>
      <c r="B21" s="72" t="s">
        <v>96</v>
      </c>
      <c r="C21" s="188" t="s">
        <v>97</v>
      </c>
      <c r="D21" s="74" t="s">
        <v>71</v>
      </c>
      <c r="E21" s="206" t="s">
        <v>1667</v>
      </c>
    </row>
    <row r="22" spans="1:6" ht="43.5" x14ac:dyDescent="0.25">
      <c r="A22" s="71">
        <v>70</v>
      </c>
      <c r="B22" s="72" t="s">
        <v>98</v>
      </c>
      <c r="C22" s="73" t="s">
        <v>99</v>
      </c>
      <c r="D22" s="74" t="s">
        <v>71</v>
      </c>
      <c r="E22" s="207" t="s">
        <v>1672</v>
      </c>
    </row>
    <row r="23" spans="1:6" ht="43.5" x14ac:dyDescent="0.25">
      <c r="A23" s="71">
        <v>80</v>
      </c>
      <c r="B23" s="72" t="s">
        <v>100</v>
      </c>
      <c r="C23" s="73" t="s">
        <v>101</v>
      </c>
      <c r="D23" s="74" t="s">
        <v>71</v>
      </c>
      <c r="E23" s="207" t="s">
        <v>1662</v>
      </c>
    </row>
    <row r="24" spans="1:6" ht="43.5" x14ac:dyDescent="0.25">
      <c r="A24" s="71">
        <v>90</v>
      </c>
      <c r="B24" s="72" t="s">
        <v>102</v>
      </c>
      <c r="C24" s="73" t="s">
        <v>103</v>
      </c>
      <c r="D24" s="74" t="s">
        <v>71</v>
      </c>
      <c r="E24" s="235" t="s">
        <v>1668</v>
      </c>
      <c r="F24" s="75"/>
    </row>
    <row r="25" spans="1:6" ht="43.5" x14ac:dyDescent="0.25">
      <c r="A25" s="71">
        <v>100</v>
      </c>
      <c r="B25" s="72" t="s">
        <v>104</v>
      </c>
      <c r="C25" s="73" t="s">
        <v>105</v>
      </c>
      <c r="D25" s="74" t="s">
        <v>71</v>
      </c>
      <c r="E25" s="235" t="s">
        <v>1677</v>
      </c>
    </row>
    <row r="26" spans="1:6" ht="43.5" x14ac:dyDescent="0.25">
      <c r="A26" s="71">
        <v>110</v>
      </c>
      <c r="B26" s="72" t="s">
        <v>106</v>
      </c>
      <c r="C26" s="73" t="s">
        <v>107</v>
      </c>
      <c r="D26" s="74" t="s">
        <v>71</v>
      </c>
      <c r="E26" s="235" t="s">
        <v>1664</v>
      </c>
    </row>
    <row r="27" spans="1:6" ht="42.75" x14ac:dyDescent="0.25">
      <c r="A27" s="71">
        <v>120</v>
      </c>
      <c r="B27" s="72" t="s">
        <v>108</v>
      </c>
      <c r="C27" s="73" t="s">
        <v>109</v>
      </c>
      <c r="D27" s="74" t="s">
        <v>71</v>
      </c>
      <c r="E27" s="235" t="s">
        <v>1678</v>
      </c>
    </row>
    <row r="28" spans="1:6" ht="29.25" x14ac:dyDescent="0.25">
      <c r="A28" s="71">
        <v>130</v>
      </c>
      <c r="B28" s="72" t="s">
        <v>110</v>
      </c>
      <c r="C28" s="73" t="s">
        <v>111</v>
      </c>
      <c r="D28" s="74" t="s">
        <v>71</v>
      </c>
      <c r="E28" s="236" t="s">
        <v>1665</v>
      </c>
    </row>
    <row r="29" spans="1:6" ht="57.75" x14ac:dyDescent="0.25">
      <c r="A29" s="71">
        <v>140</v>
      </c>
      <c r="B29" s="72" t="s">
        <v>112</v>
      </c>
      <c r="C29" s="188" t="s">
        <v>113</v>
      </c>
      <c r="D29" s="196" t="s">
        <v>67</v>
      </c>
      <c r="E29" s="232" t="s">
        <v>1674</v>
      </c>
    </row>
    <row r="30" spans="1:6" ht="43.5" x14ac:dyDescent="0.25">
      <c r="A30" s="71">
        <v>150</v>
      </c>
      <c r="B30" s="72" t="s">
        <v>114</v>
      </c>
      <c r="C30" s="73" t="s">
        <v>115</v>
      </c>
      <c r="D30" s="74" t="s">
        <v>71</v>
      </c>
      <c r="E30" s="237" t="s">
        <v>1669</v>
      </c>
      <c r="F30" s="75"/>
    </row>
    <row r="31" spans="1:6" ht="29.25" x14ac:dyDescent="0.25">
      <c r="A31" s="71">
        <v>160</v>
      </c>
      <c r="B31" s="72" t="s">
        <v>116</v>
      </c>
      <c r="C31" s="73" t="s">
        <v>117</v>
      </c>
      <c r="D31" s="74" t="s">
        <v>67</v>
      </c>
      <c r="E31" s="236" t="s">
        <v>1679</v>
      </c>
      <c r="F31" s="75"/>
    </row>
    <row r="32" spans="1:6" ht="57.75" x14ac:dyDescent="0.25">
      <c r="A32" s="71">
        <v>170</v>
      </c>
      <c r="B32" s="72" t="s">
        <v>119</v>
      </c>
      <c r="C32" s="73" t="s">
        <v>120</v>
      </c>
      <c r="D32" s="74" t="s">
        <v>71</v>
      </c>
      <c r="E32" s="236" t="s">
        <v>1670</v>
      </c>
      <c r="F32" s="75"/>
    </row>
    <row r="33" spans="1:5" ht="29.25" x14ac:dyDescent="0.25">
      <c r="A33" s="71">
        <v>180</v>
      </c>
      <c r="B33" s="72" t="s">
        <v>121</v>
      </c>
      <c r="C33" s="73" t="s">
        <v>122</v>
      </c>
      <c r="D33" s="74" t="s">
        <v>67</v>
      </c>
      <c r="E33" s="209" t="s">
        <v>1680</v>
      </c>
    </row>
    <row r="34" spans="1:5" ht="29.25" x14ac:dyDescent="0.25">
      <c r="A34" s="71">
        <v>190</v>
      </c>
      <c r="B34" s="72" t="s">
        <v>123</v>
      </c>
      <c r="C34" s="73" t="s">
        <v>124</v>
      </c>
      <c r="D34" s="74" t="s">
        <v>67</v>
      </c>
      <c r="E34" s="209" t="s">
        <v>1680</v>
      </c>
    </row>
    <row r="35" spans="1:5" x14ac:dyDescent="0.25">
      <c r="A35" s="49"/>
      <c r="B35" s="49"/>
      <c r="C35" s="49"/>
      <c r="D35" s="49"/>
      <c r="E35" s="49"/>
    </row>
    <row r="36" spans="1:5" x14ac:dyDescent="0.25">
      <c r="A36" s="64" t="s">
        <v>125</v>
      </c>
      <c r="B36" s="65"/>
      <c r="C36" s="65"/>
      <c r="D36" s="66"/>
      <c r="E36" s="49"/>
    </row>
    <row r="37" spans="1:5" x14ac:dyDescent="0.25">
      <c r="A37" s="76" t="s">
        <v>81</v>
      </c>
      <c r="B37" s="77" t="s">
        <v>126</v>
      </c>
      <c r="C37" s="77" t="s">
        <v>127</v>
      </c>
      <c r="D37" s="76" t="s">
        <v>128</v>
      </c>
      <c r="E37" s="49"/>
    </row>
    <row r="38" spans="1:5" ht="71.25" x14ac:dyDescent="0.25">
      <c r="A38" s="71">
        <v>200</v>
      </c>
      <c r="B38" s="78" t="s">
        <v>129</v>
      </c>
      <c r="C38" s="79" t="s">
        <v>130</v>
      </c>
      <c r="D38" s="74" t="s">
        <v>71</v>
      </c>
      <c r="E38" s="63"/>
    </row>
    <row r="39" spans="1:5" ht="42.75" x14ac:dyDescent="0.25">
      <c r="A39" s="71">
        <v>210</v>
      </c>
      <c r="B39" s="80" t="s">
        <v>131</v>
      </c>
      <c r="C39" s="79" t="s">
        <v>132</v>
      </c>
      <c r="D39" s="74" t="s">
        <v>71</v>
      </c>
      <c r="E39" s="49"/>
    </row>
    <row r="40" spans="1:5" x14ac:dyDescent="0.25">
      <c r="A40" s="49"/>
      <c r="B40" s="49"/>
      <c r="C40" s="49"/>
      <c r="D40" s="49"/>
      <c r="E40" s="49"/>
    </row>
    <row r="41" spans="1:5" x14ac:dyDescent="0.25">
      <c r="A41" s="49" t="s">
        <v>133</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opLeftCell="A13" zoomScale="90" zoomScaleNormal="90" workbookViewId="0">
      <selection activeCell="E17" sqref="E17"/>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134</v>
      </c>
      <c r="B1" s="86"/>
      <c r="C1" s="202"/>
      <c r="D1" s="86"/>
      <c r="E1" s="86"/>
    </row>
    <row r="2" spans="1:14" x14ac:dyDescent="0.25">
      <c r="A2" s="46" t="s">
        <v>51</v>
      </c>
      <c r="B2" s="249" t="str">
        <f>IF(Header!B7="","(enter in PS Plan page)",Header!B7)</f>
        <v>(enter in PS Plan page)</v>
      </c>
      <c r="C2" s="249"/>
      <c r="D2" s="249"/>
      <c r="E2" s="87"/>
    </row>
    <row r="3" spans="1:14" x14ac:dyDescent="0.25">
      <c r="A3" s="46" t="s">
        <v>52</v>
      </c>
      <c r="B3" s="249" t="str">
        <f>IF(Header!B8="","(enter in PS Plan page)",Header!B8)</f>
        <v>Knee Balancer</v>
      </c>
      <c r="C3" s="249"/>
      <c r="D3" s="249"/>
      <c r="E3" s="87"/>
    </row>
    <row r="4" spans="1:14" x14ac:dyDescent="0.25">
      <c r="A4" s="88" t="s">
        <v>53</v>
      </c>
      <c r="B4" s="49"/>
      <c r="C4" s="63"/>
      <c r="D4" s="49"/>
      <c r="E4" s="87"/>
    </row>
    <row r="5" spans="1:14" x14ac:dyDescent="0.25">
      <c r="A5" s="50" t="s">
        <v>135</v>
      </c>
      <c r="B5" s="49"/>
      <c r="C5" s="63"/>
      <c r="D5" s="49"/>
      <c r="E5" s="87"/>
    </row>
    <row r="6" spans="1:14" x14ac:dyDescent="0.25">
      <c r="A6" s="50" t="s">
        <v>136</v>
      </c>
      <c r="B6" s="49"/>
      <c r="C6" s="63"/>
      <c r="D6" s="49"/>
      <c r="E6" s="87"/>
    </row>
    <row r="7" spans="1:14" x14ac:dyDescent="0.25">
      <c r="A7" s="50" t="s">
        <v>137</v>
      </c>
      <c r="B7" s="49"/>
      <c r="C7" s="63"/>
      <c r="D7" s="49"/>
      <c r="E7" s="87"/>
    </row>
    <row r="8" spans="1:14" x14ac:dyDescent="0.25">
      <c r="A8" s="50" t="s">
        <v>138</v>
      </c>
      <c r="B8" s="49"/>
      <c r="C8" s="63"/>
      <c r="D8" s="49"/>
      <c r="E8" s="87"/>
    </row>
    <row r="9" spans="1:14" x14ac:dyDescent="0.25">
      <c r="A9" s="50" t="s">
        <v>139</v>
      </c>
      <c r="B9" s="49"/>
      <c r="C9" s="63"/>
      <c r="D9" s="49"/>
      <c r="E9" s="87"/>
    </row>
    <row r="10" spans="1:14" x14ac:dyDescent="0.25">
      <c r="A10" s="50" t="s">
        <v>140</v>
      </c>
      <c r="B10" s="49"/>
      <c r="C10" s="63"/>
      <c r="D10" s="49"/>
      <c r="E10" s="87"/>
    </row>
    <row r="11" spans="1:14" x14ac:dyDescent="0.25">
      <c r="A11" s="50" t="s">
        <v>141</v>
      </c>
      <c r="B11" s="49"/>
      <c r="C11" s="63"/>
      <c r="D11" s="49"/>
      <c r="E11" s="87"/>
    </row>
    <row r="12" spans="1:14" x14ac:dyDescent="0.25">
      <c r="A12" s="89"/>
      <c r="B12" s="49"/>
      <c r="C12" s="63"/>
      <c r="D12" s="49"/>
      <c r="E12" s="87"/>
    </row>
    <row r="13" spans="1:14" s="93" customFormat="1" ht="18.600000000000001" customHeight="1" x14ac:dyDescent="0.25">
      <c r="A13" s="90" t="s">
        <v>142</v>
      </c>
      <c r="B13" s="91"/>
      <c r="C13" s="203"/>
      <c r="D13" s="91"/>
      <c r="E13" s="92"/>
      <c r="N13" s="94"/>
    </row>
    <row r="14" spans="1:14" s="93" customFormat="1" ht="37.5" customHeight="1" x14ac:dyDescent="0.25">
      <c r="A14" s="95" t="s">
        <v>143</v>
      </c>
      <c r="B14" s="96" t="s">
        <v>144</v>
      </c>
      <c r="C14" s="96" t="s">
        <v>145</v>
      </c>
      <c r="D14" s="97" t="s">
        <v>146</v>
      </c>
      <c r="E14" s="97" t="s">
        <v>147</v>
      </c>
      <c r="F14" s="201"/>
      <c r="M14" s="94"/>
    </row>
    <row r="15" spans="1:14" s="82" customFormat="1" ht="38.25" x14ac:dyDescent="0.2">
      <c r="A15" s="98" t="s">
        <v>148</v>
      </c>
      <c r="B15" s="99" t="str">
        <f>'Logic Table'!AH9</f>
        <v>Y</v>
      </c>
      <c r="C15" s="100" t="s">
        <v>71</v>
      </c>
      <c r="D15" s="225" t="s">
        <v>149</v>
      </c>
      <c r="E15" s="100" t="s">
        <v>1657</v>
      </c>
      <c r="F15" s="83"/>
      <c r="M15" s="84"/>
    </row>
    <row r="16" spans="1:14" s="82" customFormat="1" ht="26.45" customHeight="1" x14ac:dyDescent="0.2">
      <c r="A16" s="98" t="s">
        <v>150</v>
      </c>
      <c r="B16" s="99" t="str">
        <f>'Logic Table'!AH10</f>
        <v>Y</v>
      </c>
      <c r="C16" s="100" t="s">
        <v>71</v>
      </c>
      <c r="D16" s="216" t="s">
        <v>151</v>
      </c>
      <c r="E16" s="100" t="s">
        <v>1656</v>
      </c>
      <c r="F16" s="83"/>
      <c r="M16" s="84"/>
    </row>
    <row r="17" spans="1:13" s="82" customFormat="1" ht="14.25" x14ac:dyDescent="0.2">
      <c r="A17" s="98" t="s">
        <v>152</v>
      </c>
      <c r="B17" s="99" t="str">
        <f>'Logic Table'!AH11</f>
        <v>N</v>
      </c>
      <c r="C17" s="100" t="s">
        <v>71</v>
      </c>
      <c r="D17" s="216" t="s">
        <v>153</v>
      </c>
      <c r="E17" s="100"/>
      <c r="F17" s="83"/>
      <c r="M17" s="84"/>
    </row>
    <row r="18" spans="1:13" s="82" customFormat="1" ht="25.5" x14ac:dyDescent="0.2">
      <c r="A18" s="98" t="s">
        <v>154</v>
      </c>
      <c r="B18" s="99" t="str">
        <f>'Logic Table'!AH12</f>
        <v>N</v>
      </c>
      <c r="C18" s="100" t="s">
        <v>71</v>
      </c>
      <c r="D18" s="216" t="s">
        <v>155</v>
      </c>
      <c r="E18" s="100"/>
      <c r="F18" s="83"/>
      <c r="M18" s="84"/>
    </row>
    <row r="19" spans="1:13" s="82" customFormat="1" ht="14.25" x14ac:dyDescent="0.2">
      <c r="A19" s="98" t="s">
        <v>156</v>
      </c>
      <c r="B19" s="99" t="str">
        <f>'Logic Table'!AH13</f>
        <v>N</v>
      </c>
      <c r="C19" s="100" t="s">
        <v>71</v>
      </c>
      <c r="D19" s="222" t="s">
        <v>157</v>
      </c>
      <c r="E19" s="100"/>
      <c r="F19" s="83"/>
      <c r="M19" s="84"/>
    </row>
    <row r="20" spans="1:13" s="82" customFormat="1" ht="25.5" x14ac:dyDescent="0.2">
      <c r="A20" s="98" t="s">
        <v>158</v>
      </c>
      <c r="B20" s="99" t="str">
        <f>'Logic Table'!AH14</f>
        <v>N</v>
      </c>
      <c r="C20" s="100" t="s">
        <v>71</v>
      </c>
      <c r="D20" s="222" t="s">
        <v>159</v>
      </c>
      <c r="E20" s="186" t="s">
        <v>1655</v>
      </c>
      <c r="F20" s="83"/>
      <c r="M20" s="84"/>
    </row>
    <row r="21" spans="1:13" s="82" customFormat="1" ht="63.75" x14ac:dyDescent="0.2">
      <c r="A21" s="98" t="s">
        <v>160</v>
      </c>
      <c r="B21" s="99" t="s">
        <v>474</v>
      </c>
      <c r="C21" s="100" t="s">
        <v>67</v>
      </c>
      <c r="D21" s="216"/>
      <c r="E21" s="231" t="s">
        <v>1639</v>
      </c>
      <c r="F21" s="83"/>
      <c r="M21" s="84"/>
    </row>
    <row r="22" spans="1:13" s="82" customFormat="1" ht="25.5" x14ac:dyDescent="0.2">
      <c r="A22" s="98" t="s">
        <v>161</v>
      </c>
      <c r="B22" s="99" t="str">
        <f>'Logic Table'!AH16</f>
        <v>N</v>
      </c>
      <c r="C22" s="100" t="s">
        <v>71</v>
      </c>
      <c r="D22" s="222" t="s">
        <v>162</v>
      </c>
      <c r="E22" s="186" t="s">
        <v>1655</v>
      </c>
      <c r="F22" s="83"/>
      <c r="M22" s="84"/>
    </row>
    <row r="23" spans="1:13" s="82" customFormat="1" ht="51" x14ac:dyDescent="0.2">
      <c r="A23" s="98" t="s">
        <v>163</v>
      </c>
      <c r="B23" s="99" t="str">
        <f>'Logic Table'!AH17</f>
        <v>N</v>
      </c>
      <c r="C23" s="100" t="s">
        <v>71</v>
      </c>
      <c r="D23" s="216" t="s">
        <v>164</v>
      </c>
      <c r="E23" s="186" t="s">
        <v>1654</v>
      </c>
      <c r="F23" s="83"/>
      <c r="M23" s="84"/>
    </row>
    <row r="24" spans="1:13" s="82" customFormat="1" ht="46.5" customHeight="1" x14ac:dyDescent="0.2">
      <c r="A24" s="98" t="s">
        <v>165</v>
      </c>
      <c r="B24" s="99" t="s">
        <v>474</v>
      </c>
      <c r="C24" s="100" t="s">
        <v>67</v>
      </c>
      <c r="D24" s="222"/>
      <c r="E24" s="229" t="s">
        <v>1638</v>
      </c>
      <c r="F24" s="83"/>
      <c r="M24" s="84"/>
    </row>
    <row r="25" spans="1:13" s="82" customFormat="1" ht="14.25" x14ac:dyDescent="0.2">
      <c r="A25" s="98" t="s">
        <v>166</v>
      </c>
      <c r="B25" s="99" t="str">
        <f>'Logic Table'!AH19</f>
        <v>N</v>
      </c>
      <c r="C25" s="100" t="s">
        <v>71</v>
      </c>
      <c r="D25" s="216" t="s">
        <v>167</v>
      </c>
      <c r="E25" s="197"/>
      <c r="F25" s="83"/>
      <c r="M25" s="84"/>
    </row>
    <row r="26" spans="1:13" s="82" customFormat="1" ht="14.25" x14ac:dyDescent="0.2">
      <c r="A26" s="98" t="s">
        <v>168</v>
      </c>
      <c r="B26" s="99" t="str">
        <f>'Logic Table'!AH20</f>
        <v>N</v>
      </c>
      <c r="C26" s="100" t="s">
        <v>71</v>
      </c>
      <c r="D26" s="216" t="s">
        <v>169</v>
      </c>
      <c r="E26" s="100"/>
      <c r="F26" s="83"/>
      <c r="M26" s="84"/>
    </row>
    <row r="27" spans="1:13" s="82" customFormat="1" ht="25.5" x14ac:dyDescent="0.2">
      <c r="A27" s="98" t="s">
        <v>170</v>
      </c>
      <c r="B27" s="99" t="str">
        <f>'Logic Table'!AH21</f>
        <v>N</v>
      </c>
      <c r="C27" s="100" t="s">
        <v>71</v>
      </c>
      <c r="D27" s="216" t="s">
        <v>171</v>
      </c>
      <c r="E27" s="100"/>
      <c r="F27" s="83"/>
      <c r="M27" s="84"/>
    </row>
    <row r="28" spans="1:13" s="82" customFormat="1" ht="25.5" x14ac:dyDescent="0.2">
      <c r="A28" s="98" t="s">
        <v>172</v>
      </c>
      <c r="B28" s="99" t="str">
        <f>'Logic Table'!AH22</f>
        <v>N</v>
      </c>
      <c r="C28" s="100" t="s">
        <v>71</v>
      </c>
      <c r="D28" s="216" t="s">
        <v>173</v>
      </c>
      <c r="E28" s="100"/>
      <c r="F28" s="83"/>
      <c r="M28" s="84"/>
    </row>
    <row r="29" spans="1:13" s="82" customFormat="1" ht="25.5" x14ac:dyDescent="0.2">
      <c r="A29" s="98" t="s">
        <v>174</v>
      </c>
      <c r="B29" s="99" t="str">
        <f>'Logic Table'!AH23</f>
        <v>N</v>
      </c>
      <c r="C29" s="100" t="s">
        <v>71</v>
      </c>
      <c r="D29" s="216" t="s">
        <v>175</v>
      </c>
      <c r="E29" s="100"/>
      <c r="F29" s="83"/>
      <c r="M29" s="84"/>
    </row>
    <row r="30" spans="1:13" s="82" customFormat="1" ht="25.5" x14ac:dyDescent="0.2">
      <c r="A30" s="98" t="s">
        <v>176</v>
      </c>
      <c r="B30" s="99" t="str">
        <f>'Logic Table'!AH24</f>
        <v>N</v>
      </c>
      <c r="C30" s="100" t="s">
        <v>71</v>
      </c>
      <c r="D30" s="216" t="s">
        <v>177</v>
      </c>
      <c r="E30" s="100"/>
      <c r="F30" s="83"/>
      <c r="M30" s="84"/>
    </row>
    <row r="31" spans="1:13" s="82" customFormat="1" ht="14.1" customHeight="1" x14ac:dyDescent="0.2">
      <c r="A31" s="98" t="s">
        <v>178</v>
      </c>
      <c r="B31" s="99" t="str">
        <f>'Logic Table'!AH25</f>
        <v>Y</v>
      </c>
      <c r="C31" s="100" t="s">
        <v>71</v>
      </c>
      <c r="D31" s="250" t="s">
        <v>179</v>
      </c>
      <c r="E31" s="233" t="s">
        <v>1653</v>
      </c>
      <c r="F31" s="83"/>
      <c r="M31" s="84"/>
    </row>
    <row r="32" spans="1:13" s="82" customFormat="1" ht="26.45" customHeight="1" x14ac:dyDescent="0.2">
      <c r="A32" s="98" t="s">
        <v>180</v>
      </c>
      <c r="B32" s="99" t="str">
        <f>'Logic Table'!AH26</f>
        <v>Y</v>
      </c>
      <c r="C32" s="100" t="s">
        <v>71</v>
      </c>
      <c r="D32" s="251"/>
      <c r="E32" s="233" t="s">
        <v>1653</v>
      </c>
      <c r="F32" s="83"/>
      <c r="M32" s="84"/>
    </row>
    <row r="33" spans="1:13" s="82" customFormat="1" ht="26.45" customHeight="1" x14ac:dyDescent="0.2">
      <c r="A33" s="98" t="s">
        <v>181</v>
      </c>
      <c r="B33" s="99" t="str">
        <f>'Logic Table'!AH27</f>
        <v>Y</v>
      </c>
      <c r="C33" s="100" t="s">
        <v>71</v>
      </c>
      <c r="D33" s="252"/>
      <c r="E33" s="233" t="s">
        <v>1653</v>
      </c>
      <c r="F33" s="83"/>
      <c r="M33" s="84"/>
    </row>
    <row r="34" spans="1:13" s="82" customFormat="1" ht="25.5" x14ac:dyDescent="0.2">
      <c r="A34" s="98" t="s">
        <v>182</v>
      </c>
      <c r="B34" s="99" t="str">
        <f>'Logic Table'!AH28</f>
        <v>Y</v>
      </c>
      <c r="C34" s="100" t="s">
        <v>71</v>
      </c>
      <c r="D34" s="216" t="s">
        <v>183</v>
      </c>
      <c r="E34" s="100"/>
      <c r="F34" s="83"/>
      <c r="M34" s="84"/>
    </row>
    <row r="35" spans="1:13" s="82" customFormat="1" ht="44.25" customHeight="1" x14ac:dyDescent="0.2">
      <c r="A35" s="98" t="s">
        <v>184</v>
      </c>
      <c r="B35" s="99" t="str">
        <f>'Logic Table'!AH29</f>
        <v>Y</v>
      </c>
      <c r="C35" s="100" t="s">
        <v>67</v>
      </c>
      <c r="D35" s="215"/>
      <c r="E35" s="229" t="s">
        <v>1637</v>
      </c>
      <c r="F35" s="83"/>
      <c r="M35" s="84"/>
    </row>
    <row r="36" spans="1:13" s="82" customFormat="1" ht="25.5" x14ac:dyDescent="0.2">
      <c r="A36" s="98" t="s">
        <v>185</v>
      </c>
      <c r="B36" s="99" t="str">
        <f>'Logic Table'!AH30</f>
        <v>Y</v>
      </c>
      <c r="C36" s="100" t="s">
        <v>67</v>
      </c>
      <c r="D36" s="215"/>
      <c r="E36" s="229" t="s">
        <v>1636</v>
      </c>
      <c r="F36" s="253"/>
      <c r="M36" s="84"/>
    </row>
    <row r="37" spans="1:13" s="82" customFormat="1" ht="42" customHeight="1" x14ac:dyDescent="0.2">
      <c r="A37" s="98" t="s">
        <v>186</v>
      </c>
      <c r="B37" s="99" t="str">
        <f>'Logic Table'!AH31</f>
        <v>Y</v>
      </c>
      <c r="C37" s="100" t="s">
        <v>67</v>
      </c>
      <c r="D37" s="216"/>
      <c r="E37" s="229" t="s">
        <v>1635</v>
      </c>
      <c r="F37" s="253"/>
      <c r="M37" s="84"/>
    </row>
    <row r="38" spans="1:13" s="82" customFormat="1" ht="63.75" x14ac:dyDescent="0.2">
      <c r="A38" s="98" t="s">
        <v>187</v>
      </c>
      <c r="B38" s="99" t="str">
        <f>'Logic Table'!AH32</f>
        <v>Y</v>
      </c>
      <c r="C38" s="100" t="s">
        <v>67</v>
      </c>
      <c r="D38" s="215"/>
      <c r="E38" s="230" t="s">
        <v>1634</v>
      </c>
      <c r="F38" s="253"/>
      <c r="M38" s="84"/>
    </row>
    <row r="39" spans="1:13" s="82" customFormat="1" ht="26.45" customHeight="1" x14ac:dyDescent="0.2">
      <c r="A39" s="98" t="s">
        <v>188</v>
      </c>
      <c r="B39" s="99" t="str">
        <f>'Logic Table'!AH33</f>
        <v>Y</v>
      </c>
      <c r="C39" s="100" t="s">
        <v>71</v>
      </c>
      <c r="D39" s="221" t="s">
        <v>189</v>
      </c>
      <c r="E39" s="100"/>
      <c r="F39" s="253"/>
      <c r="M39" s="84"/>
    </row>
    <row r="40" spans="1:13" s="82" customFormat="1" ht="14.25" x14ac:dyDescent="0.2">
      <c r="A40" s="98" t="s">
        <v>190</v>
      </c>
      <c r="B40" s="99" t="str">
        <f>'Logic Table'!AH34</f>
        <v>N</v>
      </c>
      <c r="C40" s="100" t="s">
        <v>71</v>
      </c>
      <c r="D40" s="216" t="s">
        <v>191</v>
      </c>
      <c r="E40" s="100"/>
      <c r="F40" s="253"/>
      <c r="M40" s="84"/>
    </row>
    <row r="41" spans="1:13" s="82" customFormat="1" ht="38.25" x14ac:dyDescent="0.2">
      <c r="A41" s="98" t="s">
        <v>192</v>
      </c>
      <c r="B41" s="99" t="str">
        <f>'Logic Table'!AH35</f>
        <v>Y</v>
      </c>
      <c r="C41" s="100" t="s">
        <v>67</v>
      </c>
      <c r="D41" s="215"/>
      <c r="E41" s="230" t="s">
        <v>1633</v>
      </c>
      <c r="F41" s="253"/>
      <c r="M41" s="84"/>
    </row>
    <row r="42" spans="1:13" s="82" customFormat="1" ht="63.75" x14ac:dyDescent="0.2">
      <c r="A42" s="98" t="s">
        <v>193</v>
      </c>
      <c r="B42" s="99" t="str">
        <f>'Logic Table'!AH36</f>
        <v>Y</v>
      </c>
      <c r="C42" s="100" t="s">
        <v>67</v>
      </c>
      <c r="D42" s="215"/>
      <c r="E42" s="230" t="s">
        <v>1632</v>
      </c>
      <c r="F42" s="253"/>
      <c r="M42" s="84"/>
    </row>
    <row r="43" spans="1:13" s="82" customFormat="1" ht="14.25" x14ac:dyDescent="0.2">
      <c r="A43" s="98" t="s">
        <v>194</v>
      </c>
      <c r="B43" s="99" t="str">
        <f>'Logic Table'!AH37</f>
        <v>N</v>
      </c>
      <c r="C43" s="100" t="s">
        <v>71</v>
      </c>
      <c r="D43" s="217" t="s">
        <v>195</v>
      </c>
      <c r="E43" s="100"/>
      <c r="F43" s="253"/>
      <c r="M43" s="84"/>
    </row>
    <row r="44" spans="1:13" s="82" customFormat="1" ht="66" customHeight="1" x14ac:dyDescent="0.2">
      <c r="A44" s="98" t="s">
        <v>196</v>
      </c>
      <c r="B44" s="99" t="str">
        <f>'Logic Table'!AH38</f>
        <v>Y</v>
      </c>
      <c r="C44" s="100" t="s">
        <v>67</v>
      </c>
      <c r="D44" s="217"/>
      <c r="E44" s="230" t="s">
        <v>1630</v>
      </c>
      <c r="F44" s="253"/>
      <c r="M44" s="84"/>
    </row>
    <row r="45" spans="1:13" s="82" customFormat="1" ht="38.25" customHeight="1" x14ac:dyDescent="0.2">
      <c r="A45" s="98" t="s">
        <v>197</v>
      </c>
      <c r="B45" s="99" t="str">
        <f>'Logic Table'!AH39</f>
        <v>Y</v>
      </c>
      <c r="C45" s="100" t="s">
        <v>67</v>
      </c>
      <c r="D45" s="215"/>
      <c r="E45" s="229" t="s">
        <v>1631</v>
      </c>
      <c r="F45" s="200"/>
      <c r="M45" s="84"/>
    </row>
    <row r="46" spans="1:13" s="82" customFormat="1" ht="14.1" customHeight="1" x14ac:dyDescent="0.2">
      <c r="A46" s="98" t="s">
        <v>198</v>
      </c>
      <c r="B46" s="99" t="str">
        <f>'Logic Table'!AH40</f>
        <v>N</v>
      </c>
      <c r="C46" s="100" t="s">
        <v>71</v>
      </c>
      <c r="D46" s="260" t="s">
        <v>199</v>
      </c>
      <c r="E46" s="100"/>
      <c r="F46" s="83"/>
      <c r="M46" s="84"/>
    </row>
    <row r="47" spans="1:13" s="82" customFormat="1" ht="14.25" x14ac:dyDescent="0.2">
      <c r="A47" s="98" t="s">
        <v>200</v>
      </c>
      <c r="B47" s="99" t="str">
        <f>'Logic Table'!AH41</f>
        <v>N</v>
      </c>
      <c r="C47" s="100" t="s">
        <v>71</v>
      </c>
      <c r="D47" s="261"/>
      <c r="E47" s="100"/>
      <c r="F47" s="83"/>
      <c r="M47" s="84"/>
    </row>
    <row r="48" spans="1:13" s="82" customFormat="1" ht="14.25" x14ac:dyDescent="0.2">
      <c r="A48" s="98" t="s">
        <v>201</v>
      </c>
      <c r="B48" s="99" t="str">
        <f>'Logic Table'!AH42</f>
        <v>N</v>
      </c>
      <c r="C48" s="100" t="s">
        <v>71</v>
      </c>
      <c r="D48" s="261"/>
      <c r="E48" s="100"/>
      <c r="F48" s="83"/>
      <c r="M48" s="84"/>
    </row>
    <row r="49" spans="1:13" s="82" customFormat="1" ht="14.25" x14ac:dyDescent="0.2">
      <c r="A49" s="98" t="s">
        <v>202</v>
      </c>
      <c r="B49" s="99" t="str">
        <f>'Logic Table'!AH43</f>
        <v>N</v>
      </c>
      <c r="C49" s="100" t="s">
        <v>71</v>
      </c>
      <c r="D49" s="262"/>
      <c r="E49" s="100"/>
      <c r="F49" s="83"/>
      <c r="M49" s="84"/>
    </row>
    <row r="50" spans="1:13" s="82" customFormat="1" ht="25.5" x14ac:dyDescent="0.2">
      <c r="A50" s="98" t="s">
        <v>203</v>
      </c>
      <c r="B50" s="99" t="str">
        <f>'Logic Table'!AH44</f>
        <v>N</v>
      </c>
      <c r="C50" s="100" t="s">
        <v>71</v>
      </c>
      <c r="D50" s="223" t="s">
        <v>204</v>
      </c>
      <c r="E50" s="100"/>
      <c r="F50" s="83"/>
      <c r="M50" s="84"/>
    </row>
    <row r="51" spans="1:13" s="82" customFormat="1" ht="14.45" customHeight="1" x14ac:dyDescent="0.2">
      <c r="A51" s="98" t="s">
        <v>205</v>
      </c>
      <c r="B51" s="99" t="str">
        <f>'Logic Table'!AH45</f>
        <v>N</v>
      </c>
      <c r="C51" s="100" t="s">
        <v>71</v>
      </c>
      <c r="D51" s="250" t="s">
        <v>206</v>
      </c>
      <c r="E51" s="100"/>
      <c r="F51" s="83"/>
      <c r="M51" s="84"/>
    </row>
    <row r="52" spans="1:13" s="82" customFormat="1" ht="14.25" x14ac:dyDescent="0.2">
      <c r="A52" s="98" t="s">
        <v>207</v>
      </c>
      <c r="B52" s="99" t="str">
        <f>'Logic Table'!AH46</f>
        <v>N</v>
      </c>
      <c r="C52" s="100" t="s">
        <v>71</v>
      </c>
      <c r="D52" s="251"/>
      <c r="E52" s="100"/>
      <c r="F52" s="83"/>
      <c r="M52" s="84"/>
    </row>
    <row r="53" spans="1:13" s="82" customFormat="1" ht="14.25" x14ac:dyDescent="0.2">
      <c r="A53" s="98" t="s">
        <v>208</v>
      </c>
      <c r="B53" s="99" t="str">
        <f>'Logic Table'!AH47</f>
        <v>N</v>
      </c>
      <c r="C53" s="100" t="s">
        <v>71</v>
      </c>
      <c r="D53" s="251"/>
      <c r="E53" s="100"/>
      <c r="F53" s="83"/>
      <c r="M53" s="84"/>
    </row>
    <row r="54" spans="1:13" s="82" customFormat="1" ht="14.25" x14ac:dyDescent="0.2">
      <c r="A54" s="98" t="s">
        <v>209</v>
      </c>
      <c r="B54" s="99" t="str">
        <f>'Logic Table'!AH48</f>
        <v>N</v>
      </c>
      <c r="C54" s="100" t="s">
        <v>71</v>
      </c>
      <c r="D54" s="251"/>
      <c r="E54" s="100"/>
      <c r="F54" s="83"/>
      <c r="M54" s="84"/>
    </row>
    <row r="55" spans="1:13" s="82" customFormat="1" ht="14.25" x14ac:dyDescent="0.2">
      <c r="A55" s="98" t="s">
        <v>210</v>
      </c>
      <c r="B55" s="99" t="str">
        <f>'Logic Table'!AH49</f>
        <v>N</v>
      </c>
      <c r="C55" s="100" t="s">
        <v>71</v>
      </c>
      <c r="D55" s="251"/>
      <c r="E55" s="100"/>
      <c r="F55" s="83"/>
      <c r="M55" s="84"/>
    </row>
    <row r="56" spans="1:13" s="82" customFormat="1" ht="51" x14ac:dyDescent="0.2">
      <c r="A56" s="98" t="s">
        <v>211</v>
      </c>
      <c r="B56" s="99" t="str">
        <f>'Logic Table'!AH50</f>
        <v>N</v>
      </c>
      <c r="C56" s="100" t="s">
        <v>71</v>
      </c>
      <c r="D56" s="251"/>
      <c r="E56" s="100" t="s">
        <v>1652</v>
      </c>
      <c r="F56" s="83"/>
      <c r="M56" s="84"/>
    </row>
    <row r="57" spans="1:13" s="82" customFormat="1" ht="14.25" x14ac:dyDescent="0.2">
      <c r="A57" s="98" t="s">
        <v>212</v>
      </c>
      <c r="B57" s="99" t="str">
        <f>'Logic Table'!AH51</f>
        <v>N</v>
      </c>
      <c r="C57" s="100" t="s">
        <v>71</v>
      </c>
      <c r="D57" s="251"/>
      <c r="E57" s="100"/>
      <c r="F57" s="83"/>
      <c r="M57" s="84"/>
    </row>
    <row r="58" spans="1:13" s="82" customFormat="1" ht="14.25" x14ac:dyDescent="0.2">
      <c r="A58" s="98" t="s">
        <v>213</v>
      </c>
      <c r="B58" s="99" t="str">
        <f>'Logic Table'!AH52</f>
        <v>N</v>
      </c>
      <c r="C58" s="100" t="s">
        <v>71</v>
      </c>
      <c r="D58" s="252"/>
      <c r="E58" s="100"/>
      <c r="F58" s="83"/>
      <c r="M58" s="84"/>
    </row>
    <row r="59" spans="1:13" s="82" customFormat="1" ht="14.1" customHeight="1" x14ac:dyDescent="0.2">
      <c r="A59" s="98" t="s">
        <v>214</v>
      </c>
      <c r="B59" s="99" t="str">
        <f>'Logic Table'!AH53</f>
        <v>Y</v>
      </c>
      <c r="C59" s="100" t="s">
        <v>71</v>
      </c>
      <c r="D59" s="250" t="s">
        <v>215</v>
      </c>
      <c r="E59" s="210"/>
      <c r="M59" s="84"/>
    </row>
    <row r="60" spans="1:13" s="82" customFormat="1" ht="38.25" x14ac:dyDescent="0.2">
      <c r="A60" s="98" t="s">
        <v>216</v>
      </c>
      <c r="B60" s="99" t="str">
        <f>'Logic Table'!AH54</f>
        <v>Y</v>
      </c>
      <c r="C60" s="100" t="s">
        <v>71</v>
      </c>
      <c r="D60" s="251"/>
      <c r="E60" s="100" t="s">
        <v>1651</v>
      </c>
      <c r="M60" s="84"/>
    </row>
    <row r="61" spans="1:13" s="82" customFormat="1" ht="14.25" x14ac:dyDescent="0.2">
      <c r="A61" s="98" t="s">
        <v>217</v>
      </c>
      <c r="B61" s="99" t="str">
        <f>'Logic Table'!AH55</f>
        <v>Y</v>
      </c>
      <c r="C61" s="100" t="s">
        <v>71</v>
      </c>
      <c r="D61" s="251"/>
      <c r="E61" s="211"/>
      <c r="M61" s="84"/>
    </row>
    <row r="62" spans="1:13" s="82" customFormat="1" ht="38.25" x14ac:dyDescent="0.2">
      <c r="A62" s="98" t="s">
        <v>218</v>
      </c>
      <c r="B62" s="99" t="str">
        <f>'Logic Table'!AH56</f>
        <v>N</v>
      </c>
      <c r="C62" s="100" t="s">
        <v>71</v>
      </c>
      <c r="D62" s="251"/>
      <c r="E62" s="100" t="s">
        <v>1651</v>
      </c>
      <c r="F62" s="83"/>
      <c r="M62" s="84"/>
    </row>
    <row r="63" spans="1:13" s="82" customFormat="1" ht="14.25" x14ac:dyDescent="0.2">
      <c r="A63" s="98" t="s">
        <v>219</v>
      </c>
      <c r="B63" s="99" t="str">
        <f>'Logic Table'!AH57</f>
        <v>N</v>
      </c>
      <c r="C63" s="100" t="s">
        <v>71</v>
      </c>
      <c r="D63" s="251"/>
      <c r="E63" s="100"/>
      <c r="F63" s="83"/>
      <c r="M63" s="84"/>
    </row>
    <row r="64" spans="1:13" s="82" customFormat="1" ht="14.25" x14ac:dyDescent="0.2">
      <c r="A64" s="98" t="s">
        <v>220</v>
      </c>
      <c r="B64" s="99" t="str">
        <f>'Logic Table'!AH58</f>
        <v>N</v>
      </c>
      <c r="C64" s="100" t="s">
        <v>71</v>
      </c>
      <c r="D64" s="251"/>
      <c r="E64" s="100"/>
      <c r="F64" s="83"/>
      <c r="M64" s="84"/>
    </row>
    <row r="65" spans="1:13" s="82" customFormat="1" ht="14.25" x14ac:dyDescent="0.2">
      <c r="A65" s="98" t="s">
        <v>221</v>
      </c>
      <c r="B65" s="99" t="str">
        <f>'Logic Table'!AH59</f>
        <v>N</v>
      </c>
      <c r="C65" s="100" t="s">
        <v>71</v>
      </c>
      <c r="D65" s="251"/>
      <c r="E65" s="100"/>
      <c r="F65" s="83"/>
      <c r="M65" s="84"/>
    </row>
    <row r="66" spans="1:13" s="82" customFormat="1" ht="14.25" x14ac:dyDescent="0.2">
      <c r="A66" s="98" t="s">
        <v>222</v>
      </c>
      <c r="B66" s="99" t="str">
        <f>'Logic Table'!AH60</f>
        <v>N</v>
      </c>
      <c r="C66" s="100" t="s">
        <v>71</v>
      </c>
      <c r="D66" s="251"/>
      <c r="E66" s="100"/>
      <c r="F66" s="83"/>
      <c r="M66" s="84"/>
    </row>
    <row r="67" spans="1:13" s="82" customFormat="1" ht="14.25" x14ac:dyDescent="0.2">
      <c r="A67" s="98" t="s">
        <v>223</v>
      </c>
      <c r="B67" s="99" t="str">
        <f>'Logic Table'!AH61</f>
        <v>N</v>
      </c>
      <c r="C67" s="100" t="s">
        <v>71</v>
      </c>
      <c r="D67" s="251"/>
      <c r="E67" s="100"/>
      <c r="F67" s="83"/>
      <c r="M67" s="84"/>
    </row>
    <row r="68" spans="1:13" s="82" customFormat="1" ht="14.25" x14ac:dyDescent="0.2">
      <c r="A68" s="98" t="s">
        <v>224</v>
      </c>
      <c r="B68" s="99" t="str">
        <f>'Logic Table'!AH62</f>
        <v>N</v>
      </c>
      <c r="C68" s="100" t="s">
        <v>71</v>
      </c>
      <c r="D68" s="252"/>
      <c r="E68" s="100"/>
      <c r="F68" s="83"/>
      <c r="M68" s="84"/>
    </row>
    <row r="69" spans="1:13" s="82" customFormat="1" ht="26.45" customHeight="1" x14ac:dyDescent="0.2">
      <c r="A69" s="98" t="s">
        <v>225</v>
      </c>
      <c r="B69" s="99" t="str">
        <f>'Logic Table'!AH63</f>
        <v>N</v>
      </c>
      <c r="C69" s="100" t="s">
        <v>71</v>
      </c>
      <c r="D69" s="254" t="s">
        <v>226</v>
      </c>
      <c r="E69" s="257" t="s">
        <v>1650</v>
      </c>
      <c r="M69" s="84"/>
    </row>
    <row r="70" spans="1:13" s="82" customFormat="1" ht="26.45" customHeight="1" x14ac:dyDescent="0.2">
      <c r="A70" s="98" t="s">
        <v>227</v>
      </c>
      <c r="B70" s="99" t="str">
        <f>'Logic Table'!AH64</f>
        <v>N</v>
      </c>
      <c r="C70" s="100" t="s">
        <v>71</v>
      </c>
      <c r="D70" s="255"/>
      <c r="E70" s="258"/>
      <c r="M70" s="84"/>
    </row>
    <row r="71" spans="1:13" s="82" customFormat="1" ht="14.25" x14ac:dyDescent="0.2">
      <c r="A71" s="98" t="s">
        <v>228</v>
      </c>
      <c r="B71" s="99" t="str">
        <f>'Logic Table'!AH65</f>
        <v>N</v>
      </c>
      <c r="C71" s="100" t="s">
        <v>71</v>
      </c>
      <c r="D71" s="255"/>
      <c r="E71" s="258"/>
      <c r="F71" s="83"/>
      <c r="M71" s="84"/>
    </row>
    <row r="72" spans="1:13" s="82" customFormat="1" ht="14.25" x14ac:dyDescent="0.2">
      <c r="A72" s="98" t="s">
        <v>229</v>
      </c>
      <c r="B72" s="99" t="str">
        <f>'Logic Table'!AH66</f>
        <v>N</v>
      </c>
      <c r="C72" s="100" t="s">
        <v>71</v>
      </c>
      <c r="D72" s="255"/>
      <c r="E72" s="258"/>
      <c r="M72" s="84"/>
    </row>
    <row r="73" spans="1:13" s="82" customFormat="1" ht="14.25" x14ac:dyDescent="0.2">
      <c r="A73" s="98" t="s">
        <v>230</v>
      </c>
      <c r="B73" s="99" t="str">
        <f>'Logic Table'!AH67</f>
        <v>N</v>
      </c>
      <c r="C73" s="100" t="s">
        <v>71</v>
      </c>
      <c r="D73" s="255"/>
      <c r="E73" s="258"/>
      <c r="F73" s="83"/>
      <c r="M73" s="84"/>
    </row>
    <row r="74" spans="1:13" s="82" customFormat="1" ht="26.45" customHeight="1" x14ac:dyDescent="0.2">
      <c r="A74" s="98" t="s">
        <v>231</v>
      </c>
      <c r="B74" s="99" t="str">
        <f>'Logic Table'!AH68</f>
        <v>N</v>
      </c>
      <c r="C74" s="100" t="s">
        <v>71</v>
      </c>
      <c r="D74" s="255"/>
      <c r="E74" s="258"/>
      <c r="F74" s="83"/>
      <c r="M74" s="84"/>
    </row>
    <row r="75" spans="1:13" s="82" customFormat="1" ht="14.25" x14ac:dyDescent="0.2">
      <c r="A75" s="98" t="s">
        <v>232</v>
      </c>
      <c r="B75" s="99" t="str">
        <f>'Logic Table'!AH69</f>
        <v>N</v>
      </c>
      <c r="C75" s="100" t="s">
        <v>71</v>
      </c>
      <c r="D75" s="255"/>
      <c r="E75" s="258"/>
      <c r="F75" s="83"/>
      <c r="M75" s="84"/>
    </row>
    <row r="76" spans="1:13" s="82" customFormat="1" ht="14.25" x14ac:dyDescent="0.2">
      <c r="A76" s="98" t="s">
        <v>233</v>
      </c>
      <c r="B76" s="99" t="str">
        <f>'Logic Table'!AH70</f>
        <v>N</v>
      </c>
      <c r="C76" s="100" t="s">
        <v>71</v>
      </c>
      <c r="D76" s="255"/>
      <c r="E76" s="258"/>
      <c r="F76" s="83"/>
      <c r="M76" s="84"/>
    </row>
    <row r="77" spans="1:13" s="82" customFormat="1" ht="14.25" x14ac:dyDescent="0.2">
      <c r="A77" s="98" t="s">
        <v>234</v>
      </c>
      <c r="B77" s="99" t="str">
        <f>'Logic Table'!AH71</f>
        <v>N</v>
      </c>
      <c r="C77" s="100" t="s">
        <v>71</v>
      </c>
      <c r="D77" s="256"/>
      <c r="E77" s="259"/>
      <c r="F77" s="83"/>
      <c r="M77" s="84"/>
    </row>
    <row r="78" spans="1:13" s="82" customFormat="1" ht="26.45" customHeight="1" x14ac:dyDescent="0.2">
      <c r="A78" s="98" t="s">
        <v>235</v>
      </c>
      <c r="B78" s="99" t="str">
        <f>'Logic Table'!AH72</f>
        <v>Y</v>
      </c>
      <c r="C78" s="100" t="s">
        <v>71</v>
      </c>
      <c r="D78" s="260" t="s">
        <v>236</v>
      </c>
      <c r="E78" s="266" t="s">
        <v>1648</v>
      </c>
      <c r="F78" s="83"/>
      <c r="M78" s="84"/>
    </row>
    <row r="79" spans="1:13" s="82" customFormat="1" ht="26.45" customHeight="1" x14ac:dyDescent="0.2">
      <c r="A79" s="98" t="s">
        <v>237</v>
      </c>
      <c r="B79" s="99" t="str">
        <f>'Logic Table'!AH73</f>
        <v>Y</v>
      </c>
      <c r="C79" s="100" t="s">
        <v>71</v>
      </c>
      <c r="D79" s="261"/>
      <c r="E79" s="267"/>
      <c r="F79" s="83"/>
      <c r="M79" s="84"/>
    </row>
    <row r="80" spans="1:13" s="82" customFormat="1" ht="14.25" x14ac:dyDescent="0.2">
      <c r="A80" s="98" t="s">
        <v>238</v>
      </c>
      <c r="B80" s="99" t="str">
        <f>'Logic Table'!AH74</f>
        <v>N</v>
      </c>
      <c r="C80" s="100" t="s">
        <v>71</v>
      </c>
      <c r="D80" s="261"/>
      <c r="E80" s="267"/>
      <c r="F80" s="83"/>
      <c r="M80" s="84"/>
    </row>
    <row r="81" spans="1:13" s="82" customFormat="1" ht="26.45" customHeight="1" x14ac:dyDescent="0.2">
      <c r="A81" s="98" t="s">
        <v>239</v>
      </c>
      <c r="B81" s="99" t="str">
        <f>'Logic Table'!AH75</f>
        <v>N</v>
      </c>
      <c r="C81" s="100" t="s">
        <v>71</v>
      </c>
      <c r="D81" s="261"/>
      <c r="E81" s="267"/>
      <c r="F81" s="83"/>
      <c r="M81" s="84"/>
    </row>
    <row r="82" spans="1:13" s="82" customFormat="1" ht="26.45" customHeight="1" x14ac:dyDescent="0.2">
      <c r="A82" s="98" t="s">
        <v>240</v>
      </c>
      <c r="B82" s="99" t="str">
        <f>'Logic Table'!AH76</f>
        <v>N</v>
      </c>
      <c r="C82" s="100" t="s">
        <v>71</v>
      </c>
      <c r="D82" s="261"/>
      <c r="E82" s="267"/>
      <c r="F82" s="83"/>
      <c r="M82" s="84"/>
    </row>
    <row r="83" spans="1:13" s="82" customFormat="1" ht="26.45" customHeight="1" x14ac:dyDescent="0.2">
      <c r="A83" s="98" t="s">
        <v>241</v>
      </c>
      <c r="B83" s="99" t="str">
        <f>'Logic Table'!AH77</f>
        <v>N</v>
      </c>
      <c r="C83" s="100" t="s">
        <v>71</v>
      </c>
      <c r="D83" s="261"/>
      <c r="E83" s="267"/>
      <c r="F83" s="83"/>
      <c r="M83" s="84"/>
    </row>
    <row r="84" spans="1:13" s="82" customFormat="1" ht="26.45" customHeight="1" x14ac:dyDescent="0.2">
      <c r="A84" s="98" t="s">
        <v>242</v>
      </c>
      <c r="B84" s="99" t="str">
        <f>'Logic Table'!AH78</f>
        <v>Y</v>
      </c>
      <c r="C84" s="100" t="s">
        <v>71</v>
      </c>
      <c r="D84" s="261"/>
      <c r="E84" s="267"/>
      <c r="F84" s="83"/>
      <c r="M84" s="84"/>
    </row>
    <row r="85" spans="1:13" s="82" customFormat="1" ht="26.45" customHeight="1" x14ac:dyDescent="0.2">
      <c r="A85" s="98" t="s">
        <v>243</v>
      </c>
      <c r="B85" s="99" t="str">
        <f>'Logic Table'!AH79</f>
        <v>Y</v>
      </c>
      <c r="C85" s="100" t="s">
        <v>71</v>
      </c>
      <c r="D85" s="261"/>
      <c r="E85" s="267"/>
      <c r="F85" s="83"/>
      <c r="M85" s="84"/>
    </row>
    <row r="86" spans="1:13" s="82" customFormat="1" ht="14.25" x14ac:dyDescent="0.2">
      <c r="A86" s="98" t="s">
        <v>244</v>
      </c>
      <c r="B86" s="99" t="str">
        <f>'Logic Table'!AH80</f>
        <v>N</v>
      </c>
      <c r="C86" s="100" t="s">
        <v>71</v>
      </c>
      <c r="D86" s="261"/>
      <c r="E86" s="267"/>
      <c r="F86" s="83"/>
      <c r="M86" s="84"/>
    </row>
    <row r="87" spans="1:13" s="82" customFormat="1" ht="25.5" customHeight="1" x14ac:dyDescent="0.2">
      <c r="A87" s="98" t="s">
        <v>245</v>
      </c>
      <c r="B87" s="99" t="str">
        <f>'Logic Table'!AH81</f>
        <v>N</v>
      </c>
      <c r="C87" s="100" t="s">
        <v>71</v>
      </c>
      <c r="D87" s="262"/>
      <c r="E87" s="268"/>
      <c r="F87" s="83"/>
      <c r="M87" s="84"/>
    </row>
    <row r="88" spans="1:13" s="82" customFormat="1" ht="14.1" customHeight="1" x14ac:dyDescent="0.2">
      <c r="A88" s="98" t="s">
        <v>246</v>
      </c>
      <c r="B88" s="99" t="str">
        <f>'Logic Table'!AH82</f>
        <v>Y</v>
      </c>
      <c r="C88" s="100" t="s">
        <v>71</v>
      </c>
      <c r="D88" s="250" t="s">
        <v>247</v>
      </c>
      <c r="E88" s="100"/>
      <c r="M88" s="84"/>
    </row>
    <row r="89" spans="1:13" s="82" customFormat="1" ht="14.25" x14ac:dyDescent="0.2">
      <c r="A89" s="98" t="s">
        <v>248</v>
      </c>
      <c r="B89" s="99" t="str">
        <f>'Logic Table'!AH83</f>
        <v>Y</v>
      </c>
      <c r="C89" s="100" t="s">
        <v>71</v>
      </c>
      <c r="D89" s="251"/>
      <c r="E89" s="100"/>
      <c r="F89" s="83"/>
      <c r="M89" s="84"/>
    </row>
    <row r="90" spans="1:13" s="82" customFormat="1" ht="14.25" x14ac:dyDescent="0.2">
      <c r="A90" s="98" t="s">
        <v>249</v>
      </c>
      <c r="B90" s="99" t="str">
        <f>'Logic Table'!AH84</f>
        <v>N</v>
      </c>
      <c r="C90" s="100" t="s">
        <v>71</v>
      </c>
      <c r="D90" s="251"/>
      <c r="E90" s="100"/>
      <c r="F90" s="83"/>
      <c r="M90" s="84"/>
    </row>
    <row r="91" spans="1:13" s="82" customFormat="1" ht="67.5" customHeight="1" x14ac:dyDescent="0.2">
      <c r="A91" s="190" t="s">
        <v>250</v>
      </c>
      <c r="B91" s="99" t="s">
        <v>474</v>
      </c>
      <c r="C91" s="100" t="s">
        <v>67</v>
      </c>
      <c r="D91" s="251"/>
      <c r="E91" s="228" t="s">
        <v>1641</v>
      </c>
      <c r="F91" s="83"/>
      <c r="M91" s="84"/>
    </row>
    <row r="92" spans="1:13" s="82" customFormat="1" ht="14.25" x14ac:dyDescent="0.2">
      <c r="A92" s="185" t="s">
        <v>251</v>
      </c>
      <c r="B92" s="99" t="str">
        <f>'Logic Table'!AH86</f>
        <v>N</v>
      </c>
      <c r="C92" s="100" t="s">
        <v>71</v>
      </c>
      <c r="D92" s="251"/>
      <c r="E92" s="100"/>
      <c r="F92" s="83"/>
      <c r="M92" s="84"/>
    </row>
    <row r="93" spans="1:13" s="82" customFormat="1" ht="26.45" customHeight="1" x14ac:dyDescent="0.2">
      <c r="A93" s="98" t="s">
        <v>252</v>
      </c>
      <c r="B93" s="99" t="str">
        <f>'Logic Table'!AH87</f>
        <v>N</v>
      </c>
      <c r="C93" s="100" t="s">
        <v>71</v>
      </c>
      <c r="D93" s="252"/>
      <c r="E93" s="100"/>
      <c r="F93" s="83"/>
      <c r="M93" s="84"/>
    </row>
    <row r="94" spans="1:13" s="82" customFormat="1" ht="26.45" customHeight="1" x14ac:dyDescent="0.2">
      <c r="A94" s="98" t="s">
        <v>253</v>
      </c>
      <c r="B94" s="99" t="str">
        <f>'Logic Table'!AH88</f>
        <v>Y</v>
      </c>
      <c r="C94" s="100" t="s">
        <v>71</v>
      </c>
      <c r="D94" s="260" t="s">
        <v>254</v>
      </c>
      <c r="E94" s="186"/>
      <c r="F94" s="83"/>
      <c r="M94" s="84"/>
    </row>
    <row r="95" spans="1:13" s="82" customFormat="1" ht="26.45" customHeight="1" x14ac:dyDescent="0.2">
      <c r="A95" s="98" t="s">
        <v>255</v>
      </c>
      <c r="B95" s="99" t="str">
        <f>'Logic Table'!AH89</f>
        <v>N</v>
      </c>
      <c r="C95" s="100" t="s">
        <v>71</v>
      </c>
      <c r="D95" s="261"/>
      <c r="E95" s="100"/>
      <c r="F95" s="83"/>
      <c r="M95" s="84"/>
    </row>
    <row r="96" spans="1:13" s="82" customFormat="1" ht="14.25" x14ac:dyDescent="0.2">
      <c r="A96" s="98" t="s">
        <v>256</v>
      </c>
      <c r="B96" s="99" t="str">
        <f>'Logic Table'!AH90</f>
        <v>N</v>
      </c>
      <c r="C96" s="100" t="s">
        <v>71</v>
      </c>
      <c r="D96" s="261"/>
      <c r="E96" s="100"/>
      <c r="F96" s="83"/>
      <c r="M96" s="84"/>
    </row>
    <row r="97" spans="1:13" s="82" customFormat="1" ht="14.25" x14ac:dyDescent="0.2">
      <c r="A97" s="98" t="s">
        <v>257</v>
      </c>
      <c r="B97" s="99" t="str">
        <f>'Logic Table'!AH91</f>
        <v>N</v>
      </c>
      <c r="C97" s="100" t="s">
        <v>71</v>
      </c>
      <c r="D97" s="261"/>
      <c r="E97" s="100"/>
      <c r="F97" s="83"/>
      <c r="M97" s="84"/>
    </row>
    <row r="98" spans="1:13" s="82" customFormat="1" ht="14.25" x14ac:dyDescent="0.2">
      <c r="A98" s="98" t="s">
        <v>258</v>
      </c>
      <c r="B98" s="99" t="str">
        <f>'Logic Table'!AH92</f>
        <v>N</v>
      </c>
      <c r="C98" s="100" t="s">
        <v>71</v>
      </c>
      <c r="D98" s="262"/>
      <c r="E98" s="100"/>
      <c r="F98" s="83"/>
      <c r="M98" s="84"/>
    </row>
    <row r="99" spans="1:13" s="82" customFormat="1" ht="14.1" customHeight="1" x14ac:dyDescent="0.2">
      <c r="A99" s="98" t="s">
        <v>259</v>
      </c>
      <c r="B99" s="99" t="str">
        <f>'Logic Table'!AH93</f>
        <v>N</v>
      </c>
      <c r="C99" s="100" t="s">
        <v>71</v>
      </c>
      <c r="D99" s="250" t="s">
        <v>260</v>
      </c>
      <c r="E99" s="100"/>
      <c r="F99" s="83"/>
      <c r="M99" s="84"/>
    </row>
    <row r="100" spans="1:13" s="82" customFormat="1" ht="14.25" x14ac:dyDescent="0.2">
      <c r="A100" s="98" t="s">
        <v>261</v>
      </c>
      <c r="B100" s="99" t="str">
        <f>'Logic Table'!AH94</f>
        <v>N</v>
      </c>
      <c r="C100" s="100" t="s">
        <v>71</v>
      </c>
      <c r="D100" s="251"/>
      <c r="E100" s="100"/>
      <c r="F100" s="83"/>
      <c r="M100" s="84"/>
    </row>
    <row r="101" spans="1:13" s="82" customFormat="1" ht="14.25" x14ac:dyDescent="0.2">
      <c r="A101" s="98" t="s">
        <v>262</v>
      </c>
      <c r="B101" s="99" t="str">
        <f>'Logic Table'!AH95</f>
        <v>N</v>
      </c>
      <c r="C101" s="100" t="s">
        <v>71</v>
      </c>
      <c r="D101" s="251"/>
      <c r="E101" s="100"/>
      <c r="F101" s="83"/>
      <c r="M101" s="84"/>
    </row>
    <row r="102" spans="1:13" s="82" customFormat="1" ht="14.25" x14ac:dyDescent="0.2">
      <c r="A102" s="98" t="s">
        <v>263</v>
      </c>
      <c r="B102" s="99" t="str">
        <f>'Logic Table'!AH96</f>
        <v>N</v>
      </c>
      <c r="C102" s="100" t="s">
        <v>71</v>
      </c>
      <c r="D102" s="251"/>
      <c r="E102" s="100"/>
      <c r="F102" s="83"/>
      <c r="M102" s="84"/>
    </row>
    <row r="103" spans="1:13" s="82" customFormat="1" ht="14.25" x14ac:dyDescent="0.2">
      <c r="A103" s="98" t="s">
        <v>264</v>
      </c>
      <c r="B103" s="99" t="str">
        <f>'Logic Table'!AH97</f>
        <v>N</v>
      </c>
      <c r="C103" s="100" t="s">
        <v>71</v>
      </c>
      <c r="D103" s="251"/>
      <c r="E103" s="100"/>
      <c r="F103" s="83"/>
      <c r="M103" s="84"/>
    </row>
    <row r="104" spans="1:13" s="82" customFormat="1" ht="14.25" x14ac:dyDescent="0.2">
      <c r="A104" s="98" t="s">
        <v>265</v>
      </c>
      <c r="B104" s="99" t="str">
        <f>'Logic Table'!AH98</f>
        <v>N</v>
      </c>
      <c r="C104" s="100" t="s">
        <v>71</v>
      </c>
      <c r="D104" s="251"/>
      <c r="E104" s="100"/>
      <c r="F104" s="83"/>
      <c r="M104" s="84"/>
    </row>
    <row r="105" spans="1:13" s="82" customFormat="1" ht="14.25" x14ac:dyDescent="0.2">
      <c r="A105" s="98" t="s">
        <v>266</v>
      </c>
      <c r="B105" s="99" t="str">
        <f>'Logic Table'!AH99</f>
        <v>N</v>
      </c>
      <c r="C105" s="100" t="s">
        <v>71</v>
      </c>
      <c r="D105" s="251"/>
      <c r="E105" s="100"/>
      <c r="F105" s="83"/>
      <c r="M105" s="84"/>
    </row>
    <row r="106" spans="1:13" s="82" customFormat="1" ht="14.25" x14ac:dyDescent="0.2">
      <c r="A106" s="98" t="s">
        <v>267</v>
      </c>
      <c r="B106" s="99" t="str">
        <f>'Logic Table'!AH100</f>
        <v>N</v>
      </c>
      <c r="C106" s="100" t="s">
        <v>71</v>
      </c>
      <c r="D106" s="252"/>
      <c r="E106" s="100"/>
      <c r="F106" s="83"/>
      <c r="M106" s="84"/>
    </row>
    <row r="107" spans="1:13" s="82" customFormat="1" ht="39" customHeight="1" x14ac:dyDescent="0.2">
      <c r="A107" s="98" t="s">
        <v>268</v>
      </c>
      <c r="B107" s="99" t="str">
        <f>'Logic Table'!AH101</f>
        <v>Y</v>
      </c>
      <c r="C107" s="100" t="s">
        <v>71</v>
      </c>
      <c r="D107" s="100" t="s">
        <v>269</v>
      </c>
      <c r="E107" s="257" t="s">
        <v>1675</v>
      </c>
      <c r="F107" s="83"/>
      <c r="M107" s="84"/>
    </row>
    <row r="108" spans="1:13" s="82" customFormat="1" ht="39" customHeight="1" x14ac:dyDescent="0.2">
      <c r="A108" s="98" t="s">
        <v>270</v>
      </c>
      <c r="B108" s="99" t="str">
        <f>'Logic Table'!AH102</f>
        <v>Y</v>
      </c>
      <c r="C108" s="100" t="s">
        <v>71</v>
      </c>
      <c r="D108" s="100" t="s">
        <v>269</v>
      </c>
      <c r="E108" s="258"/>
      <c r="F108" s="83"/>
      <c r="M108" s="84"/>
    </row>
    <row r="109" spans="1:13" s="82" customFormat="1" ht="39" customHeight="1" x14ac:dyDescent="0.2">
      <c r="A109" s="98" t="s">
        <v>271</v>
      </c>
      <c r="B109" s="99" t="str">
        <f>'Logic Table'!AH103</f>
        <v>Y</v>
      </c>
      <c r="C109" s="100" t="s">
        <v>71</v>
      </c>
      <c r="D109" s="186" t="s">
        <v>272</v>
      </c>
      <c r="E109" s="258"/>
      <c r="F109" s="83"/>
      <c r="M109" s="84"/>
    </row>
    <row r="110" spans="1:13" s="82" customFormat="1" ht="14.25" x14ac:dyDescent="0.2">
      <c r="A110" s="98" t="s">
        <v>273</v>
      </c>
      <c r="B110" s="99" t="str">
        <f>'Logic Table'!AH104</f>
        <v>N</v>
      </c>
      <c r="C110" s="100" t="s">
        <v>71</v>
      </c>
      <c r="D110" s="186" t="s">
        <v>274</v>
      </c>
      <c r="E110" s="258"/>
      <c r="F110" s="83"/>
      <c r="M110" s="84"/>
    </row>
    <row r="111" spans="1:13" s="82" customFormat="1" ht="39" customHeight="1" x14ac:dyDescent="0.2">
      <c r="A111" s="98" t="s">
        <v>275</v>
      </c>
      <c r="B111" s="99" t="s">
        <v>474</v>
      </c>
      <c r="C111" s="100" t="s">
        <v>67</v>
      </c>
      <c r="D111" s="100"/>
      <c r="E111" s="258"/>
      <c r="F111" s="83"/>
      <c r="M111" s="84"/>
    </row>
    <row r="112" spans="1:13" s="82" customFormat="1" ht="39" customHeight="1" x14ac:dyDescent="0.2">
      <c r="A112" s="98" t="s">
        <v>276</v>
      </c>
      <c r="B112" s="99" t="str">
        <f>'Logic Table'!AH106</f>
        <v>Y</v>
      </c>
      <c r="C112" s="100" t="s">
        <v>71</v>
      </c>
      <c r="D112" s="100" t="s">
        <v>277</v>
      </c>
      <c r="E112" s="258"/>
      <c r="F112" s="83"/>
      <c r="M112" s="84"/>
    </row>
    <row r="113" spans="1:13" s="82" customFormat="1" ht="39" customHeight="1" x14ac:dyDescent="0.2">
      <c r="A113" s="98" t="s">
        <v>278</v>
      </c>
      <c r="B113" s="99" t="str">
        <f>'Logic Table'!AH107</f>
        <v>Y</v>
      </c>
      <c r="C113" s="100" t="s">
        <v>67</v>
      </c>
      <c r="D113" s="100"/>
      <c r="E113" s="258"/>
      <c r="F113" s="83"/>
      <c r="M113" s="84"/>
    </row>
    <row r="114" spans="1:13" s="82" customFormat="1" ht="39" customHeight="1" x14ac:dyDescent="0.2">
      <c r="A114" s="98" t="s">
        <v>279</v>
      </c>
      <c r="B114" s="99" t="str">
        <f>'Logic Table'!AH108</f>
        <v>Y</v>
      </c>
      <c r="C114" s="100" t="s">
        <v>71</v>
      </c>
      <c r="D114" s="100" t="s">
        <v>280</v>
      </c>
      <c r="E114" s="258"/>
      <c r="F114" s="83"/>
      <c r="M114" s="84"/>
    </row>
    <row r="115" spans="1:13" s="82" customFormat="1" ht="14.25" x14ac:dyDescent="0.2">
      <c r="A115" s="98" t="s">
        <v>281</v>
      </c>
      <c r="B115" s="99" t="str">
        <f>'Logic Table'!AH109</f>
        <v>Y</v>
      </c>
      <c r="C115" s="100" t="s">
        <v>67</v>
      </c>
      <c r="D115" s="100"/>
      <c r="E115" s="259"/>
      <c r="F115" s="83"/>
      <c r="M115" s="84"/>
    </row>
    <row r="116" spans="1:13" s="82" customFormat="1" ht="25.5" x14ac:dyDescent="0.2">
      <c r="A116" s="98" t="s">
        <v>282</v>
      </c>
      <c r="B116" s="99" t="str">
        <f>'Logic Table'!AH110</f>
        <v>Y</v>
      </c>
      <c r="C116" s="100" t="s">
        <v>71</v>
      </c>
      <c r="D116" s="219" t="s">
        <v>283</v>
      </c>
      <c r="E116" s="205"/>
      <c r="F116" s="200"/>
      <c r="M116" s="84"/>
    </row>
    <row r="117" spans="1:13" s="82" customFormat="1" ht="76.5" x14ac:dyDescent="0.2">
      <c r="A117" s="98" t="s">
        <v>284</v>
      </c>
      <c r="B117" s="99" t="str">
        <f>'Logic Table'!AH111</f>
        <v>Y</v>
      </c>
      <c r="C117" s="100" t="s">
        <v>71</v>
      </c>
      <c r="D117" s="100" t="s">
        <v>285</v>
      </c>
      <c r="E117" s="204" t="s">
        <v>1647</v>
      </c>
      <c r="F117" s="83"/>
      <c r="M117" s="84"/>
    </row>
    <row r="118" spans="1:13" s="82" customFormat="1" ht="51" x14ac:dyDescent="0.2">
      <c r="A118" s="98" t="s">
        <v>286</v>
      </c>
      <c r="B118" s="99" t="str">
        <f>'Logic Table'!AH112</f>
        <v>Y</v>
      </c>
      <c r="C118" s="100" t="s">
        <v>71</v>
      </c>
      <c r="D118" s="100" t="s">
        <v>287</v>
      </c>
      <c r="E118" s="100" t="s">
        <v>1676</v>
      </c>
      <c r="F118" s="83"/>
      <c r="M118" s="84"/>
    </row>
    <row r="119" spans="1:13" s="82" customFormat="1" ht="22.35" customHeight="1" x14ac:dyDescent="0.2">
      <c r="A119" s="98" t="s">
        <v>288</v>
      </c>
      <c r="B119" s="99" t="s">
        <v>474</v>
      </c>
      <c r="C119" s="100" t="s">
        <v>67</v>
      </c>
      <c r="D119" s="100"/>
      <c r="E119" s="100" t="s">
        <v>1642</v>
      </c>
      <c r="F119" s="83"/>
      <c r="M119" s="84"/>
    </row>
    <row r="120" spans="1:13" s="82" customFormat="1" ht="66.95" customHeight="1" x14ac:dyDescent="0.2">
      <c r="A120" s="98" t="s">
        <v>289</v>
      </c>
      <c r="B120" s="99" t="str">
        <f>'Logic Table'!AH114</f>
        <v>Y</v>
      </c>
      <c r="C120" s="100" t="s">
        <v>71</v>
      </c>
      <c r="D120" s="224" t="s">
        <v>290</v>
      </c>
      <c r="E120" s="234" t="s">
        <v>1660</v>
      </c>
      <c r="F120" s="83"/>
      <c r="M120" s="84"/>
    </row>
    <row r="121" spans="1:13" s="82" customFormat="1" ht="63.75" x14ac:dyDescent="0.2">
      <c r="A121" s="98" t="s">
        <v>291</v>
      </c>
      <c r="B121" s="99" t="str">
        <f>'Logic Table'!AH115</f>
        <v>Y</v>
      </c>
      <c r="C121" s="100" t="s">
        <v>67</v>
      </c>
      <c r="D121" s="213"/>
      <c r="E121" s="100" t="s">
        <v>1659</v>
      </c>
      <c r="F121" s="83"/>
      <c r="M121" s="84"/>
    </row>
    <row r="122" spans="1:13" s="82" customFormat="1" ht="14.25" x14ac:dyDescent="0.2">
      <c r="A122" s="98" t="s">
        <v>292</v>
      </c>
      <c r="B122" s="99" t="str">
        <f>'Logic Table'!AH116</f>
        <v>Y</v>
      </c>
      <c r="C122" s="100" t="s">
        <v>67</v>
      </c>
      <c r="D122" s="213"/>
      <c r="E122" s="100" t="s">
        <v>118</v>
      </c>
      <c r="F122" s="83"/>
      <c r="M122" s="84"/>
    </row>
    <row r="123" spans="1:13" s="82" customFormat="1" ht="51" x14ac:dyDescent="0.2">
      <c r="A123" s="98" t="s">
        <v>293</v>
      </c>
      <c r="B123" s="99" t="str">
        <f>'Logic Table'!AH117</f>
        <v>Y</v>
      </c>
      <c r="C123" s="100" t="s">
        <v>67</v>
      </c>
      <c r="D123" s="213"/>
      <c r="E123" s="100" t="s">
        <v>1643</v>
      </c>
      <c r="F123" s="83"/>
      <c r="M123" s="84"/>
    </row>
    <row r="124" spans="1:13" s="82" customFormat="1" ht="38.25" x14ac:dyDescent="0.2">
      <c r="A124" s="98" t="s">
        <v>294</v>
      </c>
      <c r="B124" s="99" t="s">
        <v>474</v>
      </c>
      <c r="C124" s="100" t="s">
        <v>67</v>
      </c>
      <c r="D124" s="213"/>
      <c r="E124" s="100" t="s">
        <v>1644</v>
      </c>
      <c r="F124" s="83"/>
      <c r="M124" s="84"/>
    </row>
    <row r="125" spans="1:13" s="82" customFormat="1" ht="63.75" x14ac:dyDescent="0.2">
      <c r="A125" s="98" t="s">
        <v>295</v>
      </c>
      <c r="B125" s="99" t="str">
        <f>'Logic Table'!AH119</f>
        <v>Y</v>
      </c>
      <c r="C125" s="100" t="s">
        <v>71</v>
      </c>
      <c r="D125" s="224" t="s">
        <v>290</v>
      </c>
      <c r="E125" s="100"/>
      <c r="F125" s="83"/>
      <c r="M125" s="84"/>
    </row>
    <row r="126" spans="1:13" s="82" customFormat="1" ht="25.5" x14ac:dyDescent="0.2">
      <c r="A126" s="98" t="s">
        <v>296</v>
      </c>
      <c r="B126" s="99" t="s">
        <v>474</v>
      </c>
      <c r="C126" s="100" t="s">
        <v>67</v>
      </c>
      <c r="D126" s="213"/>
      <c r="E126" s="100" t="s">
        <v>1645</v>
      </c>
      <c r="F126" s="200"/>
      <c r="M126" s="84"/>
    </row>
    <row r="127" spans="1:13" s="82" customFormat="1" ht="25.5" x14ac:dyDescent="0.2">
      <c r="A127" s="98" t="s">
        <v>297</v>
      </c>
      <c r="B127" s="99" t="s">
        <v>474</v>
      </c>
      <c r="C127" s="100" t="s">
        <v>67</v>
      </c>
      <c r="D127" s="213"/>
      <c r="E127" s="100" t="s">
        <v>1649</v>
      </c>
      <c r="F127" s="83"/>
      <c r="M127" s="84"/>
    </row>
    <row r="128" spans="1:13" s="82" customFormat="1" ht="40.5" customHeight="1" x14ac:dyDescent="0.2">
      <c r="A128" s="98" t="s">
        <v>298</v>
      </c>
      <c r="B128" s="99" t="str">
        <f>'Logic Table'!AH122</f>
        <v>N</v>
      </c>
      <c r="C128" s="100" t="s">
        <v>71</v>
      </c>
      <c r="D128" s="224" t="s">
        <v>299</v>
      </c>
      <c r="E128" s="100"/>
      <c r="F128" s="83"/>
      <c r="M128" s="84"/>
    </row>
    <row r="129" spans="1:13" s="82" customFormat="1" ht="38.25" x14ac:dyDescent="0.2">
      <c r="A129" s="98" t="s">
        <v>300</v>
      </c>
      <c r="B129" s="99" t="s">
        <v>474</v>
      </c>
      <c r="C129" s="100" t="s">
        <v>67</v>
      </c>
      <c r="D129" s="213"/>
      <c r="E129" s="100" t="s">
        <v>1646</v>
      </c>
      <c r="F129" s="83"/>
      <c r="M129" s="84"/>
    </row>
    <row r="130" spans="1:13" s="82" customFormat="1" ht="41.1" customHeight="1" x14ac:dyDescent="0.2">
      <c r="A130" s="98" t="s">
        <v>301</v>
      </c>
      <c r="B130" s="99" t="str">
        <f>'Logic Table'!AH124</f>
        <v>N</v>
      </c>
      <c r="C130" s="100" t="s">
        <v>71</v>
      </c>
      <c r="D130" s="224" t="s">
        <v>302</v>
      </c>
      <c r="E130" s="100"/>
      <c r="F130" s="83"/>
      <c r="M130" s="84"/>
    </row>
    <row r="131" spans="1:13" s="82" customFormat="1" ht="25.5" x14ac:dyDescent="0.2">
      <c r="A131" s="98" t="s">
        <v>303</v>
      </c>
      <c r="B131" s="99" t="str">
        <f>'Logic Table'!AH125</f>
        <v>N</v>
      </c>
      <c r="C131" s="100" t="s">
        <v>71</v>
      </c>
      <c r="D131" s="224" t="s">
        <v>304</v>
      </c>
      <c r="E131" s="100"/>
      <c r="F131" s="83"/>
      <c r="M131" s="84"/>
    </row>
    <row r="132" spans="1:13" s="82" customFormat="1" ht="38.25" x14ac:dyDescent="0.2">
      <c r="A132" s="98" t="s">
        <v>305</v>
      </c>
      <c r="B132" s="99" t="str">
        <f>'Logic Table'!AH126</f>
        <v>N</v>
      </c>
      <c r="C132" s="100" t="s">
        <v>71</v>
      </c>
      <c r="D132" s="100" t="s">
        <v>306</v>
      </c>
      <c r="E132" s="227"/>
      <c r="F132" s="83"/>
      <c r="M132" s="84"/>
    </row>
    <row r="133" spans="1:13" s="82" customFormat="1" ht="14.25" x14ac:dyDescent="0.2">
      <c r="A133" s="98" t="s">
        <v>307</v>
      </c>
      <c r="B133" s="99" t="s">
        <v>474</v>
      </c>
      <c r="C133" s="100" t="s">
        <v>67</v>
      </c>
      <c r="D133" s="213"/>
      <c r="E133" s="102" t="s">
        <v>1661</v>
      </c>
      <c r="F133" s="83"/>
      <c r="M133" s="84"/>
    </row>
    <row r="134" spans="1:13" s="82" customFormat="1" ht="28.5" customHeight="1" x14ac:dyDescent="0.2">
      <c r="A134" s="98" t="s">
        <v>308</v>
      </c>
      <c r="B134" s="99" t="str">
        <f>'Logic Table'!AH128</f>
        <v>N</v>
      </c>
      <c r="C134" s="100" t="s">
        <v>71</v>
      </c>
      <c r="D134" s="100" t="s">
        <v>309</v>
      </c>
      <c r="E134" s="227"/>
      <c r="F134" s="83"/>
      <c r="M134" s="84"/>
    </row>
    <row r="135" spans="1:13" s="82" customFormat="1" ht="25.5" x14ac:dyDescent="0.2">
      <c r="A135" s="98" t="s">
        <v>310</v>
      </c>
      <c r="B135" s="99" t="str">
        <f>'Logic Table'!AH129</f>
        <v>N</v>
      </c>
      <c r="C135" s="100" t="s">
        <v>71</v>
      </c>
      <c r="D135" s="213" t="s">
        <v>311</v>
      </c>
      <c r="E135" s="102"/>
      <c r="F135" s="83"/>
      <c r="M135" s="84"/>
    </row>
    <row r="136" spans="1:13" s="82" customFormat="1" ht="26.45" customHeight="1" x14ac:dyDescent="0.2">
      <c r="A136" s="98" t="s">
        <v>312</v>
      </c>
      <c r="B136" s="99" t="str">
        <f>'Logic Table'!AH130</f>
        <v>Y</v>
      </c>
      <c r="C136" s="100" t="s">
        <v>71</v>
      </c>
      <c r="D136" s="213" t="s">
        <v>313</v>
      </c>
      <c r="E136" s="100"/>
      <c r="F136" s="83"/>
      <c r="M136" s="84"/>
    </row>
    <row r="137" spans="1:13" s="82" customFormat="1" ht="26.45" customHeight="1" x14ac:dyDescent="0.2">
      <c r="A137" s="98" t="s">
        <v>314</v>
      </c>
      <c r="B137" s="99" t="str">
        <f>'Logic Table'!AH131</f>
        <v>N</v>
      </c>
      <c r="C137" s="100" t="s">
        <v>71</v>
      </c>
      <c r="D137" s="226" t="s">
        <v>315</v>
      </c>
      <c r="E137" s="100"/>
      <c r="F137" s="83"/>
      <c r="M137" s="84"/>
    </row>
    <row r="138" spans="1:13" s="82" customFormat="1" ht="25.5" x14ac:dyDescent="0.2">
      <c r="A138" s="98" t="s">
        <v>316</v>
      </c>
      <c r="B138" s="99" t="str">
        <f>'Logic Table'!AH132</f>
        <v>N</v>
      </c>
      <c r="C138" s="100" t="s">
        <v>71</v>
      </c>
      <c r="D138" s="213" t="s">
        <v>317</v>
      </c>
      <c r="E138" s="100"/>
      <c r="F138" s="83"/>
      <c r="M138" s="84"/>
    </row>
    <row r="139" spans="1:13" s="82" customFormat="1" ht="25.5" x14ac:dyDescent="0.2">
      <c r="A139" s="98" t="s">
        <v>318</v>
      </c>
      <c r="B139" s="99" t="str">
        <f>'Logic Table'!AH133</f>
        <v>Y</v>
      </c>
      <c r="C139" s="100" t="s">
        <v>71</v>
      </c>
      <c r="D139" s="218" t="s">
        <v>319</v>
      </c>
      <c r="E139" s="100"/>
      <c r="F139" s="83"/>
      <c r="M139" s="84"/>
    </row>
    <row r="140" spans="1:13" s="82" customFormat="1" ht="25.5" x14ac:dyDescent="0.2">
      <c r="A140" s="98" t="s">
        <v>320</v>
      </c>
      <c r="B140" s="99" t="str">
        <f>'Logic Table'!AH134</f>
        <v>Y</v>
      </c>
      <c r="C140" s="100" t="s">
        <v>71</v>
      </c>
      <c r="D140" s="218" t="s">
        <v>321</v>
      </c>
      <c r="E140" s="100"/>
      <c r="F140" s="83"/>
      <c r="M140" s="84"/>
    </row>
    <row r="141" spans="1:13" s="82" customFormat="1" ht="14.25" x14ac:dyDescent="0.2">
      <c r="A141" s="98" t="s">
        <v>322</v>
      </c>
      <c r="B141" s="99" t="str">
        <f>'Logic Table'!AH135</f>
        <v>N</v>
      </c>
      <c r="C141" s="100" t="s">
        <v>71</v>
      </c>
      <c r="D141" s="213" t="s">
        <v>323</v>
      </c>
      <c r="E141" s="100"/>
      <c r="F141" s="83"/>
      <c r="M141" s="84"/>
    </row>
    <row r="142" spans="1:13" s="82" customFormat="1" ht="14.25" x14ac:dyDescent="0.2">
      <c r="A142" s="98" t="s">
        <v>324</v>
      </c>
      <c r="B142" s="99" t="str">
        <f>'Logic Table'!AH136</f>
        <v>N</v>
      </c>
      <c r="C142" s="100" t="s">
        <v>71</v>
      </c>
      <c r="D142" s="219" t="s">
        <v>325</v>
      </c>
      <c r="E142" s="100"/>
      <c r="F142" s="83"/>
      <c r="M142" s="84"/>
    </row>
    <row r="143" spans="1:13" s="82" customFormat="1" ht="14.25" x14ac:dyDescent="0.2">
      <c r="A143" s="98" t="s">
        <v>326</v>
      </c>
      <c r="B143" s="99" t="str">
        <f>'Logic Table'!AH137</f>
        <v>N</v>
      </c>
      <c r="C143" s="100" t="s">
        <v>71</v>
      </c>
      <c r="D143" s="219" t="s">
        <v>327</v>
      </c>
      <c r="E143" s="100"/>
      <c r="F143" s="83"/>
      <c r="M143" s="84"/>
    </row>
    <row r="144" spans="1:13" s="82" customFormat="1" ht="25.5" x14ac:dyDescent="0.2">
      <c r="A144" s="98" t="s">
        <v>328</v>
      </c>
      <c r="B144" s="99" t="str">
        <f>'Logic Table'!AH138</f>
        <v>N</v>
      </c>
      <c r="C144" s="100" t="s">
        <v>71</v>
      </c>
      <c r="D144" s="219" t="s">
        <v>329</v>
      </c>
      <c r="E144" s="100"/>
      <c r="F144" s="83"/>
      <c r="M144" s="84"/>
    </row>
    <row r="145" spans="1:13" s="82" customFormat="1" ht="25.5" x14ac:dyDescent="0.2">
      <c r="A145" s="98" t="s">
        <v>330</v>
      </c>
      <c r="B145" s="99" t="str">
        <f>'Logic Table'!AH139</f>
        <v>N</v>
      </c>
      <c r="C145" s="100" t="s">
        <v>71</v>
      </c>
      <c r="D145" s="219" t="s">
        <v>331</v>
      </c>
      <c r="E145" s="100"/>
      <c r="F145" s="83"/>
      <c r="M145" s="84"/>
    </row>
    <row r="146" spans="1:13" s="82" customFormat="1" ht="25.5" x14ac:dyDescent="0.2">
      <c r="A146" s="98" t="s">
        <v>332</v>
      </c>
      <c r="B146" s="99" t="str">
        <f>'Logic Table'!AH140</f>
        <v>N</v>
      </c>
      <c r="C146" s="100" t="s">
        <v>71</v>
      </c>
      <c r="D146" s="219" t="s">
        <v>333</v>
      </c>
      <c r="E146" s="100"/>
      <c r="F146" s="83"/>
      <c r="M146" s="84"/>
    </row>
    <row r="147" spans="1:13" s="82" customFormat="1" ht="14.25" x14ac:dyDescent="0.2">
      <c r="A147" s="98" t="s">
        <v>334</v>
      </c>
      <c r="B147" s="99" t="str">
        <f>'Logic Table'!AH141</f>
        <v>N</v>
      </c>
      <c r="C147" s="100" t="s">
        <v>71</v>
      </c>
      <c r="D147" s="220" t="s">
        <v>335</v>
      </c>
      <c r="E147" s="100"/>
      <c r="F147" s="83"/>
      <c r="M147" s="84"/>
    </row>
    <row r="148" spans="1:13" s="82" customFormat="1" ht="14.25" x14ac:dyDescent="0.2">
      <c r="A148" s="98" t="s">
        <v>336</v>
      </c>
      <c r="B148" s="99" t="str">
        <f>'Logic Table'!AH142</f>
        <v>N</v>
      </c>
      <c r="C148" s="100" t="s">
        <v>71</v>
      </c>
      <c r="D148" s="219" t="s">
        <v>337</v>
      </c>
      <c r="E148" s="100"/>
      <c r="F148" s="83"/>
      <c r="M148" s="84"/>
    </row>
    <row r="149" spans="1:13" s="82" customFormat="1" ht="14.25" x14ac:dyDescent="0.2">
      <c r="A149" s="98" t="s">
        <v>338</v>
      </c>
      <c r="B149" s="99" t="str">
        <f>'Logic Table'!AH143</f>
        <v>N</v>
      </c>
      <c r="C149" s="100" t="s">
        <v>71</v>
      </c>
      <c r="D149" s="219" t="s">
        <v>339</v>
      </c>
      <c r="E149" s="100"/>
      <c r="F149" s="83"/>
      <c r="M149" s="84"/>
    </row>
    <row r="150" spans="1:13" s="82" customFormat="1" ht="14.25" x14ac:dyDescent="0.2">
      <c r="A150" s="98" t="s">
        <v>340</v>
      </c>
      <c r="B150" s="99" t="str">
        <f>'Logic Table'!AH144</f>
        <v>N</v>
      </c>
      <c r="C150" s="100" t="s">
        <v>71</v>
      </c>
      <c r="D150" s="220" t="s">
        <v>341</v>
      </c>
      <c r="E150" s="100"/>
      <c r="F150" s="83"/>
      <c r="M150" s="84"/>
    </row>
    <row r="151" spans="1:13" s="82" customFormat="1" ht="25.5" x14ac:dyDescent="0.2">
      <c r="A151" s="98" t="s">
        <v>342</v>
      </c>
      <c r="B151" s="99" t="str">
        <f>'Logic Table'!AH145</f>
        <v>N</v>
      </c>
      <c r="C151" s="100" t="s">
        <v>71</v>
      </c>
      <c r="D151" s="219" t="s">
        <v>343</v>
      </c>
      <c r="E151" s="100"/>
      <c r="F151" s="83"/>
      <c r="M151" s="84"/>
    </row>
    <row r="152" spans="1:13" s="82" customFormat="1" ht="25.5" x14ac:dyDescent="0.2">
      <c r="A152" s="98" t="s">
        <v>344</v>
      </c>
      <c r="B152" s="99" t="str">
        <f>'Logic Table'!AH146</f>
        <v>N</v>
      </c>
      <c r="C152" s="100" t="s">
        <v>71</v>
      </c>
      <c r="D152" s="219" t="s">
        <v>345</v>
      </c>
      <c r="E152" s="100"/>
      <c r="F152" s="83"/>
      <c r="M152" s="84"/>
    </row>
    <row r="153" spans="1:13" s="82" customFormat="1" ht="14.25" x14ac:dyDescent="0.2">
      <c r="A153" s="98" t="s">
        <v>346</v>
      </c>
      <c r="B153" s="99" t="str">
        <f>'Logic Table'!AH147</f>
        <v>N</v>
      </c>
      <c r="C153" s="100" t="s">
        <v>71</v>
      </c>
      <c r="D153" s="220" t="s">
        <v>347</v>
      </c>
      <c r="E153" s="100"/>
      <c r="F153" s="83"/>
      <c r="M153" s="84"/>
    </row>
    <row r="154" spans="1:13" s="82" customFormat="1" ht="25.5" x14ac:dyDescent="0.2">
      <c r="A154" s="98" t="s">
        <v>348</v>
      </c>
      <c r="B154" s="99" t="str">
        <f>'Logic Table'!AH148</f>
        <v>N</v>
      </c>
      <c r="C154" s="100" t="s">
        <v>71</v>
      </c>
      <c r="D154" s="220" t="s">
        <v>349</v>
      </c>
      <c r="E154" s="100"/>
      <c r="F154" s="83"/>
      <c r="M154" s="84"/>
    </row>
    <row r="155" spans="1:13" s="82" customFormat="1" ht="25.5" x14ac:dyDescent="0.2">
      <c r="A155" s="98" t="s">
        <v>350</v>
      </c>
      <c r="B155" s="99" t="str">
        <f>'Logic Table'!AH149</f>
        <v>N</v>
      </c>
      <c r="C155" s="100" t="s">
        <v>71</v>
      </c>
      <c r="D155" s="219" t="s">
        <v>351</v>
      </c>
      <c r="E155" s="100"/>
      <c r="F155" s="83"/>
      <c r="M155" s="84"/>
    </row>
    <row r="156" spans="1:13" s="82" customFormat="1" ht="14.1" customHeight="1" x14ac:dyDescent="0.2">
      <c r="A156" s="98" t="s">
        <v>352</v>
      </c>
      <c r="B156" s="99" t="str">
        <f>'Logic Table'!AH150</f>
        <v>Y</v>
      </c>
      <c r="C156" s="100" t="s">
        <v>71</v>
      </c>
      <c r="D156" s="269" t="s">
        <v>353</v>
      </c>
      <c r="E156" s="263" t="s">
        <v>1658</v>
      </c>
      <c r="F156" s="83"/>
      <c r="M156" s="84"/>
    </row>
    <row r="157" spans="1:13" s="82" customFormat="1" ht="14.25" x14ac:dyDescent="0.2">
      <c r="A157" s="98" t="s">
        <v>354</v>
      </c>
      <c r="B157" s="99" t="str">
        <f>'Logic Table'!AH151</f>
        <v>Y</v>
      </c>
      <c r="C157" s="100" t="s">
        <v>71</v>
      </c>
      <c r="D157" s="269"/>
      <c r="E157" s="264"/>
      <c r="F157" s="83"/>
      <c r="M157" s="84"/>
    </row>
    <row r="158" spans="1:13" s="82" customFormat="1" ht="26.45" customHeight="1" x14ac:dyDescent="0.2">
      <c r="A158" s="98" t="s">
        <v>355</v>
      </c>
      <c r="B158" s="99" t="str">
        <f>'Logic Table'!AH152</f>
        <v>Y</v>
      </c>
      <c r="C158" s="100" t="s">
        <v>71</v>
      </c>
      <c r="D158" s="269"/>
      <c r="E158" s="264"/>
      <c r="F158" s="83"/>
      <c r="M158" s="84"/>
    </row>
    <row r="159" spans="1:13" s="82" customFormat="1" ht="14.25" x14ac:dyDescent="0.2">
      <c r="A159" s="98" t="s">
        <v>356</v>
      </c>
      <c r="B159" s="99" t="str">
        <f>'Logic Table'!AH153</f>
        <v>Y</v>
      </c>
      <c r="C159" s="100" t="s">
        <v>71</v>
      </c>
      <c r="D159" s="269"/>
      <c r="E159" s="264"/>
      <c r="F159" s="83"/>
      <c r="M159" s="84"/>
    </row>
    <row r="160" spans="1:13" s="82" customFormat="1" ht="79.349999999999994" customHeight="1" x14ac:dyDescent="0.2">
      <c r="A160" s="98" t="s">
        <v>357</v>
      </c>
      <c r="B160" s="99" t="str">
        <f>'Logic Table'!AH154</f>
        <v>Y</v>
      </c>
      <c r="C160" s="100" t="s">
        <v>71</v>
      </c>
      <c r="D160" s="269"/>
      <c r="E160" s="264"/>
      <c r="F160" s="83"/>
      <c r="M160" s="84"/>
    </row>
    <row r="161" spans="1:13" s="82" customFormat="1" ht="14.25" x14ac:dyDescent="0.2">
      <c r="A161" s="98" t="s">
        <v>358</v>
      </c>
      <c r="B161" s="99" t="str">
        <f>'Logic Table'!AH155</f>
        <v>N</v>
      </c>
      <c r="C161" s="100" t="s">
        <v>71</v>
      </c>
      <c r="D161" s="269"/>
      <c r="E161" s="264"/>
      <c r="F161" s="83"/>
      <c r="M161" s="84"/>
    </row>
    <row r="162" spans="1:13" s="82" customFormat="1" ht="14.25" x14ac:dyDescent="0.2">
      <c r="A162" s="98" t="s">
        <v>359</v>
      </c>
      <c r="B162" s="99" t="str">
        <f>'Logic Table'!AH156</f>
        <v>N</v>
      </c>
      <c r="C162" s="100" t="s">
        <v>71</v>
      </c>
      <c r="D162" s="269"/>
      <c r="E162" s="264"/>
      <c r="F162" s="83"/>
      <c r="M162" s="84"/>
    </row>
    <row r="163" spans="1:13" s="82" customFormat="1" ht="14.25" x14ac:dyDescent="0.2">
      <c r="A163" s="98" t="s">
        <v>360</v>
      </c>
      <c r="B163" s="99" t="str">
        <f>'Logic Table'!AH157</f>
        <v>N</v>
      </c>
      <c r="C163" s="100" t="s">
        <v>71</v>
      </c>
      <c r="D163" s="269"/>
      <c r="E163" s="264"/>
      <c r="F163" s="83"/>
      <c r="M163" s="84"/>
    </row>
    <row r="164" spans="1:13" s="82" customFormat="1" ht="26.45" customHeight="1" x14ac:dyDescent="0.2">
      <c r="A164" s="98" t="s">
        <v>361</v>
      </c>
      <c r="B164" s="99" t="s">
        <v>474</v>
      </c>
      <c r="C164" s="100" t="s">
        <v>67</v>
      </c>
      <c r="D164" s="213"/>
      <c r="E164" s="264"/>
      <c r="F164" s="83"/>
      <c r="M164" s="84"/>
    </row>
    <row r="165" spans="1:13" s="82" customFormat="1" ht="14.25" x14ac:dyDescent="0.2">
      <c r="A165" s="98" t="s">
        <v>362</v>
      </c>
      <c r="B165" s="99" t="s">
        <v>474</v>
      </c>
      <c r="C165" s="100" t="s">
        <v>67</v>
      </c>
      <c r="D165" s="213"/>
      <c r="E165" s="264"/>
      <c r="F165" s="83"/>
      <c r="M165" s="84"/>
    </row>
    <row r="166" spans="1:13" s="82" customFormat="1" ht="14.25" x14ac:dyDescent="0.2">
      <c r="A166" s="98" t="s">
        <v>363</v>
      </c>
      <c r="B166" s="99" t="str">
        <f>'Logic Table'!AH160</f>
        <v>Y</v>
      </c>
      <c r="C166" s="100" t="s">
        <v>67</v>
      </c>
      <c r="D166" s="213"/>
      <c r="E166" s="264"/>
      <c r="F166" s="83"/>
      <c r="M166" s="84"/>
    </row>
    <row r="167" spans="1:13" s="82" customFormat="1" ht="24.95" customHeight="1" x14ac:dyDescent="0.2">
      <c r="A167" s="98" t="s">
        <v>364</v>
      </c>
      <c r="B167" s="99" t="str">
        <f>'Logic Table'!AH161</f>
        <v>N</v>
      </c>
      <c r="C167" s="100" t="s">
        <v>71</v>
      </c>
      <c r="D167" s="269" t="s">
        <v>365</v>
      </c>
      <c r="E167" s="264"/>
      <c r="F167" s="83"/>
      <c r="M167" s="84"/>
    </row>
    <row r="168" spans="1:13" s="82" customFormat="1" ht="14.25" x14ac:dyDescent="0.2">
      <c r="A168" s="98" t="s">
        <v>366</v>
      </c>
      <c r="B168" s="101" t="str">
        <f>'Logic Table'!AH162</f>
        <v>N</v>
      </c>
      <c r="C168" s="102" t="s">
        <v>71</v>
      </c>
      <c r="D168" s="269"/>
      <c r="E168" s="265"/>
      <c r="F168" s="83"/>
      <c r="M168" s="84"/>
    </row>
    <row r="169" spans="1:13" x14ac:dyDescent="0.25">
      <c r="B169" s="81"/>
    </row>
  </sheetData>
  <mergeCells count="18">
    <mergeCell ref="E107:E115"/>
    <mergeCell ref="E156:E168"/>
    <mergeCell ref="E78:E87"/>
    <mergeCell ref="D94:D98"/>
    <mergeCell ref="D99:D106"/>
    <mergeCell ref="D88:D93"/>
    <mergeCell ref="D78:D87"/>
    <mergeCell ref="D156:D163"/>
    <mergeCell ref="D167:D168"/>
    <mergeCell ref="B2:D2"/>
    <mergeCell ref="B3:D3"/>
    <mergeCell ref="D31:D33"/>
    <mergeCell ref="F36:F44"/>
    <mergeCell ref="D69:D77"/>
    <mergeCell ref="E69:E77"/>
    <mergeCell ref="D51:D58"/>
    <mergeCell ref="D59:D68"/>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367</v>
      </c>
      <c r="B1" s="86"/>
      <c r="C1" s="86"/>
      <c r="D1" s="86"/>
      <c r="E1" s="86"/>
    </row>
    <row r="2" spans="1:14" x14ac:dyDescent="0.25">
      <c r="A2" s="46" t="s">
        <v>51</v>
      </c>
      <c r="B2" s="245" t="str">
        <f>IF(Header!B7="","(enter in PS Plan page)",Header!B7)</f>
        <v>(enter in PS Plan page)</v>
      </c>
      <c r="C2" s="245"/>
      <c r="D2" s="245"/>
      <c r="E2" s="87"/>
    </row>
    <row r="3" spans="1:14" x14ac:dyDescent="0.25">
      <c r="A3" s="46" t="s">
        <v>52</v>
      </c>
      <c r="B3" s="245" t="str">
        <f>IF(Header!B8="","(enter in PS Plan page)",Header!B8)</f>
        <v>Knee Balancer</v>
      </c>
      <c r="C3" s="245"/>
      <c r="D3" s="245"/>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25">
      <c r="A5" s="50"/>
      <c r="B5" s="49"/>
      <c r="C5" s="49"/>
      <c r="D5" s="49"/>
      <c r="E5" s="87"/>
    </row>
    <row r="6" spans="1:14" x14ac:dyDescent="0.25">
      <c r="A6" s="88" t="s">
        <v>53</v>
      </c>
      <c r="B6" s="49"/>
      <c r="C6" s="49"/>
      <c r="D6" s="49"/>
      <c r="E6" s="87"/>
    </row>
    <row r="7" spans="1:14" x14ac:dyDescent="0.25">
      <c r="A7" s="50" t="s">
        <v>368</v>
      </c>
      <c r="B7" s="49"/>
      <c r="C7" s="49"/>
      <c r="D7" s="49"/>
      <c r="E7" s="87"/>
    </row>
    <row r="8" spans="1:14" x14ac:dyDescent="0.25">
      <c r="A8" s="50" t="s">
        <v>369</v>
      </c>
      <c r="B8" s="49"/>
      <c r="C8" s="49"/>
      <c r="D8" s="49"/>
      <c r="E8" s="87"/>
    </row>
    <row r="9" spans="1:14" x14ac:dyDescent="0.25">
      <c r="A9" s="50" t="s">
        <v>370</v>
      </c>
      <c r="B9" s="49"/>
      <c r="C9" s="49"/>
      <c r="D9" s="49"/>
      <c r="E9" s="87"/>
    </row>
    <row r="10" spans="1:14" x14ac:dyDescent="0.25">
      <c r="A10" s="50" t="s">
        <v>371</v>
      </c>
      <c r="B10" s="49"/>
      <c r="C10" s="49"/>
      <c r="D10" s="49"/>
      <c r="E10" s="87"/>
    </row>
    <row r="11" spans="1:14" x14ac:dyDescent="0.25">
      <c r="A11" s="89"/>
      <c r="B11" s="49"/>
      <c r="C11" s="49"/>
      <c r="D11" s="49"/>
      <c r="E11" s="87"/>
    </row>
    <row r="12" spans="1:14" s="93" customFormat="1" ht="20.100000000000001" customHeight="1" x14ac:dyDescent="0.25">
      <c r="A12" s="90" t="s">
        <v>372</v>
      </c>
      <c r="B12" s="91"/>
      <c r="C12" s="91"/>
      <c r="D12" s="91"/>
      <c r="E12" s="104"/>
      <c r="N12" s="94"/>
    </row>
    <row r="13" spans="1:14" s="106" customFormat="1" ht="28.5" x14ac:dyDescent="0.2">
      <c r="A13" s="95" t="s">
        <v>373</v>
      </c>
      <c r="B13" s="95" t="s">
        <v>374</v>
      </c>
      <c r="C13" s="105" t="s">
        <v>145</v>
      </c>
      <c r="D13" s="95" t="s">
        <v>375</v>
      </c>
      <c r="E13" s="95" t="s">
        <v>147</v>
      </c>
      <c r="F13" s="95"/>
      <c r="M13" s="107"/>
    </row>
    <row r="14" spans="1:14" s="82" customFormat="1" ht="14.25" x14ac:dyDescent="0.2">
      <c r="A14" s="108" t="s">
        <v>376</v>
      </c>
      <c r="B14" s="109"/>
      <c r="C14" s="109"/>
      <c r="D14" s="109"/>
      <c r="E14" s="110"/>
      <c r="F14" s="83"/>
      <c r="M14" s="84"/>
    </row>
    <row r="15" spans="1:14" s="82" customFormat="1" ht="40.35" customHeight="1" x14ac:dyDescent="0.2">
      <c r="A15" s="271" t="s">
        <v>377</v>
      </c>
      <c r="B15" s="112" t="s">
        <v>378</v>
      </c>
      <c r="C15" s="102" t="s">
        <v>71</v>
      </c>
      <c r="D15" s="272" t="s">
        <v>379</v>
      </c>
      <c r="E15" s="204"/>
      <c r="F15" s="83"/>
      <c r="M15" s="84"/>
    </row>
    <row r="16" spans="1:14" s="82" customFormat="1" ht="79.349999999999994" customHeight="1" x14ac:dyDescent="0.2">
      <c r="A16" s="271"/>
      <c r="B16" s="112" t="s">
        <v>380</v>
      </c>
      <c r="C16" s="102" t="s">
        <v>71</v>
      </c>
      <c r="D16" s="273"/>
      <c r="E16" s="102"/>
      <c r="F16" s="83"/>
      <c r="M16" s="84"/>
    </row>
    <row r="17" spans="1:13" s="82" customFormat="1" ht="50.45" customHeight="1" x14ac:dyDescent="0.2">
      <c r="A17" s="271"/>
      <c r="B17" s="112" t="s">
        <v>381</v>
      </c>
      <c r="C17" s="102" t="s">
        <v>71</v>
      </c>
      <c r="D17" s="250" t="s">
        <v>379</v>
      </c>
      <c r="E17" s="102"/>
      <c r="F17" s="83"/>
      <c r="M17" s="84"/>
    </row>
    <row r="18" spans="1:13" s="82" customFormat="1" ht="28.5" customHeight="1" x14ac:dyDescent="0.2">
      <c r="A18" s="271" t="s">
        <v>382</v>
      </c>
      <c r="B18" s="112" t="s">
        <v>383</v>
      </c>
      <c r="C18" s="102" t="s">
        <v>71</v>
      </c>
      <c r="D18" s="251"/>
      <c r="E18" s="102"/>
      <c r="F18" s="83"/>
      <c r="M18" s="84"/>
    </row>
    <row r="19" spans="1:13" s="82" customFormat="1" ht="14.1" customHeight="1" x14ac:dyDescent="0.2">
      <c r="A19" s="271"/>
      <c r="B19" s="112" t="s">
        <v>384</v>
      </c>
      <c r="C19" s="102" t="s">
        <v>71</v>
      </c>
      <c r="D19" s="251"/>
      <c r="E19" s="102"/>
      <c r="F19" s="83"/>
      <c r="M19" s="84"/>
    </row>
    <row r="20" spans="1:13" s="82" customFormat="1" ht="14.1" customHeight="1" x14ac:dyDescent="0.2">
      <c r="A20" s="271"/>
      <c r="B20" s="112" t="s">
        <v>385</v>
      </c>
      <c r="C20" s="102" t="s">
        <v>71</v>
      </c>
      <c r="D20" s="252"/>
      <c r="E20" s="102"/>
      <c r="F20" s="83"/>
      <c r="M20" s="84"/>
    </row>
    <row r="21" spans="1:13" s="82" customFormat="1" ht="14.25" x14ac:dyDescent="0.2">
      <c r="A21" s="108" t="s">
        <v>386</v>
      </c>
      <c r="B21" s="113"/>
      <c r="C21" s="109"/>
      <c r="D21" s="109"/>
      <c r="E21" s="110"/>
      <c r="F21" s="83"/>
      <c r="M21" s="84"/>
    </row>
    <row r="22" spans="1:13" s="82" customFormat="1" ht="28.5" x14ac:dyDescent="0.2">
      <c r="A22" s="114" t="s">
        <v>387</v>
      </c>
      <c r="B22" s="112" t="s">
        <v>388</v>
      </c>
      <c r="C22" s="100" t="s">
        <v>71</v>
      </c>
      <c r="D22" s="272" t="s">
        <v>379</v>
      </c>
      <c r="E22" s="186"/>
      <c r="F22" s="83"/>
      <c r="M22" s="84"/>
    </row>
    <row r="23" spans="1:13" s="82" customFormat="1" ht="42" customHeight="1" x14ac:dyDescent="0.2">
      <c r="A23" s="271" t="s">
        <v>389</v>
      </c>
      <c r="B23" s="189" t="s">
        <v>390</v>
      </c>
      <c r="C23" s="100" t="s">
        <v>71</v>
      </c>
      <c r="D23" s="273"/>
      <c r="E23" s="186"/>
      <c r="F23" s="83"/>
      <c r="M23" s="84"/>
    </row>
    <row r="24" spans="1:13" s="82" customFormat="1" ht="25.5" x14ac:dyDescent="0.2">
      <c r="A24" s="271"/>
      <c r="B24" s="189" t="s">
        <v>391</v>
      </c>
      <c r="C24" s="102" t="s">
        <v>71</v>
      </c>
      <c r="D24" s="199" t="s">
        <v>392</v>
      </c>
      <c r="E24" s="102"/>
      <c r="F24" s="83"/>
      <c r="M24" s="84"/>
    </row>
    <row r="25" spans="1:13" s="82" customFormat="1" ht="25.5" x14ac:dyDescent="0.2">
      <c r="A25" s="271"/>
      <c r="B25" s="189" t="s">
        <v>393</v>
      </c>
      <c r="C25" s="102" t="s">
        <v>71</v>
      </c>
      <c r="D25" s="102" t="s">
        <v>394</v>
      </c>
      <c r="E25" s="102"/>
      <c r="F25" s="83"/>
      <c r="M25" s="84"/>
    </row>
    <row r="26" spans="1:13" s="82" customFormat="1" ht="25.5" x14ac:dyDescent="0.2">
      <c r="A26" s="271"/>
      <c r="B26" s="112" t="s">
        <v>395</v>
      </c>
      <c r="C26" s="102" t="s">
        <v>71</v>
      </c>
      <c r="D26" s="102" t="s">
        <v>396</v>
      </c>
      <c r="E26" s="198"/>
      <c r="F26" s="83"/>
      <c r="M26" s="84"/>
    </row>
    <row r="27" spans="1:13" s="82" customFormat="1" ht="14.25" x14ac:dyDescent="0.2">
      <c r="A27" s="108" t="s">
        <v>397</v>
      </c>
      <c r="B27" s="113"/>
      <c r="C27" s="109"/>
      <c r="D27" s="109"/>
      <c r="E27" s="110"/>
      <c r="F27" s="83"/>
      <c r="M27" s="84"/>
    </row>
    <row r="28" spans="1:13" ht="20.100000000000001" customHeight="1" x14ac:dyDescent="0.25">
      <c r="A28" s="271" t="s">
        <v>398</v>
      </c>
      <c r="B28" s="112" t="s">
        <v>399</v>
      </c>
      <c r="C28" s="100" t="s">
        <v>71</v>
      </c>
      <c r="D28" s="250" t="s">
        <v>379</v>
      </c>
      <c r="E28" s="100"/>
      <c r="F28" s="83"/>
    </row>
    <row r="29" spans="1:13" ht="25.5" customHeight="1" x14ac:dyDescent="0.25">
      <c r="A29" s="271"/>
      <c r="B29" s="112" t="s">
        <v>400</v>
      </c>
      <c r="C29" s="100" t="s">
        <v>71</v>
      </c>
      <c r="D29" s="251"/>
      <c r="E29" s="102"/>
      <c r="F29" s="83"/>
    </row>
    <row r="30" spans="1:13" ht="48" customHeight="1" x14ac:dyDescent="0.25">
      <c r="A30" s="111" t="s">
        <v>401</v>
      </c>
      <c r="B30" s="112" t="s">
        <v>402</v>
      </c>
      <c r="C30" s="100" t="s">
        <v>71</v>
      </c>
      <c r="D30" s="252"/>
      <c r="E30" s="100"/>
      <c r="F30" s="83"/>
    </row>
    <row r="31" spans="1:13" s="116" customFormat="1" ht="14.25" x14ac:dyDescent="0.2">
      <c r="A31" s="108" t="s">
        <v>403</v>
      </c>
      <c r="B31" s="113"/>
      <c r="C31" s="109"/>
      <c r="D31" s="109"/>
      <c r="E31" s="110"/>
      <c r="F31" s="115"/>
      <c r="M31" s="117"/>
    </row>
    <row r="32" spans="1:13" ht="14.25" customHeight="1" x14ac:dyDescent="0.25">
      <c r="A32" s="118" t="s">
        <v>404</v>
      </c>
      <c r="B32" s="119" t="s">
        <v>405</v>
      </c>
      <c r="C32" s="270" t="s">
        <v>406</v>
      </c>
      <c r="D32" s="270"/>
      <c r="E32" s="270"/>
    </row>
    <row r="33" spans="1:13" ht="51" x14ac:dyDescent="0.25">
      <c r="A33" s="274" t="s">
        <v>407</v>
      </c>
      <c r="B33" s="112" t="s">
        <v>408</v>
      </c>
      <c r="C33" s="100" t="s">
        <v>71</v>
      </c>
      <c r="D33" s="215" t="s">
        <v>409</v>
      </c>
      <c r="E33" s="102"/>
    </row>
    <row r="34" spans="1:13" ht="38.25" x14ac:dyDescent="0.25">
      <c r="A34" s="274"/>
      <c r="B34" s="112" t="s">
        <v>410</v>
      </c>
      <c r="C34" s="100" t="s">
        <v>71</v>
      </c>
      <c r="D34" s="214" t="s">
        <v>411</v>
      </c>
      <c r="E34" s="102"/>
    </row>
    <row r="35" spans="1:13" ht="51" x14ac:dyDescent="0.25">
      <c r="A35" s="274"/>
      <c r="B35" s="112" t="s">
        <v>412</v>
      </c>
      <c r="C35" s="100" t="s">
        <v>71</v>
      </c>
      <c r="D35" s="215" t="s">
        <v>409</v>
      </c>
      <c r="E35" s="102"/>
    </row>
    <row r="36" spans="1:13" ht="29.25" x14ac:dyDescent="0.25">
      <c r="A36" s="114" t="s">
        <v>413</v>
      </c>
      <c r="B36" s="189" t="str">
        <f>'Privacy BR'!C28</f>
        <v>4.3.1 Use of Dummy Data for Testing</v>
      </c>
      <c r="C36" s="100" t="s">
        <v>71</v>
      </c>
      <c r="D36" s="102" t="s">
        <v>414</v>
      </c>
      <c r="E36" s="100"/>
    </row>
    <row r="37" spans="1:13" s="116" customFormat="1" ht="14.25" x14ac:dyDescent="0.2">
      <c r="A37" s="108" t="s">
        <v>415</v>
      </c>
      <c r="B37" s="113"/>
      <c r="C37" s="109"/>
      <c r="D37" s="109"/>
      <c r="E37" s="110"/>
      <c r="F37" s="115"/>
      <c r="M37" s="117"/>
    </row>
    <row r="38" spans="1:13" ht="14.1" customHeight="1" x14ac:dyDescent="0.25">
      <c r="A38" s="271" t="s">
        <v>416</v>
      </c>
      <c r="B38" s="112" t="s">
        <v>417</v>
      </c>
      <c r="C38" s="100" t="s">
        <v>71</v>
      </c>
      <c r="D38" s="250" t="s">
        <v>379</v>
      </c>
      <c r="E38" s="102"/>
    </row>
    <row r="39" spans="1:13" ht="14.1" customHeight="1" x14ac:dyDescent="0.25">
      <c r="A39" s="271"/>
      <c r="B39" s="112" t="s">
        <v>418</v>
      </c>
      <c r="C39" s="100" t="s">
        <v>71</v>
      </c>
      <c r="D39" s="251"/>
      <c r="E39" s="186"/>
    </row>
    <row r="40" spans="1:13" ht="40.35" customHeight="1" x14ac:dyDescent="0.25">
      <c r="A40" s="114" t="s">
        <v>419</v>
      </c>
      <c r="B40" s="112" t="s">
        <v>420</v>
      </c>
      <c r="C40" s="100" t="s">
        <v>71</v>
      </c>
      <c r="D40" s="251"/>
      <c r="E40" s="102"/>
    </row>
    <row r="41" spans="1:13" ht="40.35" customHeight="1" x14ac:dyDescent="0.25">
      <c r="A41" s="114" t="s">
        <v>421</v>
      </c>
      <c r="B41" s="112" t="s">
        <v>422</v>
      </c>
      <c r="C41" s="100" t="s">
        <v>71</v>
      </c>
      <c r="D41" s="252"/>
      <c r="E41" s="102"/>
    </row>
    <row r="42" spans="1:13" s="116" customFormat="1" ht="14.25" x14ac:dyDescent="0.2">
      <c r="A42" s="108" t="s">
        <v>423</v>
      </c>
      <c r="B42" s="113"/>
      <c r="C42" s="109"/>
      <c r="D42" s="109"/>
      <c r="E42" s="110"/>
      <c r="F42" s="115"/>
      <c r="M42" s="117"/>
    </row>
    <row r="43" spans="1:13" ht="14.25" customHeight="1" x14ac:dyDescent="0.25">
      <c r="A43" s="118" t="s">
        <v>424</v>
      </c>
      <c r="B43" s="119" t="s">
        <v>405</v>
      </c>
      <c r="C43" s="270" t="s">
        <v>406</v>
      </c>
      <c r="D43" s="270"/>
      <c r="E43" s="270"/>
    </row>
    <row r="44" spans="1:13" s="116" customFormat="1" ht="14.25" x14ac:dyDescent="0.2">
      <c r="A44" s="108" t="s">
        <v>425</v>
      </c>
      <c r="B44" s="113"/>
      <c r="C44" s="109"/>
      <c r="D44" s="109"/>
      <c r="E44" s="110"/>
      <c r="F44" s="115"/>
      <c r="M44" s="117"/>
    </row>
    <row r="45" spans="1:13" ht="63.75" x14ac:dyDescent="0.25">
      <c r="A45" s="118" t="s">
        <v>426</v>
      </c>
      <c r="B45" s="112" t="s">
        <v>427</v>
      </c>
      <c r="C45" s="100" t="s">
        <v>71</v>
      </c>
      <c r="D45" s="212" t="s">
        <v>428</v>
      </c>
      <c r="E45" s="100"/>
    </row>
    <row r="46" spans="1:13" s="116" customFormat="1" ht="14.25" x14ac:dyDescent="0.2">
      <c r="A46" s="108" t="s">
        <v>429</v>
      </c>
      <c r="B46" s="120"/>
      <c r="C46" s="109"/>
      <c r="D46" s="109"/>
      <c r="E46" s="110"/>
      <c r="F46" s="115"/>
      <c r="M46" s="117"/>
    </row>
    <row r="47" spans="1:13" ht="63.75" x14ac:dyDescent="0.25">
      <c r="A47" s="118" t="s">
        <v>430</v>
      </c>
      <c r="B47" s="112" t="s">
        <v>431</v>
      </c>
      <c r="C47" s="100" t="s">
        <v>71</v>
      </c>
      <c r="D47" s="212" t="s">
        <v>432</v>
      </c>
      <c r="E47" s="100"/>
    </row>
    <row r="48" spans="1:13" x14ac:dyDescent="0.25">
      <c r="B48" s="81"/>
    </row>
    <row r="49" spans="2:2" x14ac:dyDescent="0.25">
      <c r="B49" s="81"/>
    </row>
  </sheetData>
  <mergeCells count="15">
    <mergeCell ref="B2:D2"/>
    <mergeCell ref="B3:D3"/>
    <mergeCell ref="D22:D23"/>
    <mergeCell ref="A33:A35"/>
    <mergeCell ref="A38:A39"/>
    <mergeCell ref="C43:E43"/>
    <mergeCell ref="A15:A17"/>
    <mergeCell ref="A18:A20"/>
    <mergeCell ref="A23:A26"/>
    <mergeCell ref="A28:A29"/>
    <mergeCell ref="C32:E32"/>
    <mergeCell ref="D15:D16"/>
    <mergeCell ref="D17:D20"/>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433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434</v>
      </c>
    </row>
    <row r="3" spans="1:34" x14ac:dyDescent="0.25">
      <c r="A3" s="124"/>
      <c r="B3" s="125" t="s">
        <v>435</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436</v>
      </c>
      <c r="C4" s="126" t="s">
        <v>437</v>
      </c>
      <c r="D4" s="126" t="s">
        <v>438</v>
      </c>
      <c r="E4" s="126" t="s">
        <v>439</v>
      </c>
      <c r="F4" s="126" t="s">
        <v>440</v>
      </c>
      <c r="G4" s="126" t="s">
        <v>441</v>
      </c>
      <c r="H4" s="126" t="s">
        <v>442</v>
      </c>
      <c r="I4" s="126" t="s">
        <v>443</v>
      </c>
      <c r="J4" s="126" t="s">
        <v>444</v>
      </c>
      <c r="K4" s="126" t="s">
        <v>445</v>
      </c>
      <c r="L4" s="126" t="s">
        <v>446</v>
      </c>
      <c r="M4" s="126" t="s">
        <v>447</v>
      </c>
      <c r="N4" s="126" t="s">
        <v>448</v>
      </c>
      <c r="O4" s="126" t="s">
        <v>449</v>
      </c>
      <c r="P4" s="126" t="s">
        <v>450</v>
      </c>
      <c r="Q4" s="126" t="s">
        <v>451</v>
      </c>
      <c r="R4" s="126" t="s">
        <v>452</v>
      </c>
      <c r="S4" s="126" t="s">
        <v>453</v>
      </c>
      <c r="T4" s="126" t="s">
        <v>454</v>
      </c>
      <c r="X4" s="127" t="s">
        <v>455</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S</v>
      </c>
      <c r="T5" s="128" t="str">
        <f>IF('Capabilities Assessment'!D34="Yes","S","")</f>
        <v>S</v>
      </c>
      <c r="X5" s="130" t="str">
        <f>IF('Capabilities Assessment'!D10="","",'Capabilities Assessment'!D10)</f>
        <v>Low</v>
      </c>
    </row>
    <row r="6" spans="1:34" x14ac:dyDescent="0.25">
      <c r="A6" s="131" t="s">
        <v>456</v>
      </c>
      <c r="V6" s="132" t="s">
        <v>457</v>
      </c>
      <c r="AH6" s="133" t="s">
        <v>458</v>
      </c>
    </row>
    <row r="7" spans="1:34" s="125" customFormat="1" ht="14.25" x14ac:dyDescent="0.2">
      <c r="A7" s="134" t="s">
        <v>459</v>
      </c>
      <c r="B7" s="125" t="s">
        <v>460</v>
      </c>
      <c r="H7" s="135" t="s">
        <v>461</v>
      </c>
      <c r="V7" s="132" t="s">
        <v>462</v>
      </c>
      <c r="W7" s="131"/>
      <c r="X7" s="127" t="s">
        <v>463</v>
      </c>
      <c r="Y7" s="131"/>
      <c r="Z7" s="131"/>
      <c r="AC7" s="125" t="s">
        <v>464</v>
      </c>
      <c r="AH7" s="133" t="s">
        <v>465</v>
      </c>
    </row>
    <row r="8" spans="1:34" s="129" customFormat="1" ht="14.25" x14ac:dyDescent="0.2">
      <c r="B8" s="126" t="s">
        <v>436</v>
      </c>
      <c r="C8" s="126" t="s">
        <v>437</v>
      </c>
      <c r="D8" s="126" t="s">
        <v>438</v>
      </c>
      <c r="E8" s="126" t="s">
        <v>439</v>
      </c>
      <c r="F8" s="126" t="s">
        <v>440</v>
      </c>
      <c r="G8" s="126" t="s">
        <v>441</v>
      </c>
      <c r="H8" s="126" t="s">
        <v>442</v>
      </c>
      <c r="I8" s="126" t="s">
        <v>443</v>
      </c>
      <c r="J8" s="126" t="s">
        <v>444</v>
      </c>
      <c r="K8" s="126" t="s">
        <v>445</v>
      </c>
      <c r="L8" s="126" t="s">
        <v>446</v>
      </c>
      <c r="M8" s="126" t="s">
        <v>447</v>
      </c>
      <c r="N8" s="126" t="s">
        <v>448</v>
      </c>
      <c r="O8" s="126" t="s">
        <v>449</v>
      </c>
      <c r="P8" s="126" t="s">
        <v>450</v>
      </c>
      <c r="Q8" s="126" t="s">
        <v>451</v>
      </c>
      <c r="R8" s="126" t="s">
        <v>452</v>
      </c>
      <c r="S8" s="126" t="s">
        <v>453</v>
      </c>
      <c r="T8" s="126" t="s">
        <v>454</v>
      </c>
      <c r="V8" s="127" t="s">
        <v>466</v>
      </c>
      <c r="W8" s="131"/>
      <c r="X8" s="126" t="s">
        <v>467</v>
      </c>
      <c r="Y8" s="126" t="s">
        <v>468</v>
      </c>
      <c r="Z8" s="126" t="s">
        <v>469</v>
      </c>
      <c r="AA8" s="136" t="str">
        <f>_xlfn.CONCAT("In Scope for ",X5)</f>
        <v>In Scope for Low</v>
      </c>
      <c r="AC8" s="126" t="s">
        <v>470</v>
      </c>
      <c r="AD8" s="126" t="s">
        <v>471</v>
      </c>
      <c r="AE8" s="126" t="s">
        <v>472</v>
      </c>
      <c r="AF8" s="136" t="s">
        <v>473</v>
      </c>
      <c r="AH8" s="134"/>
    </row>
    <row r="9" spans="1:34" x14ac:dyDescent="0.25">
      <c r="A9" s="137" t="s">
        <v>148</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474</v>
      </c>
      <c r="Y9" s="138" t="s">
        <v>474</v>
      </c>
      <c r="Z9" s="138" t="s">
        <v>474</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150</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474</v>
      </c>
      <c r="Y10" s="138" t="s">
        <v>474</v>
      </c>
      <c r="Z10" s="138" t="s">
        <v>474</v>
      </c>
      <c r="AA10" s="140" t="str">
        <f t="shared" si="2"/>
        <v>Y</v>
      </c>
      <c r="AB10" s="141" t="str">
        <f t="shared" si="3"/>
        <v xml:space="preserve">AC-2 </v>
      </c>
      <c r="AC10" s="142"/>
      <c r="AD10" s="142" t="s">
        <v>475</v>
      </c>
      <c r="AE10" s="142" t="s">
        <v>476</v>
      </c>
      <c r="AF10" s="143">
        <f t="shared" si="4"/>
        <v>0</v>
      </c>
      <c r="AH10" s="144" t="str">
        <f t="shared" si="5"/>
        <v>Y</v>
      </c>
    </row>
    <row r="11" spans="1:34" x14ac:dyDescent="0.25">
      <c r="A11" s="137" t="s">
        <v>152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474</v>
      </c>
      <c r="Y11" s="138" t="s">
        <v>474</v>
      </c>
      <c r="Z11" s="138" t="s">
        <v>474</v>
      </c>
      <c r="AA11" s="140" t="str">
        <f t="shared" si="2"/>
        <v>Y</v>
      </c>
      <c r="AB11" s="141" t="str">
        <f t="shared" si="3"/>
        <v xml:space="preserve">AC-3 </v>
      </c>
      <c r="AC11" s="142"/>
      <c r="AD11" s="142"/>
      <c r="AE11" s="142"/>
      <c r="AF11" s="143">
        <f t="shared" si="4"/>
        <v>0</v>
      </c>
      <c r="AH11" s="144" t="str">
        <f t="shared" si="5"/>
        <v>N</v>
      </c>
    </row>
    <row r="12" spans="1:34" x14ac:dyDescent="0.25">
      <c r="A12" s="137" t="s">
        <v>154</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477</v>
      </c>
      <c r="Y12" s="138" t="s">
        <v>474</v>
      </c>
      <c r="Z12" s="138" t="s">
        <v>474</v>
      </c>
      <c r="AA12" s="140" t="str">
        <f t="shared" si="2"/>
        <v>N</v>
      </c>
      <c r="AB12" s="141" t="str">
        <f t="shared" si="3"/>
        <v xml:space="preserve">AC-5 </v>
      </c>
      <c r="AC12" s="142"/>
      <c r="AD12" s="142"/>
      <c r="AE12" s="142"/>
      <c r="AF12" s="143">
        <f t="shared" si="4"/>
        <v>0</v>
      </c>
      <c r="AH12" s="144" t="str">
        <f t="shared" si="5"/>
        <v>N</v>
      </c>
    </row>
    <row r="13" spans="1:34" x14ac:dyDescent="0.25">
      <c r="A13" s="137" t="s">
        <v>156</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477</v>
      </c>
      <c r="Y13" s="138" t="s">
        <v>474</v>
      </c>
      <c r="Z13" s="138" t="s">
        <v>474</v>
      </c>
      <c r="AA13" s="140" t="str">
        <f t="shared" si="2"/>
        <v>N</v>
      </c>
      <c r="AB13" s="141" t="str">
        <f t="shared" si="3"/>
        <v xml:space="preserve">AC-6 </v>
      </c>
      <c r="AC13" s="142"/>
      <c r="AD13" s="142" t="s">
        <v>478</v>
      </c>
      <c r="AE13" s="142" t="s">
        <v>479</v>
      </c>
      <c r="AF13" s="143">
        <f t="shared" si="4"/>
        <v>0</v>
      </c>
      <c r="AH13" s="144" t="str">
        <f t="shared" si="5"/>
        <v>N</v>
      </c>
    </row>
    <row r="14" spans="1:34" x14ac:dyDescent="0.25">
      <c r="A14" s="137" t="s">
        <v>158</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474</v>
      </c>
      <c r="Y14" s="138" t="s">
        <v>474</v>
      </c>
      <c r="Z14" s="138" t="s">
        <v>474</v>
      </c>
      <c r="AA14" s="140" t="str">
        <f t="shared" si="2"/>
        <v>Y</v>
      </c>
      <c r="AB14" s="141" t="str">
        <f t="shared" si="3"/>
        <v xml:space="preserve">AC-7 </v>
      </c>
      <c r="AC14" s="142"/>
      <c r="AD14" s="142"/>
      <c r="AE14" s="142"/>
      <c r="AF14" s="143">
        <f t="shared" si="4"/>
        <v>0</v>
      </c>
      <c r="AH14" s="144" t="str">
        <f t="shared" si="5"/>
        <v>N</v>
      </c>
    </row>
    <row r="15" spans="1:34" x14ac:dyDescent="0.25">
      <c r="A15" s="137" t="s">
        <v>160</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474</v>
      </c>
      <c r="Y15" s="138" t="s">
        <v>474</v>
      </c>
      <c r="Z15" s="138" t="s">
        <v>474</v>
      </c>
      <c r="AA15" s="140" t="str">
        <f t="shared" si="2"/>
        <v>Y</v>
      </c>
      <c r="AB15" s="141" t="str">
        <f t="shared" si="3"/>
        <v xml:space="preserve">AC-8 </v>
      </c>
      <c r="AC15" s="142"/>
      <c r="AD15" s="142"/>
      <c r="AE15" s="142"/>
      <c r="AF15" s="143">
        <f t="shared" si="4"/>
        <v>0</v>
      </c>
      <c r="AH15" s="144" t="str">
        <f t="shared" si="5"/>
        <v>N</v>
      </c>
    </row>
    <row r="16" spans="1:34" x14ac:dyDescent="0.25">
      <c r="A16" s="137" t="s">
        <v>161</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477</v>
      </c>
      <c r="Y16" s="138" t="s">
        <v>474</v>
      </c>
      <c r="Z16" s="138" t="s">
        <v>474</v>
      </c>
      <c r="AA16" s="140" t="str">
        <f t="shared" si="2"/>
        <v>N</v>
      </c>
      <c r="AB16" s="141" t="str">
        <f t="shared" si="3"/>
        <v>AC-11</v>
      </c>
      <c r="AC16" s="142"/>
      <c r="AD16" s="142" t="s">
        <v>480</v>
      </c>
      <c r="AE16" s="142" t="s">
        <v>480</v>
      </c>
      <c r="AF16" s="143">
        <f t="shared" si="4"/>
        <v>0</v>
      </c>
      <c r="AH16" s="144" t="str">
        <f t="shared" si="5"/>
        <v>N</v>
      </c>
    </row>
    <row r="17" spans="1:34" x14ac:dyDescent="0.25">
      <c r="A17" s="137" t="s">
        <v>481</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477</v>
      </c>
      <c r="Y17" s="138" t="s">
        <v>474</v>
      </c>
      <c r="Z17" s="138" t="s">
        <v>474</v>
      </c>
      <c r="AA17" s="140" t="str">
        <f t="shared" si="2"/>
        <v>N</v>
      </c>
      <c r="AB17" s="141" t="str">
        <f t="shared" si="3"/>
        <v>AC-12</v>
      </c>
      <c r="AC17" s="142"/>
      <c r="AD17" s="142"/>
      <c r="AE17" s="142"/>
      <c r="AF17" s="143">
        <f t="shared" si="4"/>
        <v>0</v>
      </c>
      <c r="AH17" s="144" t="str">
        <f t="shared" si="5"/>
        <v>N</v>
      </c>
    </row>
    <row r="18" spans="1:34" x14ac:dyDescent="0.25">
      <c r="A18" s="137" t="s">
        <v>165</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474</v>
      </c>
      <c r="Y18" s="138" t="s">
        <v>474</v>
      </c>
      <c r="Z18" s="138" t="s">
        <v>474</v>
      </c>
      <c r="AA18" s="140" t="str">
        <f t="shared" si="2"/>
        <v>Y</v>
      </c>
      <c r="AB18" s="141" t="str">
        <f t="shared" si="3"/>
        <v>AC-14</v>
      </c>
      <c r="AC18" s="142"/>
      <c r="AD18" s="142"/>
      <c r="AE18" s="142"/>
      <c r="AF18" s="143">
        <f t="shared" si="4"/>
        <v>0</v>
      </c>
      <c r="AH18" s="144" t="str">
        <f t="shared" si="5"/>
        <v>N</v>
      </c>
    </row>
    <row r="19" spans="1:34" x14ac:dyDescent="0.25">
      <c r="A19" s="137" t="s">
        <v>166</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474</v>
      </c>
      <c r="Y19" s="138" t="s">
        <v>474</v>
      </c>
      <c r="Z19" s="138" t="s">
        <v>474</v>
      </c>
      <c r="AA19" s="140" t="str">
        <f t="shared" si="2"/>
        <v>Y</v>
      </c>
      <c r="AB19" s="141" t="str">
        <f t="shared" si="3"/>
        <v>AC-17</v>
      </c>
      <c r="AC19" s="142"/>
      <c r="AD19" s="142" t="s">
        <v>475</v>
      </c>
      <c r="AE19" s="142" t="s">
        <v>475</v>
      </c>
      <c r="AF19" s="143">
        <f t="shared" si="4"/>
        <v>0</v>
      </c>
      <c r="AH19" s="144" t="str">
        <f t="shared" si="5"/>
        <v>N</v>
      </c>
    </row>
    <row r="20" spans="1:34" x14ac:dyDescent="0.25">
      <c r="A20" s="137" t="s">
        <v>168</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474</v>
      </c>
      <c r="Y20" s="138" t="s">
        <v>474</v>
      </c>
      <c r="Z20" s="138" t="s">
        <v>474</v>
      </c>
      <c r="AA20" s="140" t="str">
        <f t="shared" si="2"/>
        <v>Y</v>
      </c>
      <c r="AB20" s="141" t="str">
        <f t="shared" si="3"/>
        <v>AC-18</v>
      </c>
      <c r="AC20" s="142"/>
      <c r="AD20" s="142" t="s">
        <v>480</v>
      </c>
      <c r="AE20" s="142" t="s">
        <v>482</v>
      </c>
      <c r="AF20" s="143">
        <f t="shared" si="4"/>
        <v>0</v>
      </c>
      <c r="AH20" s="144" t="str">
        <f t="shared" si="5"/>
        <v>N</v>
      </c>
    </row>
    <row r="21" spans="1:34" x14ac:dyDescent="0.25">
      <c r="A21" s="137" t="s">
        <v>170</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474</v>
      </c>
      <c r="Y21" s="138" t="s">
        <v>474</v>
      </c>
      <c r="Z21" s="138" t="s">
        <v>474</v>
      </c>
      <c r="AA21" s="140" t="str">
        <f t="shared" si="2"/>
        <v>Y</v>
      </c>
      <c r="AB21" s="141" t="str">
        <f t="shared" si="3"/>
        <v>AC-19</v>
      </c>
      <c r="AC21" s="142"/>
      <c r="AD21" s="142" t="s">
        <v>483</v>
      </c>
      <c r="AE21" s="142" t="s">
        <v>483</v>
      </c>
      <c r="AF21" s="143">
        <f t="shared" si="4"/>
        <v>0</v>
      </c>
      <c r="AH21" s="144" t="str">
        <f t="shared" si="5"/>
        <v>N</v>
      </c>
    </row>
    <row r="22" spans="1:34" x14ac:dyDescent="0.25">
      <c r="A22" s="137" t="s">
        <v>172</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477</v>
      </c>
      <c r="Y22" s="138" t="s">
        <v>474</v>
      </c>
      <c r="Z22" s="138" t="s">
        <v>474</v>
      </c>
      <c r="AA22" s="140" t="str">
        <f t="shared" si="2"/>
        <v>N</v>
      </c>
      <c r="AB22" s="141" t="str">
        <f t="shared" si="3"/>
        <v>AC-21</v>
      </c>
      <c r="AC22" s="142"/>
      <c r="AD22" s="142"/>
      <c r="AE22" s="142"/>
      <c r="AF22" s="143">
        <f t="shared" si="4"/>
        <v>0</v>
      </c>
      <c r="AH22" s="144" t="str">
        <f t="shared" si="5"/>
        <v>N</v>
      </c>
    </row>
    <row r="23" spans="1:34" x14ac:dyDescent="0.25">
      <c r="A23" s="137" t="s">
        <v>174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477</v>
      </c>
      <c r="Y23" s="145" t="s">
        <v>477</v>
      </c>
      <c r="Z23" s="145" t="s">
        <v>477</v>
      </c>
      <c r="AA23" s="140" t="str">
        <f t="shared" si="2"/>
        <v>N</v>
      </c>
      <c r="AB23" s="141" t="str">
        <f t="shared" si="3"/>
        <v>AC-23</v>
      </c>
      <c r="AC23" s="142"/>
      <c r="AD23" s="142"/>
      <c r="AE23" s="142"/>
      <c r="AF23" s="143">
        <f t="shared" si="4"/>
        <v>0</v>
      </c>
      <c r="AH23" s="144" t="str">
        <f t="shared" si="5"/>
        <v>N</v>
      </c>
    </row>
    <row r="24" spans="1:34" x14ac:dyDescent="0.25">
      <c r="A24" s="137" t="s">
        <v>176</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477</v>
      </c>
      <c r="Y24" s="145" t="s">
        <v>477</v>
      </c>
      <c r="Z24" s="145" t="s">
        <v>477</v>
      </c>
      <c r="AA24" s="140" t="str">
        <f t="shared" si="2"/>
        <v>N</v>
      </c>
      <c r="AB24" s="141" t="str">
        <f t="shared" si="3"/>
        <v>AC-24</v>
      </c>
      <c r="AC24" s="142"/>
      <c r="AD24" s="142"/>
      <c r="AE24" s="142"/>
      <c r="AF24" s="143">
        <f t="shared" si="4"/>
        <v>0</v>
      </c>
      <c r="AH24" s="144" t="str">
        <f t="shared" si="5"/>
        <v>N</v>
      </c>
    </row>
    <row r="25" spans="1:34" x14ac:dyDescent="0.25">
      <c r="A25" s="137" t="s">
        <v>178</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474</v>
      </c>
      <c r="Y25" s="138" t="s">
        <v>474</v>
      </c>
      <c r="Z25" s="138" t="s">
        <v>474</v>
      </c>
      <c r="AA25" s="140" t="str">
        <f t="shared" si="2"/>
        <v>Y</v>
      </c>
      <c r="AB25" s="141" t="str">
        <f t="shared" si="3"/>
        <v xml:space="preserve">AT-1 </v>
      </c>
      <c r="AC25" s="142"/>
      <c r="AD25" s="142"/>
      <c r="AE25" s="142"/>
      <c r="AF25" s="143">
        <f t="shared" si="4"/>
        <v>0</v>
      </c>
      <c r="AH25" s="144" t="str">
        <f t="shared" si="5"/>
        <v>Y</v>
      </c>
    </row>
    <row r="26" spans="1:34" x14ac:dyDescent="0.25">
      <c r="A26" s="137" t="s">
        <v>180</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474</v>
      </c>
      <c r="Y26" s="138" t="s">
        <v>474</v>
      </c>
      <c r="Z26" s="138" t="s">
        <v>474</v>
      </c>
      <c r="AA26" s="140" t="str">
        <f t="shared" si="2"/>
        <v>Y</v>
      </c>
      <c r="AB26" s="141" t="str">
        <f t="shared" si="3"/>
        <v xml:space="preserve">AT-2 </v>
      </c>
      <c r="AC26" s="142"/>
      <c r="AD26" s="142" t="s">
        <v>484</v>
      </c>
      <c r="AE26" s="142" t="s">
        <v>484</v>
      </c>
      <c r="AF26" s="143">
        <f t="shared" si="4"/>
        <v>0</v>
      </c>
      <c r="AH26" s="144" t="str">
        <f t="shared" si="5"/>
        <v>Y</v>
      </c>
    </row>
    <row r="27" spans="1:34" x14ac:dyDescent="0.25">
      <c r="A27" s="137" t="s">
        <v>181</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474</v>
      </c>
      <c r="Y27" s="138" t="s">
        <v>474</v>
      </c>
      <c r="Z27" s="138" t="s">
        <v>474</v>
      </c>
      <c r="AA27" s="140" t="str">
        <f t="shared" si="2"/>
        <v>Y</v>
      </c>
      <c r="AB27" s="141" t="str">
        <f t="shared" si="3"/>
        <v xml:space="preserve">AT-3 </v>
      </c>
      <c r="AC27" s="142"/>
      <c r="AD27" s="142"/>
      <c r="AE27" s="142"/>
      <c r="AF27" s="143">
        <f t="shared" si="4"/>
        <v>0</v>
      </c>
      <c r="AH27" s="144" t="str">
        <f t="shared" si="5"/>
        <v>Y</v>
      </c>
    </row>
    <row r="28" spans="1:34" x14ac:dyDescent="0.25">
      <c r="A28" s="137" t="s">
        <v>182</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474</v>
      </c>
      <c r="Y28" s="138" t="s">
        <v>474</v>
      </c>
      <c r="Z28" s="138" t="s">
        <v>474</v>
      </c>
      <c r="AA28" s="140" t="str">
        <f t="shared" si="2"/>
        <v>Y</v>
      </c>
      <c r="AB28" s="141" t="str">
        <f t="shared" si="3"/>
        <v xml:space="preserve">AU-1 </v>
      </c>
      <c r="AC28" s="142"/>
      <c r="AD28" s="142"/>
      <c r="AE28" s="142"/>
      <c r="AF28" s="143">
        <f t="shared" si="4"/>
        <v>0</v>
      </c>
      <c r="AH28" s="144" t="str">
        <f t="shared" si="5"/>
        <v>Y</v>
      </c>
    </row>
    <row r="29" spans="1:34" x14ac:dyDescent="0.25">
      <c r="A29" s="137" t="s">
        <v>184</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474</v>
      </c>
      <c r="Y29" s="138" t="s">
        <v>474</v>
      </c>
      <c r="Z29" s="138" t="s">
        <v>474</v>
      </c>
      <c r="AA29" s="140" t="str">
        <f t="shared" si="2"/>
        <v>Y</v>
      </c>
      <c r="AB29" s="141" t="str">
        <f t="shared" si="3"/>
        <v xml:space="preserve">AU-2 </v>
      </c>
      <c r="AC29" s="142"/>
      <c r="AD29" s="142" t="s">
        <v>485</v>
      </c>
      <c r="AE29" s="142" t="s">
        <v>485</v>
      </c>
      <c r="AF29" s="143">
        <f t="shared" si="4"/>
        <v>0</v>
      </c>
      <c r="AH29" s="144" t="str">
        <f t="shared" si="5"/>
        <v>Y</v>
      </c>
    </row>
    <row r="30" spans="1:34" x14ac:dyDescent="0.25">
      <c r="A30" s="137" t="s">
        <v>185</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474</v>
      </c>
      <c r="Y30" s="138" t="s">
        <v>474</v>
      </c>
      <c r="Z30" s="138" t="s">
        <v>474</v>
      </c>
      <c r="AA30" s="140" t="str">
        <f t="shared" si="2"/>
        <v>Y</v>
      </c>
      <c r="AB30" s="141" t="str">
        <f t="shared" si="3"/>
        <v xml:space="preserve">AU-3 </v>
      </c>
      <c r="AC30" s="142"/>
      <c r="AD30" s="142" t="s">
        <v>480</v>
      </c>
      <c r="AE30" s="142" t="s">
        <v>486</v>
      </c>
      <c r="AF30" s="143">
        <f t="shared" si="4"/>
        <v>0</v>
      </c>
      <c r="AH30" s="144" t="str">
        <f t="shared" si="5"/>
        <v>Y</v>
      </c>
    </row>
    <row r="31" spans="1:34" x14ac:dyDescent="0.25">
      <c r="A31" s="137" t="s">
        <v>186</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474</v>
      </c>
      <c r="Y31" s="138" t="s">
        <v>474</v>
      </c>
      <c r="Z31" s="138" t="s">
        <v>474</v>
      </c>
      <c r="AA31" s="140" t="str">
        <f t="shared" si="2"/>
        <v>Y</v>
      </c>
      <c r="AB31" s="141" t="str">
        <f t="shared" si="3"/>
        <v xml:space="preserve">AU-4 </v>
      </c>
      <c r="AC31" s="142"/>
      <c r="AD31" s="142"/>
      <c r="AE31" s="142"/>
      <c r="AF31" s="143">
        <f t="shared" si="4"/>
        <v>0</v>
      </c>
      <c r="AH31" s="144" t="str">
        <f t="shared" si="5"/>
        <v>Y</v>
      </c>
    </row>
    <row r="32" spans="1:34" x14ac:dyDescent="0.25">
      <c r="A32" s="137" t="s">
        <v>187</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474</v>
      </c>
      <c r="Y32" s="138" t="s">
        <v>474</v>
      </c>
      <c r="Z32" s="138" t="s">
        <v>474</v>
      </c>
      <c r="AA32" s="140" t="str">
        <f t="shared" si="2"/>
        <v>Y</v>
      </c>
      <c r="AB32" s="141" t="str">
        <f t="shared" si="3"/>
        <v xml:space="preserve">AU-5 </v>
      </c>
      <c r="AC32" s="142"/>
      <c r="AD32" s="142"/>
      <c r="AE32" s="142" t="s">
        <v>486</v>
      </c>
      <c r="AF32" s="143">
        <f t="shared" si="4"/>
        <v>0</v>
      </c>
      <c r="AH32" s="144" t="str">
        <f t="shared" si="5"/>
        <v>Y</v>
      </c>
    </row>
    <row r="33" spans="1:34" x14ac:dyDescent="0.25">
      <c r="A33" s="137" t="s">
        <v>188</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474</v>
      </c>
      <c r="Y33" s="138" t="s">
        <v>474</v>
      </c>
      <c r="Z33" s="138" t="s">
        <v>474</v>
      </c>
      <c r="AA33" s="140" t="str">
        <f t="shared" si="2"/>
        <v>Y</v>
      </c>
      <c r="AB33" s="141" t="str">
        <f t="shared" si="3"/>
        <v xml:space="preserve">AU-6 </v>
      </c>
      <c r="AC33" s="142"/>
      <c r="AD33" s="142" t="s">
        <v>487</v>
      </c>
      <c r="AE33" s="142" t="s">
        <v>488</v>
      </c>
      <c r="AF33" s="143">
        <f t="shared" si="4"/>
        <v>0</v>
      </c>
      <c r="AH33" s="144" t="str">
        <f t="shared" si="5"/>
        <v>Y</v>
      </c>
    </row>
    <row r="34" spans="1:34" x14ac:dyDescent="0.25">
      <c r="A34" s="137" t="s">
        <v>190</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477</v>
      </c>
      <c r="Y34" s="138" t="s">
        <v>474</v>
      </c>
      <c r="Z34" s="138" t="s">
        <v>474</v>
      </c>
      <c r="AA34" s="140" t="str">
        <f t="shared" si="2"/>
        <v>N</v>
      </c>
      <c r="AB34" s="141" t="str">
        <f t="shared" si="3"/>
        <v xml:space="preserve">AU-7 </v>
      </c>
      <c r="AC34" s="142"/>
      <c r="AD34" s="142" t="s">
        <v>480</v>
      </c>
      <c r="AE34" s="142" t="s">
        <v>480</v>
      </c>
      <c r="AF34" s="143">
        <f t="shared" si="4"/>
        <v>0</v>
      </c>
      <c r="AH34" s="144" t="str">
        <f t="shared" si="5"/>
        <v>N</v>
      </c>
    </row>
    <row r="35" spans="1:34" x14ac:dyDescent="0.25">
      <c r="A35" s="137" t="s">
        <v>192</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474</v>
      </c>
      <c r="Y35" s="138" t="s">
        <v>474</v>
      </c>
      <c r="Z35" s="138" t="s">
        <v>474</v>
      </c>
      <c r="AA35" s="140" t="str">
        <f t="shared" si="2"/>
        <v>Y</v>
      </c>
      <c r="AB35" s="141" t="str">
        <f t="shared" si="3"/>
        <v xml:space="preserve">AU-8 </v>
      </c>
      <c r="AC35" s="142"/>
      <c r="AD35" s="142" t="s">
        <v>480</v>
      </c>
      <c r="AE35" s="142" t="s">
        <v>480</v>
      </c>
      <c r="AF35" s="143">
        <f t="shared" si="4"/>
        <v>0</v>
      </c>
      <c r="AH35" s="144" t="str">
        <f t="shared" si="5"/>
        <v>Y</v>
      </c>
    </row>
    <row r="36" spans="1:34" x14ac:dyDescent="0.25">
      <c r="A36" s="137" t="s">
        <v>193</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474</v>
      </c>
      <c r="Y36" s="138" t="s">
        <v>474</v>
      </c>
      <c r="Z36" s="138" t="s">
        <v>474</v>
      </c>
      <c r="AA36" s="140" t="str">
        <f t="shared" si="2"/>
        <v>Y</v>
      </c>
      <c r="AB36" s="141" t="str">
        <f t="shared" si="3"/>
        <v xml:space="preserve">AU-9 </v>
      </c>
      <c r="AC36" s="142"/>
      <c r="AD36" s="142" t="s">
        <v>489</v>
      </c>
      <c r="AE36" s="142" t="s">
        <v>490</v>
      </c>
      <c r="AF36" s="143">
        <f t="shared" si="4"/>
        <v>0</v>
      </c>
      <c r="AH36" s="144" t="str">
        <f t="shared" si="5"/>
        <v>Y</v>
      </c>
    </row>
    <row r="37" spans="1:34" x14ac:dyDescent="0.25">
      <c r="A37" s="137" t="s">
        <v>194</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477</v>
      </c>
      <c r="Y37" s="145" t="s">
        <v>477</v>
      </c>
      <c r="Z37" s="138" t="s">
        <v>474</v>
      </c>
      <c r="AA37" s="140" t="str">
        <f t="shared" si="2"/>
        <v>N</v>
      </c>
      <c r="AB37" s="141" t="str">
        <f t="shared" si="3"/>
        <v>AU-10</v>
      </c>
      <c r="AC37" s="142"/>
      <c r="AD37" s="142"/>
      <c r="AE37" s="142"/>
      <c r="AF37" s="143">
        <f t="shared" si="4"/>
        <v>0</v>
      </c>
      <c r="AH37" s="144" t="str">
        <f t="shared" si="5"/>
        <v>N</v>
      </c>
    </row>
    <row r="38" spans="1:34" x14ac:dyDescent="0.25">
      <c r="A38" s="137" t="s">
        <v>196</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474</v>
      </c>
      <c r="Y38" s="138" t="s">
        <v>474</v>
      </c>
      <c r="Z38" s="138" t="s">
        <v>474</v>
      </c>
      <c r="AA38" s="140" t="str">
        <f t="shared" si="2"/>
        <v>Y</v>
      </c>
      <c r="AB38" s="141" t="str">
        <f t="shared" si="3"/>
        <v>AU-11</v>
      </c>
      <c r="AC38" s="142"/>
      <c r="AD38" s="142"/>
      <c r="AE38" s="142"/>
      <c r="AF38" s="143">
        <f t="shared" si="4"/>
        <v>0</v>
      </c>
      <c r="AH38" s="144" t="str">
        <f t="shared" si="5"/>
        <v>Y</v>
      </c>
    </row>
    <row r="39" spans="1:34" x14ac:dyDescent="0.25">
      <c r="A39" s="137" t="s">
        <v>197</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474</v>
      </c>
      <c r="Y39" s="138" t="s">
        <v>474</v>
      </c>
      <c r="Z39" s="138" t="s">
        <v>474</v>
      </c>
      <c r="AA39" s="140" t="str">
        <f t="shared" si="2"/>
        <v>Y</v>
      </c>
      <c r="AB39" s="141" t="str">
        <f t="shared" si="3"/>
        <v>AU-12</v>
      </c>
      <c r="AC39" s="142"/>
      <c r="AD39" s="142"/>
      <c r="AE39" s="142" t="s">
        <v>487</v>
      </c>
      <c r="AF39" s="143">
        <f t="shared" si="4"/>
        <v>0</v>
      </c>
      <c r="AH39" s="144" t="str">
        <f t="shared" si="5"/>
        <v>Y</v>
      </c>
    </row>
    <row r="40" spans="1:34" x14ac:dyDescent="0.25">
      <c r="A40" s="137" t="s">
        <v>198</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477</v>
      </c>
      <c r="Y40" s="145" t="s">
        <v>477</v>
      </c>
      <c r="Z40" s="145" t="s">
        <v>477</v>
      </c>
      <c r="AA40" s="140" t="str">
        <f t="shared" si="2"/>
        <v>N</v>
      </c>
      <c r="AB40" s="141" t="str">
        <f t="shared" si="3"/>
        <v>AU-13</v>
      </c>
      <c r="AC40" s="142"/>
      <c r="AD40" s="142"/>
      <c r="AE40" s="142"/>
      <c r="AF40" s="143">
        <f t="shared" si="4"/>
        <v>0</v>
      </c>
      <c r="AH40" s="144" t="str">
        <f t="shared" si="5"/>
        <v>N</v>
      </c>
    </row>
    <row r="41" spans="1:34" x14ac:dyDescent="0.25">
      <c r="A41" s="137" t="s">
        <v>200</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477</v>
      </c>
      <c r="Y41" s="145" t="s">
        <v>477</v>
      </c>
      <c r="Z41" s="145" t="s">
        <v>477</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201</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477</v>
      </c>
      <c r="Y42" s="145" t="s">
        <v>477</v>
      </c>
      <c r="Z42" s="145" t="s">
        <v>477</v>
      </c>
      <c r="AA42" s="140" t="str">
        <f t="shared" si="10"/>
        <v>N</v>
      </c>
      <c r="AB42" s="141" t="str">
        <f t="shared" si="11"/>
        <v>AU-15</v>
      </c>
      <c r="AC42" s="142"/>
      <c r="AD42" s="142"/>
      <c r="AE42" s="142"/>
      <c r="AF42" s="143">
        <f t="shared" si="12"/>
        <v>0</v>
      </c>
      <c r="AH42" s="144" t="str">
        <f t="shared" si="13"/>
        <v>N</v>
      </c>
    </row>
    <row r="43" spans="1:34" x14ac:dyDescent="0.25">
      <c r="A43" s="137" t="s">
        <v>202</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477</v>
      </c>
      <c r="Y43" s="145" t="s">
        <v>477</v>
      </c>
      <c r="Z43" s="145" t="s">
        <v>477</v>
      </c>
      <c r="AA43" s="140" t="str">
        <f t="shared" si="10"/>
        <v>N</v>
      </c>
      <c r="AB43" s="141" t="str">
        <f t="shared" si="11"/>
        <v>AU-16</v>
      </c>
      <c r="AC43" s="142"/>
      <c r="AD43" s="142"/>
      <c r="AE43" s="142"/>
      <c r="AF43" s="143">
        <f t="shared" si="12"/>
        <v>0</v>
      </c>
      <c r="AH43" s="144" t="str">
        <f t="shared" si="13"/>
        <v>N</v>
      </c>
    </row>
    <row r="44" spans="1:34" x14ac:dyDescent="0.25">
      <c r="A44" s="137" t="s">
        <v>203</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474</v>
      </c>
      <c r="Y44" s="138" t="s">
        <v>474</v>
      </c>
      <c r="Z44" s="138" t="s">
        <v>474</v>
      </c>
      <c r="AA44" s="140" t="str">
        <f t="shared" si="10"/>
        <v>Y</v>
      </c>
      <c r="AB44" s="141" t="str">
        <f t="shared" si="11"/>
        <v xml:space="preserve">CA-7 </v>
      </c>
      <c r="AC44" s="142"/>
      <c r="AD44" s="142" t="s">
        <v>480</v>
      </c>
      <c r="AE44" s="142" t="s">
        <v>480</v>
      </c>
      <c r="AF44" s="143">
        <f t="shared" si="12"/>
        <v>0</v>
      </c>
      <c r="AH44" s="144" t="str">
        <f t="shared" si="13"/>
        <v>N</v>
      </c>
    </row>
    <row r="45" spans="1:34" x14ac:dyDescent="0.25">
      <c r="A45" s="137" t="s">
        <v>205</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474</v>
      </c>
      <c r="Y45" s="138" t="s">
        <v>474</v>
      </c>
      <c r="Z45" s="138" t="s">
        <v>474</v>
      </c>
      <c r="AA45" s="140" t="str">
        <f t="shared" si="10"/>
        <v>Y</v>
      </c>
      <c r="AB45" s="141" t="str">
        <f t="shared" si="11"/>
        <v xml:space="preserve">CM-1 </v>
      </c>
      <c r="AC45" s="142"/>
      <c r="AD45" s="142"/>
      <c r="AE45" s="142"/>
      <c r="AF45" s="143">
        <f t="shared" si="12"/>
        <v>0</v>
      </c>
      <c r="AH45" s="144" t="str">
        <f t="shared" si="13"/>
        <v>N</v>
      </c>
    </row>
    <row r="46" spans="1:34" x14ac:dyDescent="0.25">
      <c r="A46" s="137" t="s">
        <v>207</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474</v>
      </c>
      <c r="Y46" s="138" t="s">
        <v>474</v>
      </c>
      <c r="Z46" s="138" t="s">
        <v>474</v>
      </c>
      <c r="AA46" s="140" t="str">
        <f t="shared" si="10"/>
        <v>Y</v>
      </c>
      <c r="AB46" s="141" t="str">
        <f t="shared" si="11"/>
        <v xml:space="preserve">CM-2 </v>
      </c>
      <c r="AC46" s="142"/>
      <c r="AD46" s="142" t="s">
        <v>491</v>
      </c>
      <c r="AE46" s="142" t="s">
        <v>492</v>
      </c>
      <c r="AF46" s="143">
        <f t="shared" si="12"/>
        <v>0</v>
      </c>
      <c r="AH46" s="144" t="str">
        <f t="shared" si="13"/>
        <v>N</v>
      </c>
    </row>
    <row r="47" spans="1:34" x14ac:dyDescent="0.25">
      <c r="A47" s="137" t="s">
        <v>208</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477</v>
      </c>
      <c r="Y47" s="138" t="s">
        <v>474</v>
      </c>
      <c r="Z47" s="138" t="s">
        <v>474</v>
      </c>
      <c r="AA47" s="140" t="str">
        <f t="shared" si="10"/>
        <v>N</v>
      </c>
      <c r="AB47" s="141" t="str">
        <f t="shared" si="11"/>
        <v xml:space="preserve">CM-3 </v>
      </c>
      <c r="AC47" s="142"/>
      <c r="AD47" s="142" t="s">
        <v>484</v>
      </c>
      <c r="AE47" s="142" t="s">
        <v>486</v>
      </c>
      <c r="AF47" s="143">
        <f t="shared" si="12"/>
        <v>0</v>
      </c>
      <c r="AH47" s="144" t="str">
        <f t="shared" si="13"/>
        <v>N</v>
      </c>
    </row>
    <row r="48" spans="1:34" x14ac:dyDescent="0.25">
      <c r="A48" s="137" t="s">
        <v>209</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474</v>
      </c>
      <c r="Y48" s="138" t="s">
        <v>474</v>
      </c>
      <c r="Z48" s="138" t="s">
        <v>474</v>
      </c>
      <c r="AA48" s="140" t="str">
        <f t="shared" si="10"/>
        <v>Y</v>
      </c>
      <c r="AB48" s="141" t="str">
        <f t="shared" si="11"/>
        <v xml:space="preserve">CM-4 </v>
      </c>
      <c r="AC48" s="142"/>
      <c r="AD48" s="142"/>
      <c r="AE48" s="142" t="s">
        <v>480</v>
      </c>
      <c r="AF48" s="143">
        <f t="shared" si="12"/>
        <v>0</v>
      </c>
      <c r="AH48" s="144" t="str">
        <f t="shared" si="13"/>
        <v>N</v>
      </c>
    </row>
    <row r="49" spans="1:34" x14ac:dyDescent="0.25">
      <c r="A49" s="137" t="s">
        <v>210</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477</v>
      </c>
      <c r="Y49" s="138" t="s">
        <v>474</v>
      </c>
      <c r="Z49" s="138" t="s">
        <v>474</v>
      </c>
      <c r="AA49" s="140" t="str">
        <f t="shared" si="10"/>
        <v>N</v>
      </c>
      <c r="AB49" s="141" t="str">
        <f t="shared" si="11"/>
        <v xml:space="preserve">CM-5 </v>
      </c>
      <c r="AC49" s="142"/>
      <c r="AD49" s="142"/>
      <c r="AE49" s="142" t="s">
        <v>493</v>
      </c>
      <c r="AF49" s="143">
        <f t="shared" si="12"/>
        <v>0</v>
      </c>
      <c r="AH49" s="144" t="str">
        <f t="shared" si="13"/>
        <v>N</v>
      </c>
    </row>
    <row r="50" spans="1:34" x14ac:dyDescent="0.25">
      <c r="A50" s="137" t="s">
        <v>211</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474</v>
      </c>
      <c r="Y50" s="138" t="s">
        <v>474</v>
      </c>
      <c r="Z50" s="138" t="s">
        <v>474</v>
      </c>
      <c r="AA50" s="140" t="str">
        <f t="shared" si="10"/>
        <v>Y</v>
      </c>
      <c r="AB50" s="141" t="str">
        <f t="shared" si="11"/>
        <v xml:space="preserve">CM-6 </v>
      </c>
      <c r="AC50" s="142"/>
      <c r="AD50" s="142" t="s">
        <v>485</v>
      </c>
      <c r="AE50" s="142" t="s">
        <v>486</v>
      </c>
      <c r="AF50" s="143">
        <f t="shared" si="12"/>
        <v>0</v>
      </c>
      <c r="AH50" s="144" t="str">
        <f t="shared" si="13"/>
        <v>N</v>
      </c>
    </row>
    <row r="51" spans="1:34" x14ac:dyDescent="0.25">
      <c r="A51" s="137" t="s">
        <v>212</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474</v>
      </c>
      <c r="Y51" s="138" t="s">
        <v>474</v>
      </c>
      <c r="Z51" s="138" t="s">
        <v>474</v>
      </c>
      <c r="AA51" s="140" t="str">
        <f t="shared" si="10"/>
        <v>Y</v>
      </c>
      <c r="AB51" s="141" t="str">
        <f t="shared" si="11"/>
        <v xml:space="preserve">CM-7 </v>
      </c>
      <c r="AC51" s="142"/>
      <c r="AD51" s="142" t="s">
        <v>494</v>
      </c>
      <c r="AE51" s="142" t="s">
        <v>495</v>
      </c>
      <c r="AF51" s="143">
        <f t="shared" si="12"/>
        <v>0</v>
      </c>
      <c r="AH51" s="144" t="str">
        <f t="shared" si="13"/>
        <v>N</v>
      </c>
    </row>
    <row r="52" spans="1:34" x14ac:dyDescent="0.25">
      <c r="A52" s="137" t="s">
        <v>213</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477</v>
      </c>
      <c r="Y52" s="138" t="s">
        <v>474</v>
      </c>
      <c r="Z52" s="138" t="s">
        <v>474</v>
      </c>
      <c r="AA52" s="140" t="str">
        <f t="shared" si="10"/>
        <v>N</v>
      </c>
      <c r="AB52" s="141" t="str">
        <f t="shared" si="11"/>
        <v xml:space="preserve">CM-9 </v>
      </c>
      <c r="AC52" s="142"/>
      <c r="AD52" s="142"/>
      <c r="AE52" s="142"/>
      <c r="AF52" s="143">
        <f t="shared" si="12"/>
        <v>0</v>
      </c>
      <c r="AH52" s="144" t="str">
        <f t="shared" si="13"/>
        <v>N</v>
      </c>
    </row>
    <row r="53" spans="1:34" x14ac:dyDescent="0.25">
      <c r="A53" s="137" t="s">
        <v>214</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474</v>
      </c>
      <c r="Y53" s="138" t="s">
        <v>474</v>
      </c>
      <c r="Z53" s="138" t="s">
        <v>474</v>
      </c>
      <c r="AA53" s="140" t="str">
        <f t="shared" si="10"/>
        <v>Y</v>
      </c>
      <c r="AB53" s="141" t="str">
        <f t="shared" si="11"/>
        <v xml:space="preserve">CP-1 </v>
      </c>
      <c r="AC53" s="142"/>
      <c r="AD53" s="142"/>
      <c r="AE53" s="142"/>
      <c r="AF53" s="143">
        <f t="shared" si="12"/>
        <v>0</v>
      </c>
      <c r="AH53" s="144" t="str">
        <f t="shared" si="13"/>
        <v>Y</v>
      </c>
    </row>
    <row r="54" spans="1:34" x14ac:dyDescent="0.25">
      <c r="A54" s="137" t="s">
        <v>216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474</v>
      </c>
      <c r="Y54" s="138" t="s">
        <v>474</v>
      </c>
      <c r="Z54" s="138" t="s">
        <v>474</v>
      </c>
      <c r="AA54" s="140" t="str">
        <f t="shared" si="10"/>
        <v>Y</v>
      </c>
      <c r="AB54" s="141" t="str">
        <f t="shared" si="11"/>
        <v xml:space="preserve">CP-2 </v>
      </c>
      <c r="AC54" s="142"/>
      <c r="AD54" s="142" t="s">
        <v>496</v>
      </c>
      <c r="AE54" s="142" t="s">
        <v>497</v>
      </c>
      <c r="AF54" s="143">
        <f t="shared" si="12"/>
        <v>0</v>
      </c>
      <c r="AH54" s="144" t="str">
        <f t="shared" si="13"/>
        <v>Y</v>
      </c>
    </row>
    <row r="55" spans="1:34" x14ac:dyDescent="0.25">
      <c r="A55" s="137" t="s">
        <v>217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474</v>
      </c>
      <c r="Y55" s="138" t="s">
        <v>474</v>
      </c>
      <c r="Z55" s="138" t="s">
        <v>474</v>
      </c>
      <c r="AA55" s="140" t="str">
        <f t="shared" si="10"/>
        <v>Y</v>
      </c>
      <c r="AB55" s="141" t="str">
        <f t="shared" si="11"/>
        <v xml:space="preserve">CP-3 </v>
      </c>
      <c r="AC55" s="142"/>
      <c r="AD55" s="142"/>
      <c r="AE55" s="142" t="s">
        <v>480</v>
      </c>
      <c r="AF55" s="143">
        <f t="shared" si="12"/>
        <v>0</v>
      </c>
      <c r="AH55" s="144" t="str">
        <f t="shared" si="13"/>
        <v>Y</v>
      </c>
    </row>
    <row r="56" spans="1:34" x14ac:dyDescent="0.25">
      <c r="A56" s="137" t="s">
        <v>218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474</v>
      </c>
      <c r="Y56" s="138" t="s">
        <v>474</v>
      </c>
      <c r="Z56" s="138" t="s">
        <v>474</v>
      </c>
      <c r="AA56" s="140" t="str">
        <f t="shared" si="10"/>
        <v>Y</v>
      </c>
      <c r="AB56" s="141" t="str">
        <f t="shared" si="11"/>
        <v xml:space="preserve">CP-4 </v>
      </c>
      <c r="AC56" s="142"/>
      <c r="AD56" s="142" t="s">
        <v>480</v>
      </c>
      <c r="AE56" s="142" t="s">
        <v>486</v>
      </c>
      <c r="AF56" s="143">
        <f t="shared" si="12"/>
        <v>0</v>
      </c>
      <c r="AH56" s="144" t="str">
        <f t="shared" si="13"/>
        <v>N</v>
      </c>
    </row>
    <row r="57" spans="1:34" x14ac:dyDescent="0.25">
      <c r="A57" s="137" t="s">
        <v>219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477</v>
      </c>
      <c r="Y57" s="138" t="s">
        <v>474</v>
      </c>
      <c r="Z57" s="138" t="s">
        <v>474</v>
      </c>
      <c r="AA57" s="140" t="str">
        <f t="shared" si="10"/>
        <v>N</v>
      </c>
      <c r="AB57" s="141" t="str">
        <f t="shared" si="11"/>
        <v xml:space="preserve">CP-6 </v>
      </c>
      <c r="AC57" s="142"/>
      <c r="AD57" s="142" t="s">
        <v>487</v>
      </c>
      <c r="AE57" s="142" t="s">
        <v>493</v>
      </c>
      <c r="AF57" s="143">
        <f t="shared" si="12"/>
        <v>0</v>
      </c>
      <c r="AH57" s="144" t="str">
        <f t="shared" si="13"/>
        <v>N</v>
      </c>
    </row>
    <row r="58" spans="1:34" x14ac:dyDescent="0.25">
      <c r="A58" s="137" t="s">
        <v>220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477</v>
      </c>
      <c r="Y58" s="138" t="s">
        <v>474</v>
      </c>
      <c r="Z58" s="138" t="s">
        <v>474</v>
      </c>
      <c r="AA58" s="140" t="str">
        <f t="shared" si="10"/>
        <v>N</v>
      </c>
      <c r="AB58" s="141" t="str">
        <f t="shared" si="11"/>
        <v xml:space="preserve">CP-7 </v>
      </c>
      <c r="AC58" s="142"/>
      <c r="AD58" s="142" t="s">
        <v>493</v>
      </c>
      <c r="AE58" s="142" t="s">
        <v>475</v>
      </c>
      <c r="AF58" s="143">
        <f t="shared" si="12"/>
        <v>0</v>
      </c>
      <c r="AH58" s="144" t="str">
        <f t="shared" si="13"/>
        <v>N</v>
      </c>
    </row>
    <row r="59" spans="1:34" x14ac:dyDescent="0.25">
      <c r="A59" s="137" t="s">
        <v>221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477</v>
      </c>
      <c r="Y59" s="138" t="s">
        <v>474</v>
      </c>
      <c r="Z59" s="138" t="s">
        <v>474</v>
      </c>
      <c r="AA59" s="140" t="str">
        <f t="shared" si="10"/>
        <v>N</v>
      </c>
      <c r="AB59" s="141" t="str">
        <f t="shared" si="11"/>
        <v xml:space="preserve">CP-8 </v>
      </c>
      <c r="AC59" s="142"/>
      <c r="AD59" s="142" t="s">
        <v>486</v>
      </c>
      <c r="AE59" s="142" t="s">
        <v>475</v>
      </c>
      <c r="AF59" s="143">
        <f t="shared" si="12"/>
        <v>0</v>
      </c>
      <c r="AH59" s="144" t="str">
        <f t="shared" si="13"/>
        <v>N</v>
      </c>
    </row>
    <row r="60" spans="1:34" x14ac:dyDescent="0.25">
      <c r="A60" s="137" t="s">
        <v>222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474</v>
      </c>
      <c r="Y60" s="138" t="s">
        <v>474</v>
      </c>
      <c r="Z60" s="138" t="s">
        <v>474</v>
      </c>
      <c r="AA60" s="140" t="str">
        <f t="shared" si="10"/>
        <v>Y</v>
      </c>
      <c r="AB60" s="141" t="str">
        <f t="shared" si="11"/>
        <v xml:space="preserve">CP-9 </v>
      </c>
      <c r="AC60" s="142"/>
      <c r="AD60" s="142" t="s">
        <v>480</v>
      </c>
      <c r="AE60" s="142" t="s">
        <v>498</v>
      </c>
      <c r="AF60" s="143">
        <f t="shared" si="12"/>
        <v>0</v>
      </c>
      <c r="AH60" s="144" t="str">
        <f t="shared" si="13"/>
        <v>N</v>
      </c>
    </row>
    <row r="61" spans="1:34" x14ac:dyDescent="0.25">
      <c r="A61" s="137" t="s">
        <v>223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474</v>
      </c>
      <c r="Y61" s="138" t="s">
        <v>474</v>
      </c>
      <c r="Z61" s="138" t="s">
        <v>474</v>
      </c>
      <c r="AA61" s="140" t="str">
        <f t="shared" si="10"/>
        <v>Y</v>
      </c>
      <c r="AB61" s="141" t="str">
        <f t="shared" si="11"/>
        <v>CP-10</v>
      </c>
      <c r="AC61" s="142"/>
      <c r="AD61" s="142" t="s">
        <v>484</v>
      </c>
      <c r="AE61" s="142" t="s">
        <v>499</v>
      </c>
      <c r="AF61" s="143">
        <f t="shared" si="12"/>
        <v>0</v>
      </c>
      <c r="AH61" s="144" t="str">
        <f t="shared" si="13"/>
        <v>N</v>
      </c>
    </row>
    <row r="62" spans="1:34" x14ac:dyDescent="0.25">
      <c r="A62" s="137" t="s">
        <v>224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477</v>
      </c>
      <c r="Y62" s="145" t="s">
        <v>477</v>
      </c>
      <c r="Z62" s="145" t="s">
        <v>477</v>
      </c>
      <c r="AA62" s="140" t="str">
        <f t="shared" si="10"/>
        <v>N</v>
      </c>
      <c r="AB62" s="141" t="str">
        <f t="shared" si="11"/>
        <v>CP-13</v>
      </c>
      <c r="AC62" s="142"/>
      <c r="AD62" s="142"/>
      <c r="AE62" s="142"/>
      <c r="AF62" s="143">
        <f t="shared" si="12"/>
        <v>0</v>
      </c>
      <c r="AH62" s="144" t="str">
        <f t="shared" si="13"/>
        <v>N</v>
      </c>
    </row>
    <row r="63" spans="1:34" x14ac:dyDescent="0.25">
      <c r="A63" s="137" t="s">
        <v>225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474</v>
      </c>
      <c r="Y63" s="138" t="s">
        <v>474</v>
      </c>
      <c r="Z63" s="138" t="s">
        <v>474</v>
      </c>
      <c r="AA63" s="140" t="str">
        <f t="shared" si="10"/>
        <v>Y</v>
      </c>
      <c r="AB63" s="141" t="str">
        <f t="shared" si="11"/>
        <v xml:space="preserve">IA-1 </v>
      </c>
      <c r="AC63" s="142"/>
      <c r="AD63" s="142"/>
      <c r="AE63" s="142"/>
      <c r="AF63" s="143">
        <f t="shared" si="12"/>
        <v>0</v>
      </c>
      <c r="AH63" s="144" t="str">
        <f t="shared" si="13"/>
        <v>N</v>
      </c>
    </row>
    <row r="64" spans="1:34" x14ac:dyDescent="0.25">
      <c r="A64" s="137" t="s">
        <v>227</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474</v>
      </c>
      <c r="Y64" s="138" t="s">
        <v>474</v>
      </c>
      <c r="Z64" s="138" t="s">
        <v>474</v>
      </c>
      <c r="AA64" s="140" t="str">
        <f t="shared" si="10"/>
        <v>Y</v>
      </c>
      <c r="AB64" s="141" t="str">
        <f t="shared" si="11"/>
        <v xml:space="preserve">IA-2 </v>
      </c>
      <c r="AC64" s="142" t="s">
        <v>500</v>
      </c>
      <c r="AD64" s="142" t="s">
        <v>501</v>
      </c>
      <c r="AE64" s="142" t="s">
        <v>502</v>
      </c>
      <c r="AF64" s="143" t="str">
        <f t="shared" si="12"/>
        <v>(1) (12)</v>
      </c>
      <c r="AH64" s="144" t="str">
        <f t="shared" si="13"/>
        <v>N</v>
      </c>
    </row>
    <row r="65" spans="1:34" x14ac:dyDescent="0.25">
      <c r="A65" s="137" t="s">
        <v>228</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474</v>
      </c>
      <c r="Y65" s="138" t="s">
        <v>474</v>
      </c>
      <c r="Z65" s="138" t="s">
        <v>474</v>
      </c>
      <c r="AA65" s="140" t="str">
        <f t="shared" si="10"/>
        <v>Y</v>
      </c>
      <c r="AB65" s="141" t="str">
        <f t="shared" si="11"/>
        <v xml:space="preserve">IA-4 </v>
      </c>
      <c r="AC65" s="142"/>
      <c r="AD65" s="142"/>
      <c r="AE65" s="142"/>
      <c r="AF65" s="143">
        <f t="shared" si="12"/>
        <v>0</v>
      </c>
      <c r="AH65" s="144" t="str">
        <f t="shared" si="13"/>
        <v>N</v>
      </c>
    </row>
    <row r="66" spans="1:34" x14ac:dyDescent="0.25">
      <c r="A66" s="137" t="s">
        <v>229</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474</v>
      </c>
      <c r="Y66" s="138" t="s">
        <v>474</v>
      </c>
      <c r="Z66" s="138" t="s">
        <v>474</v>
      </c>
      <c r="AA66" s="140" t="str">
        <f t="shared" si="10"/>
        <v>Y</v>
      </c>
      <c r="AB66" s="141" t="str">
        <f t="shared" si="11"/>
        <v xml:space="preserve">IA-5 </v>
      </c>
      <c r="AC66" s="142" t="s">
        <v>503</v>
      </c>
      <c r="AD66" s="142" t="s">
        <v>504</v>
      </c>
      <c r="AE66" s="142" t="s">
        <v>504</v>
      </c>
      <c r="AF66" s="143" t="str">
        <f t="shared" si="12"/>
        <v>(1) (11)</v>
      </c>
      <c r="AH66" s="144" t="str">
        <f t="shared" si="13"/>
        <v>N</v>
      </c>
    </row>
    <row r="67" spans="1:34" x14ac:dyDescent="0.25">
      <c r="A67" s="137" t="s">
        <v>230</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474</v>
      </c>
      <c r="Y67" s="138" t="s">
        <v>474</v>
      </c>
      <c r="Z67" s="138" t="s">
        <v>474</v>
      </c>
      <c r="AA67" s="140" t="str">
        <f t="shared" si="10"/>
        <v>Y</v>
      </c>
      <c r="AB67" s="141" t="str">
        <f t="shared" si="11"/>
        <v xml:space="preserve">IA-7 </v>
      </c>
      <c r="AC67" s="142"/>
      <c r="AD67" s="142"/>
      <c r="AE67" s="142"/>
      <c r="AF67" s="143">
        <f t="shared" si="12"/>
        <v>0</v>
      </c>
      <c r="AH67" s="144" t="str">
        <f t="shared" si="13"/>
        <v>N</v>
      </c>
    </row>
    <row r="68" spans="1:34" x14ac:dyDescent="0.25">
      <c r="A68" s="137" t="s">
        <v>231</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474</v>
      </c>
      <c r="Y68" s="138" t="s">
        <v>474</v>
      </c>
      <c r="Z68" s="138" t="s">
        <v>474</v>
      </c>
      <c r="AA68" s="140" t="str">
        <f t="shared" si="10"/>
        <v>Y</v>
      </c>
      <c r="AB68" s="141" t="str">
        <f t="shared" si="11"/>
        <v xml:space="preserve">IA-8 </v>
      </c>
      <c r="AC68" s="142" t="s">
        <v>475</v>
      </c>
      <c r="AD68" s="142" t="s">
        <v>475</v>
      </c>
      <c r="AE68" s="142" t="s">
        <v>475</v>
      </c>
      <c r="AF68" s="143" t="str">
        <f t="shared" si="12"/>
        <v>(1) (2) (3) (4)</v>
      </c>
      <c r="AH68" s="144" t="str">
        <f t="shared" si="13"/>
        <v>N</v>
      </c>
    </row>
    <row r="69" spans="1:34" x14ac:dyDescent="0.25">
      <c r="A69" s="137" t="s">
        <v>232</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477</v>
      </c>
      <c r="Y69" s="145" t="s">
        <v>477</v>
      </c>
      <c r="Z69" s="145" t="s">
        <v>477</v>
      </c>
      <c r="AA69" s="140" t="str">
        <f t="shared" si="10"/>
        <v>N</v>
      </c>
      <c r="AB69" s="141" t="str">
        <f t="shared" si="11"/>
        <v xml:space="preserve">IA-9 </v>
      </c>
      <c r="AC69" s="142"/>
      <c r="AD69" s="142"/>
      <c r="AE69" s="142"/>
      <c r="AF69" s="143">
        <f t="shared" si="12"/>
        <v>0</v>
      </c>
      <c r="AH69" s="144" t="str">
        <f t="shared" si="13"/>
        <v>N</v>
      </c>
    </row>
    <row r="70" spans="1:34" x14ac:dyDescent="0.25">
      <c r="A70" s="137" t="s">
        <v>233</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477</v>
      </c>
      <c r="Y70" s="145" t="s">
        <v>477</v>
      </c>
      <c r="Z70" s="145" t="s">
        <v>477</v>
      </c>
      <c r="AA70" s="140" t="str">
        <f t="shared" si="10"/>
        <v>N</v>
      </c>
      <c r="AB70" s="141" t="str">
        <f t="shared" si="11"/>
        <v>IA-10</v>
      </c>
      <c r="AC70" s="142"/>
      <c r="AD70" s="142"/>
      <c r="AE70" s="142"/>
      <c r="AF70" s="143">
        <f t="shared" si="12"/>
        <v>0</v>
      </c>
      <c r="AH70" s="144" t="str">
        <f t="shared" si="13"/>
        <v>N</v>
      </c>
    </row>
    <row r="71" spans="1:34" x14ac:dyDescent="0.25">
      <c r="A71" s="137" t="s">
        <v>234</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477</v>
      </c>
      <c r="Y71" s="145" t="s">
        <v>477</v>
      </c>
      <c r="Z71" s="145" t="s">
        <v>477</v>
      </c>
      <c r="AA71" s="140" t="str">
        <f t="shared" si="10"/>
        <v>N</v>
      </c>
      <c r="AB71" s="141" t="str">
        <f t="shared" si="11"/>
        <v>IA-11</v>
      </c>
      <c r="AC71" s="142"/>
      <c r="AD71" s="142"/>
      <c r="AE71" s="142"/>
      <c r="AF71" s="143">
        <f t="shared" si="12"/>
        <v>0</v>
      </c>
      <c r="AH71" s="144" t="str">
        <f t="shared" si="13"/>
        <v>N</v>
      </c>
    </row>
    <row r="72" spans="1:34" x14ac:dyDescent="0.25">
      <c r="A72" s="137" t="s">
        <v>235</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474</v>
      </c>
      <c r="Y72" s="138" t="s">
        <v>474</v>
      </c>
      <c r="Z72" s="138" t="s">
        <v>474</v>
      </c>
      <c r="AA72" s="140" t="str">
        <f t="shared" si="10"/>
        <v>Y</v>
      </c>
      <c r="AB72" s="141" t="str">
        <f t="shared" si="11"/>
        <v xml:space="preserve">IR-1 </v>
      </c>
      <c r="AC72" s="142"/>
      <c r="AD72" s="142"/>
      <c r="AE72" s="142"/>
      <c r="AF72" s="143">
        <f t="shared" si="12"/>
        <v>0</v>
      </c>
      <c r="AH72" s="144" t="str">
        <f t="shared" si="13"/>
        <v>Y</v>
      </c>
    </row>
    <row r="73" spans="1:34" x14ac:dyDescent="0.25">
      <c r="A73" s="137" t="s">
        <v>237</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474</v>
      </c>
      <c r="Y73" s="138" t="s">
        <v>474</v>
      </c>
      <c r="Z73" s="138" t="s">
        <v>474</v>
      </c>
      <c r="AA73" s="140" t="str">
        <f t="shared" ref="AA73:AA104" si="19">IF($X$5="Low",X73,IF($X$5="Moderate",Y73,IF($X$5="High",Z73)))</f>
        <v>Y</v>
      </c>
      <c r="AB73" s="141" t="str">
        <f t="shared" ref="AB73:AB104" si="20">LEFT(A73,5)</f>
        <v xml:space="preserve">IR-2 </v>
      </c>
      <c r="AC73" s="142"/>
      <c r="AD73" s="142"/>
      <c r="AE73" s="142" t="s">
        <v>486</v>
      </c>
      <c r="AF73" s="143">
        <f t="shared" ref="AF73:AF104" si="21">IF($X$5="Low",AC73,IF($X$5="Moderate",AD73,IF($X$5="High",AE73)))</f>
        <v>0</v>
      </c>
      <c r="AH73" s="144" t="str">
        <f t="shared" ref="AH73:AH104" si="22">IF(V73="N","N",IF(OR(AF73="",AF73=0),AA73,CONCATENATE(AA73," + ",AF73)))</f>
        <v>Y</v>
      </c>
    </row>
    <row r="74" spans="1:34" x14ac:dyDescent="0.25">
      <c r="A74" s="137" t="s">
        <v>238</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477</v>
      </c>
      <c r="Y74" s="138" t="s">
        <v>474</v>
      </c>
      <c r="Z74" s="138" t="s">
        <v>474</v>
      </c>
      <c r="AA74" s="140" t="str">
        <f t="shared" si="19"/>
        <v>N</v>
      </c>
      <c r="AB74" s="141" t="str">
        <f t="shared" si="20"/>
        <v xml:space="preserve">IR-3 </v>
      </c>
      <c r="AC74" s="142"/>
      <c r="AD74" s="142" t="s">
        <v>484</v>
      </c>
      <c r="AE74" s="142" t="s">
        <v>484</v>
      </c>
      <c r="AF74" s="143">
        <f t="shared" si="21"/>
        <v>0</v>
      </c>
      <c r="AH74" s="144" t="str">
        <f t="shared" si="22"/>
        <v>N</v>
      </c>
    </row>
    <row r="75" spans="1:34" x14ac:dyDescent="0.25">
      <c r="A75" s="137" t="s">
        <v>239</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474</v>
      </c>
      <c r="Y75" s="138" t="s">
        <v>474</v>
      </c>
      <c r="Z75" s="138" t="s">
        <v>474</v>
      </c>
      <c r="AA75" s="140" t="str">
        <f t="shared" si="19"/>
        <v>Y</v>
      </c>
      <c r="AB75" s="141" t="str">
        <f t="shared" si="20"/>
        <v xml:space="preserve">IR-4 </v>
      </c>
      <c r="AC75" s="142"/>
      <c r="AD75" s="142" t="s">
        <v>480</v>
      </c>
      <c r="AE75" s="142" t="s">
        <v>505</v>
      </c>
      <c r="AF75" s="143">
        <f t="shared" si="21"/>
        <v>0</v>
      </c>
      <c r="AH75" s="144" t="str">
        <f t="shared" si="22"/>
        <v>N</v>
      </c>
    </row>
    <row r="76" spans="1:34" x14ac:dyDescent="0.25">
      <c r="A76" s="137" t="s">
        <v>240</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474</v>
      </c>
      <c r="Y76" s="138" t="s">
        <v>474</v>
      </c>
      <c r="Z76" s="138" t="s">
        <v>474</v>
      </c>
      <c r="AA76" s="140" t="str">
        <f t="shared" si="19"/>
        <v>Y</v>
      </c>
      <c r="AB76" s="141" t="str">
        <f t="shared" si="20"/>
        <v xml:space="preserve">IR-5 </v>
      </c>
      <c r="AC76" s="142"/>
      <c r="AD76" s="142"/>
      <c r="AE76" s="142" t="s">
        <v>480</v>
      </c>
      <c r="AF76" s="143">
        <f t="shared" si="21"/>
        <v>0</v>
      </c>
      <c r="AH76" s="144" t="str">
        <f t="shared" si="22"/>
        <v>N</v>
      </c>
    </row>
    <row r="77" spans="1:34" x14ac:dyDescent="0.25">
      <c r="A77" s="137" t="s">
        <v>241</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474</v>
      </c>
      <c r="Y77" s="138" t="s">
        <v>474</v>
      </c>
      <c r="Z77" s="138" t="s">
        <v>474</v>
      </c>
      <c r="AA77" s="140" t="str">
        <f t="shared" si="19"/>
        <v>Y</v>
      </c>
      <c r="AB77" s="141" t="str">
        <f t="shared" si="20"/>
        <v xml:space="preserve">IR-6 </v>
      </c>
      <c r="AC77" s="142"/>
      <c r="AD77" s="142" t="s">
        <v>480</v>
      </c>
      <c r="AE77" s="142" t="s">
        <v>480</v>
      </c>
      <c r="AF77" s="143">
        <f t="shared" si="21"/>
        <v>0</v>
      </c>
      <c r="AH77" s="144" t="str">
        <f t="shared" si="22"/>
        <v>N</v>
      </c>
    </row>
    <row r="78" spans="1:34" x14ac:dyDescent="0.25">
      <c r="A78" s="137" t="s">
        <v>242</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474</v>
      </c>
      <c r="Y78" s="138" t="s">
        <v>474</v>
      </c>
      <c r="Z78" s="138" t="s">
        <v>474</v>
      </c>
      <c r="AA78" s="140" t="str">
        <f t="shared" si="19"/>
        <v>Y</v>
      </c>
      <c r="AB78" s="141" t="str">
        <f t="shared" si="20"/>
        <v xml:space="preserve">IR-7 </v>
      </c>
      <c r="AC78" s="142"/>
      <c r="AD78" s="142" t="s">
        <v>480</v>
      </c>
      <c r="AE78" s="142" t="s">
        <v>480</v>
      </c>
      <c r="AF78" s="143">
        <f t="shared" si="21"/>
        <v>0</v>
      </c>
      <c r="AH78" s="144" t="str">
        <f t="shared" si="22"/>
        <v>Y</v>
      </c>
    </row>
    <row r="79" spans="1:34" x14ac:dyDescent="0.25">
      <c r="A79" s="137" t="s">
        <v>243</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474</v>
      </c>
      <c r="Y79" s="138" t="s">
        <v>474</v>
      </c>
      <c r="Z79" s="138" t="s">
        <v>474</v>
      </c>
      <c r="AA79" s="140" t="str">
        <f t="shared" si="19"/>
        <v>Y</v>
      </c>
      <c r="AB79" s="141" t="str">
        <f t="shared" si="20"/>
        <v xml:space="preserve">IR-8 </v>
      </c>
      <c r="AC79" s="142"/>
      <c r="AD79" s="142"/>
      <c r="AE79" s="142"/>
      <c r="AF79" s="143">
        <f t="shared" si="21"/>
        <v>0</v>
      </c>
      <c r="AH79" s="144" t="str">
        <f t="shared" si="22"/>
        <v>Y</v>
      </c>
    </row>
    <row r="80" spans="1:34" x14ac:dyDescent="0.25">
      <c r="A80" s="137" t="s">
        <v>244</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477</v>
      </c>
      <c r="Y80" s="145" t="s">
        <v>477</v>
      </c>
      <c r="Z80" s="145" t="s">
        <v>477</v>
      </c>
      <c r="AA80" s="140" t="str">
        <f t="shared" si="19"/>
        <v>N</v>
      </c>
      <c r="AB80" s="141" t="str">
        <f t="shared" si="20"/>
        <v xml:space="preserve">IR-9 </v>
      </c>
      <c r="AC80" s="142"/>
      <c r="AD80" s="142"/>
      <c r="AE80" s="142"/>
      <c r="AF80" s="143">
        <f t="shared" si="21"/>
        <v>0</v>
      </c>
      <c r="AH80" s="144" t="str">
        <f t="shared" si="22"/>
        <v>N</v>
      </c>
    </row>
    <row r="81" spans="1:34" x14ac:dyDescent="0.25">
      <c r="A81" s="137" t="s">
        <v>245</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477</v>
      </c>
      <c r="Y81" s="145" t="s">
        <v>477</v>
      </c>
      <c r="Z81" s="145" t="s">
        <v>477</v>
      </c>
      <c r="AA81" s="140" t="str">
        <f t="shared" si="19"/>
        <v>N</v>
      </c>
      <c r="AB81" s="141" t="str">
        <f t="shared" si="20"/>
        <v>IR-10</v>
      </c>
      <c r="AC81" s="142"/>
      <c r="AD81" s="142"/>
      <c r="AE81" s="142"/>
      <c r="AF81" s="143">
        <f t="shared" si="21"/>
        <v>0</v>
      </c>
      <c r="AH81" s="144" t="str">
        <f t="shared" si="22"/>
        <v>N</v>
      </c>
    </row>
    <row r="82" spans="1:34" x14ac:dyDescent="0.25">
      <c r="A82" s="137" t="s">
        <v>246</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474</v>
      </c>
      <c r="Y82" s="138" t="s">
        <v>474</v>
      </c>
      <c r="Z82" s="138" t="s">
        <v>474</v>
      </c>
      <c r="AA82" s="140" t="str">
        <f t="shared" si="19"/>
        <v>Y</v>
      </c>
      <c r="AB82" s="141" t="str">
        <f t="shared" si="20"/>
        <v xml:space="preserve">MA-1 </v>
      </c>
      <c r="AC82" s="142"/>
      <c r="AD82" s="142"/>
      <c r="AE82" s="142"/>
      <c r="AF82" s="143">
        <f t="shared" si="21"/>
        <v>0</v>
      </c>
      <c r="AH82" s="144" t="str">
        <f t="shared" si="22"/>
        <v>Y</v>
      </c>
    </row>
    <row r="83" spans="1:34" x14ac:dyDescent="0.25">
      <c r="A83" s="137" t="s">
        <v>248</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474</v>
      </c>
      <c r="Y83" s="138" t="s">
        <v>474</v>
      </c>
      <c r="Z83" s="138" t="s">
        <v>474</v>
      </c>
      <c r="AA83" s="140" t="str">
        <f t="shared" si="19"/>
        <v>Y</v>
      </c>
      <c r="AB83" s="141" t="str">
        <f t="shared" si="20"/>
        <v xml:space="preserve">MA-2 </v>
      </c>
      <c r="AC83" s="142"/>
      <c r="AD83" s="142"/>
      <c r="AE83" s="142" t="s">
        <v>484</v>
      </c>
      <c r="AF83" s="143">
        <f t="shared" si="21"/>
        <v>0</v>
      </c>
      <c r="AH83" s="144" t="str">
        <f t="shared" si="22"/>
        <v>Y</v>
      </c>
    </row>
    <row r="84" spans="1:34" x14ac:dyDescent="0.25">
      <c r="A84" s="137" t="s">
        <v>249</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477</v>
      </c>
      <c r="Y84" s="138" t="s">
        <v>474</v>
      </c>
      <c r="Z84" s="138" t="s">
        <v>474</v>
      </c>
      <c r="AA84" s="140" t="str">
        <f t="shared" si="19"/>
        <v>N</v>
      </c>
      <c r="AB84" s="141" t="str">
        <f t="shared" si="20"/>
        <v xml:space="preserve">MA-3 </v>
      </c>
      <c r="AC84" s="142"/>
      <c r="AD84" s="142" t="s">
        <v>486</v>
      </c>
      <c r="AE84" s="142" t="s">
        <v>493</v>
      </c>
      <c r="AF84" s="143">
        <f t="shared" si="21"/>
        <v>0</v>
      </c>
      <c r="AH84" s="144" t="str">
        <f t="shared" si="22"/>
        <v>N</v>
      </c>
    </row>
    <row r="85" spans="1:34" x14ac:dyDescent="0.25">
      <c r="A85" s="137" t="s">
        <v>250</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474</v>
      </c>
      <c r="Y85" s="138" t="s">
        <v>474</v>
      </c>
      <c r="Z85" s="138" t="s">
        <v>474</v>
      </c>
      <c r="AA85" s="140" t="str">
        <f t="shared" si="19"/>
        <v>Y</v>
      </c>
      <c r="AB85" s="141" t="str">
        <f t="shared" si="20"/>
        <v xml:space="preserve">MA-4 </v>
      </c>
      <c r="AC85" s="142"/>
      <c r="AD85" s="142" t="s">
        <v>484</v>
      </c>
      <c r="AE85" s="142" t="s">
        <v>506</v>
      </c>
      <c r="AF85" s="143">
        <f t="shared" si="21"/>
        <v>0</v>
      </c>
      <c r="AH85" s="144" t="str">
        <f t="shared" si="22"/>
        <v>N</v>
      </c>
    </row>
    <row r="86" spans="1:34" x14ac:dyDescent="0.25">
      <c r="A86" s="137" t="s">
        <v>251</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474</v>
      </c>
      <c r="Y86" s="138" t="s">
        <v>474</v>
      </c>
      <c r="Z86" s="138" t="s">
        <v>474</v>
      </c>
      <c r="AA86" s="140" t="str">
        <f t="shared" si="19"/>
        <v>Y</v>
      </c>
      <c r="AB86" s="141" t="str">
        <f t="shared" si="20"/>
        <v xml:space="preserve">MA-5 </v>
      </c>
      <c r="AC86" s="142"/>
      <c r="AD86" s="142"/>
      <c r="AE86" s="142" t="s">
        <v>480</v>
      </c>
      <c r="AF86" s="143">
        <f t="shared" si="21"/>
        <v>0</v>
      </c>
      <c r="AH86" s="144" t="str">
        <f t="shared" si="22"/>
        <v>N</v>
      </c>
    </row>
    <row r="87" spans="1:34" x14ac:dyDescent="0.25">
      <c r="A87" s="137" t="s">
        <v>252</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477</v>
      </c>
      <c r="Y87" s="138" t="s">
        <v>474</v>
      </c>
      <c r="Z87" s="138" t="s">
        <v>474</v>
      </c>
      <c r="AA87" s="140" t="str">
        <f t="shared" si="19"/>
        <v>N</v>
      </c>
      <c r="AB87" s="141" t="str">
        <f t="shared" si="20"/>
        <v xml:space="preserve">MA-6 </v>
      </c>
      <c r="AC87" s="142"/>
      <c r="AD87" s="142"/>
      <c r="AE87" s="142"/>
      <c r="AF87" s="143">
        <f t="shared" si="21"/>
        <v>0</v>
      </c>
      <c r="AH87" s="144" t="str">
        <f t="shared" si="22"/>
        <v>N</v>
      </c>
    </row>
    <row r="88" spans="1:34" x14ac:dyDescent="0.25">
      <c r="A88" s="137" t="s">
        <v>253</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474</v>
      </c>
      <c r="Y88" s="138" t="s">
        <v>474</v>
      </c>
      <c r="Z88" s="138" t="s">
        <v>474</v>
      </c>
      <c r="AA88" s="140" t="str">
        <f t="shared" si="19"/>
        <v>Y</v>
      </c>
      <c r="AB88" s="141" t="str">
        <f t="shared" si="20"/>
        <v xml:space="preserve">MP-1 </v>
      </c>
      <c r="AC88" s="142"/>
      <c r="AD88" s="142"/>
      <c r="AE88" s="142"/>
      <c r="AF88" s="143">
        <f t="shared" si="21"/>
        <v>0</v>
      </c>
      <c r="AH88" s="144" t="str">
        <f t="shared" si="22"/>
        <v>Y</v>
      </c>
    </row>
    <row r="89" spans="1:34" x14ac:dyDescent="0.25">
      <c r="A89" s="137" t="s">
        <v>255</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474</v>
      </c>
      <c r="Y89" s="138" t="s">
        <v>474</v>
      </c>
      <c r="Z89" s="138" t="s">
        <v>474</v>
      </c>
      <c r="AA89" s="140" t="str">
        <f t="shared" si="19"/>
        <v>Y</v>
      </c>
      <c r="AB89" s="141" t="str">
        <f t="shared" si="20"/>
        <v xml:space="preserve">MP-2 </v>
      </c>
      <c r="AC89" s="142"/>
      <c r="AD89" s="142"/>
      <c r="AE89" s="142"/>
      <c r="AF89" s="143">
        <f t="shared" si="21"/>
        <v>0</v>
      </c>
      <c r="AH89" s="144" t="str">
        <f t="shared" si="22"/>
        <v>N</v>
      </c>
    </row>
    <row r="90" spans="1:34" x14ac:dyDescent="0.25">
      <c r="A90" s="137" t="s">
        <v>256</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477</v>
      </c>
      <c r="Y90" s="138" t="s">
        <v>474</v>
      </c>
      <c r="Z90" s="138" t="s">
        <v>474</v>
      </c>
      <c r="AA90" s="140" t="str">
        <f t="shared" si="19"/>
        <v>N</v>
      </c>
      <c r="AB90" s="141" t="str">
        <f t="shared" si="20"/>
        <v xml:space="preserve">MP-4 </v>
      </c>
      <c r="AC90" s="142"/>
      <c r="AD90" s="142"/>
      <c r="AE90" s="142"/>
      <c r="AF90" s="143">
        <f t="shared" si="21"/>
        <v>0</v>
      </c>
      <c r="AH90" s="144" t="str">
        <f t="shared" si="22"/>
        <v>N</v>
      </c>
    </row>
    <row r="91" spans="1:34" x14ac:dyDescent="0.25">
      <c r="A91" s="137" t="s">
        <v>257</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474</v>
      </c>
      <c r="Y91" s="138" t="s">
        <v>474</v>
      </c>
      <c r="Z91" s="138" t="s">
        <v>474</v>
      </c>
      <c r="AA91" s="140" t="str">
        <f t="shared" si="19"/>
        <v>Y</v>
      </c>
      <c r="AB91" s="141" t="str">
        <f t="shared" si="20"/>
        <v xml:space="preserve">MP-7 </v>
      </c>
      <c r="AC91" s="142"/>
      <c r="AD91" s="142" t="s">
        <v>480</v>
      </c>
      <c r="AE91" s="142" t="s">
        <v>480</v>
      </c>
      <c r="AF91" s="143">
        <f t="shared" si="21"/>
        <v>0</v>
      </c>
      <c r="AH91" s="144" t="str">
        <f t="shared" si="22"/>
        <v>N</v>
      </c>
    </row>
    <row r="92" spans="1:34" x14ac:dyDescent="0.25">
      <c r="A92" s="137" t="s">
        <v>258</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477</v>
      </c>
      <c r="Y92" s="145" t="s">
        <v>477</v>
      </c>
      <c r="Z92" s="145" t="s">
        <v>477</v>
      </c>
      <c r="AA92" s="140" t="str">
        <f t="shared" si="19"/>
        <v>N</v>
      </c>
      <c r="AB92" s="141" t="str">
        <f t="shared" si="20"/>
        <v xml:space="preserve">MP-8 </v>
      </c>
      <c r="AC92" s="142"/>
      <c r="AD92" s="142"/>
      <c r="AE92" s="142"/>
      <c r="AF92" s="143">
        <f t="shared" si="21"/>
        <v>0</v>
      </c>
      <c r="AH92" s="144" t="str">
        <f t="shared" si="22"/>
        <v>N</v>
      </c>
    </row>
    <row r="93" spans="1:34" x14ac:dyDescent="0.25">
      <c r="A93" s="137" t="s">
        <v>259</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474</v>
      </c>
      <c r="Y93" s="138" t="s">
        <v>474</v>
      </c>
      <c r="Z93" s="138" t="s">
        <v>474</v>
      </c>
      <c r="AA93" s="140" t="str">
        <f t="shared" si="19"/>
        <v>Y</v>
      </c>
      <c r="AB93" s="141" t="str">
        <f t="shared" si="20"/>
        <v xml:space="preserve">PE-1 </v>
      </c>
      <c r="AC93" s="142"/>
      <c r="AD93" s="142"/>
      <c r="AE93" s="142"/>
      <c r="AF93" s="143">
        <f t="shared" si="21"/>
        <v>0</v>
      </c>
      <c r="AH93" s="144" t="str">
        <f t="shared" si="22"/>
        <v>N</v>
      </c>
    </row>
    <row r="94" spans="1:34" x14ac:dyDescent="0.25">
      <c r="A94" s="137" t="s">
        <v>261</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474</v>
      </c>
      <c r="Y94" s="138" t="s">
        <v>474</v>
      </c>
      <c r="Z94" s="138" t="s">
        <v>474</v>
      </c>
      <c r="AA94" s="140" t="str">
        <f t="shared" si="19"/>
        <v>Y</v>
      </c>
      <c r="AB94" s="141" t="str">
        <f t="shared" si="20"/>
        <v xml:space="preserve">PE-2 </v>
      </c>
      <c r="AC94" s="142"/>
      <c r="AD94" s="142"/>
      <c r="AE94" s="142"/>
      <c r="AF94" s="143">
        <f t="shared" si="21"/>
        <v>0</v>
      </c>
      <c r="AH94" s="144" t="str">
        <f t="shared" si="22"/>
        <v>N</v>
      </c>
    </row>
    <row r="95" spans="1:34" x14ac:dyDescent="0.25">
      <c r="A95" s="137" t="s">
        <v>262</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474</v>
      </c>
      <c r="Y95" s="138" t="s">
        <v>474</v>
      </c>
      <c r="Z95" s="138" t="s">
        <v>474</v>
      </c>
      <c r="AA95" s="140" t="str">
        <f t="shared" si="19"/>
        <v>Y</v>
      </c>
      <c r="AB95" s="141" t="str">
        <f t="shared" si="20"/>
        <v xml:space="preserve">PE-3 </v>
      </c>
      <c r="AC95" s="142"/>
      <c r="AD95" s="142"/>
      <c r="AE95" s="142" t="s">
        <v>480</v>
      </c>
      <c r="AF95" s="143">
        <f t="shared" si="21"/>
        <v>0</v>
      </c>
      <c r="AH95" s="144" t="str">
        <f t="shared" si="22"/>
        <v>N</v>
      </c>
    </row>
    <row r="96" spans="1:34" x14ac:dyDescent="0.25">
      <c r="A96" s="137" t="s">
        <v>263</v>
      </c>
      <c r="B96" s="138"/>
      <c r="C96" s="138"/>
      <c r="D96" s="138"/>
      <c r="E96" s="138"/>
      <c r="F96" s="138"/>
      <c r="G96" s="138"/>
      <c r="H96" s="138"/>
      <c r="I96" s="138"/>
      <c r="J96" s="138"/>
      <c r="K96" s="138"/>
      <c r="L96" s="138"/>
      <c r="M96" s="138"/>
      <c r="N96" s="138" t="str">
        <f t="shared" si="24"/>
        <v>x</v>
      </c>
      <c r="O96" s="138"/>
      <c r="P96" s="138"/>
      <c r="Q96" s="138"/>
      <c r="R96" s="138"/>
      <c r="S96" s="138" t="str">
        <f>IF(S$5="S","S","x")</f>
        <v>S</v>
      </c>
      <c r="T96" s="138" t="str">
        <f>IF(T$5="S","S","x")</f>
        <v>S</v>
      </c>
      <c r="V96" s="139" t="str">
        <f t="shared" si="18"/>
        <v>Y</v>
      </c>
      <c r="W96" s="134"/>
      <c r="X96" s="145" t="s">
        <v>477</v>
      </c>
      <c r="Y96" s="138" t="s">
        <v>474</v>
      </c>
      <c r="Z96" s="138" t="s">
        <v>474</v>
      </c>
      <c r="AA96" s="140" t="str">
        <f t="shared" si="19"/>
        <v>N</v>
      </c>
      <c r="AB96" s="141" t="str">
        <f t="shared" si="20"/>
        <v xml:space="preserve">PE-4 </v>
      </c>
      <c r="AC96" s="142"/>
      <c r="AD96" s="142"/>
      <c r="AE96" s="142"/>
      <c r="AF96" s="143">
        <f t="shared" si="21"/>
        <v>0</v>
      </c>
      <c r="AH96" s="144" t="str">
        <f t="shared" si="22"/>
        <v>N</v>
      </c>
    </row>
    <row r="97" spans="1:34" x14ac:dyDescent="0.25">
      <c r="A97" s="137" t="s">
        <v>264</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477</v>
      </c>
      <c r="Y97" s="138" t="s">
        <v>474</v>
      </c>
      <c r="Z97" s="138" t="s">
        <v>474</v>
      </c>
      <c r="AA97" s="140" t="str">
        <f t="shared" si="19"/>
        <v>N</v>
      </c>
      <c r="AB97" s="141" t="str">
        <f t="shared" si="20"/>
        <v xml:space="preserve">PE-5 </v>
      </c>
      <c r="AC97" s="142"/>
      <c r="AD97" s="142"/>
      <c r="AE97" s="142"/>
      <c r="AF97" s="143">
        <f t="shared" si="21"/>
        <v>0</v>
      </c>
      <c r="AH97" s="144" t="str">
        <f t="shared" si="22"/>
        <v>N</v>
      </c>
    </row>
    <row r="98" spans="1:34" x14ac:dyDescent="0.25">
      <c r="A98" s="137" t="s">
        <v>265</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474</v>
      </c>
      <c r="Y98" s="138" t="s">
        <v>474</v>
      </c>
      <c r="Z98" s="138" t="s">
        <v>474</v>
      </c>
      <c r="AA98" s="140" t="str">
        <f t="shared" si="19"/>
        <v>Y</v>
      </c>
      <c r="AB98" s="141" t="str">
        <f t="shared" si="20"/>
        <v xml:space="preserve">PE-6 </v>
      </c>
      <c r="AC98" s="142"/>
      <c r="AD98" s="142" t="s">
        <v>480</v>
      </c>
      <c r="AE98" s="142" t="s">
        <v>505</v>
      </c>
      <c r="AF98" s="143">
        <f t="shared" si="21"/>
        <v>0</v>
      </c>
      <c r="AH98" s="144" t="str">
        <f t="shared" si="22"/>
        <v>N</v>
      </c>
    </row>
    <row r="99" spans="1:34" x14ac:dyDescent="0.25">
      <c r="A99" s="137" t="s">
        <v>266</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477</v>
      </c>
      <c r="Y99" s="138" t="s">
        <v>474</v>
      </c>
      <c r="Z99" s="138" t="s">
        <v>474</v>
      </c>
      <c r="AA99" s="140" t="str">
        <f t="shared" si="19"/>
        <v>N</v>
      </c>
      <c r="AB99" s="141" t="str">
        <f t="shared" si="20"/>
        <v xml:space="preserve">PE-9 </v>
      </c>
      <c r="AC99" s="142"/>
      <c r="AD99" s="142"/>
      <c r="AE99" s="142"/>
      <c r="AF99" s="143">
        <f t="shared" si="21"/>
        <v>0</v>
      </c>
      <c r="AH99" s="144" t="str">
        <f t="shared" si="22"/>
        <v>N</v>
      </c>
    </row>
    <row r="100" spans="1:34" x14ac:dyDescent="0.25">
      <c r="A100" s="137" t="s">
        <v>267</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477</v>
      </c>
      <c r="Y100" s="145" t="s">
        <v>477</v>
      </c>
      <c r="Z100" s="138" t="s">
        <v>474</v>
      </c>
      <c r="AA100" s="140" t="str">
        <f t="shared" si="19"/>
        <v>N</v>
      </c>
      <c r="AB100" s="141" t="str">
        <f t="shared" si="20"/>
        <v>PE-18</v>
      </c>
      <c r="AC100" s="142"/>
      <c r="AD100" s="142"/>
      <c r="AE100" s="142"/>
      <c r="AF100" s="143">
        <f t="shared" si="21"/>
        <v>0</v>
      </c>
      <c r="AH100" s="144" t="str">
        <f t="shared" si="22"/>
        <v>N</v>
      </c>
    </row>
    <row r="101" spans="1:34" x14ac:dyDescent="0.25">
      <c r="A101" s="137" t="s">
        <v>268</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474</v>
      </c>
      <c r="Y101" s="138" t="s">
        <v>474</v>
      </c>
      <c r="Z101" s="138" t="s">
        <v>474</v>
      </c>
      <c r="AA101" s="140" t="str">
        <f t="shared" si="19"/>
        <v>Y</v>
      </c>
      <c r="AB101" s="141" t="str">
        <f t="shared" si="20"/>
        <v xml:space="preserve">PL-1 </v>
      </c>
      <c r="AC101" s="142"/>
      <c r="AD101" s="142"/>
      <c r="AE101" s="142"/>
      <c r="AF101" s="143">
        <f t="shared" si="21"/>
        <v>0</v>
      </c>
      <c r="AH101" s="144" t="str">
        <f t="shared" si="22"/>
        <v>Y</v>
      </c>
    </row>
    <row r="102" spans="1:34" x14ac:dyDescent="0.25">
      <c r="A102" s="137" t="s">
        <v>270</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474</v>
      </c>
      <c r="Y102" s="138" t="s">
        <v>474</v>
      </c>
      <c r="Z102" s="138" t="s">
        <v>474</v>
      </c>
      <c r="AA102" s="140" t="str">
        <f t="shared" si="19"/>
        <v>Y</v>
      </c>
      <c r="AB102" s="141" t="str">
        <f t="shared" si="20"/>
        <v xml:space="preserve">PL-2 </v>
      </c>
      <c r="AC102" s="142"/>
      <c r="AD102" s="142" t="s">
        <v>485</v>
      </c>
      <c r="AE102" s="142" t="s">
        <v>485</v>
      </c>
      <c r="AF102" s="143">
        <f t="shared" si="21"/>
        <v>0</v>
      </c>
      <c r="AH102" s="144" t="str">
        <f t="shared" si="22"/>
        <v>Y</v>
      </c>
    </row>
    <row r="103" spans="1:34" x14ac:dyDescent="0.25">
      <c r="A103" s="137" t="s">
        <v>271</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474</v>
      </c>
      <c r="Y103" s="138" t="s">
        <v>474</v>
      </c>
      <c r="Z103" s="138" t="s">
        <v>474</v>
      </c>
      <c r="AA103" s="140" t="str">
        <f t="shared" si="19"/>
        <v>Y</v>
      </c>
      <c r="AB103" s="141" t="str">
        <f t="shared" si="20"/>
        <v xml:space="preserve">PL-4 </v>
      </c>
      <c r="AC103" s="142"/>
      <c r="AD103" s="142" t="s">
        <v>480</v>
      </c>
      <c r="AE103" s="142" t="s">
        <v>480</v>
      </c>
      <c r="AF103" s="143">
        <f t="shared" si="21"/>
        <v>0</v>
      </c>
      <c r="AH103" s="144" t="str">
        <f t="shared" si="22"/>
        <v>Y</v>
      </c>
    </row>
    <row r="104" spans="1:34" x14ac:dyDescent="0.25">
      <c r="A104" s="137" t="s">
        <v>273</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477</v>
      </c>
      <c r="Y104" s="145" t="s">
        <v>477</v>
      </c>
      <c r="Z104" s="145" t="s">
        <v>477</v>
      </c>
      <c r="AA104" s="140" t="str">
        <f t="shared" si="19"/>
        <v>N</v>
      </c>
      <c r="AB104" s="141" t="str">
        <f t="shared" si="20"/>
        <v xml:space="preserve">PL-7 </v>
      </c>
      <c r="AC104" s="142"/>
      <c r="AD104" s="142"/>
      <c r="AE104" s="142"/>
      <c r="AF104" s="143">
        <f t="shared" si="21"/>
        <v>0</v>
      </c>
      <c r="AH104" s="144" t="str">
        <f t="shared" si="22"/>
        <v>N</v>
      </c>
    </row>
    <row r="105" spans="1:34" x14ac:dyDescent="0.25">
      <c r="A105" s="137" t="s">
        <v>275</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477</v>
      </c>
      <c r="Y105" s="138" t="s">
        <v>474</v>
      </c>
      <c r="Z105" s="138" t="s">
        <v>474</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276</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474</v>
      </c>
      <c r="Y106" s="138" t="s">
        <v>474</v>
      </c>
      <c r="Z106" s="138" t="s">
        <v>474</v>
      </c>
      <c r="AA106" s="140" t="str">
        <f t="shared" si="27"/>
        <v>Y</v>
      </c>
      <c r="AB106" s="141" t="str">
        <f t="shared" si="28"/>
        <v xml:space="preserve">PM-1 </v>
      </c>
      <c r="AC106" s="142"/>
      <c r="AD106" s="142"/>
      <c r="AE106" s="142"/>
      <c r="AF106" s="143">
        <f t="shared" si="29"/>
        <v>0</v>
      </c>
      <c r="AH106" s="144" t="str">
        <f t="shared" si="30"/>
        <v>Y</v>
      </c>
    </row>
    <row r="107" spans="1:34" x14ac:dyDescent="0.25">
      <c r="A107" s="137" t="s">
        <v>507</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474</v>
      </c>
      <c r="Y107" s="138" t="s">
        <v>474</v>
      </c>
      <c r="Z107" s="138" t="s">
        <v>474</v>
      </c>
      <c r="AA107" s="140" t="str">
        <f t="shared" si="27"/>
        <v>Y</v>
      </c>
      <c r="AB107" s="141" t="str">
        <f t="shared" si="28"/>
        <v xml:space="preserve">PM-9 </v>
      </c>
      <c r="AC107" s="142"/>
      <c r="AD107" s="142"/>
      <c r="AE107" s="142"/>
      <c r="AF107" s="143">
        <f t="shared" si="29"/>
        <v>0</v>
      </c>
      <c r="AH107" s="144" t="str">
        <f t="shared" si="30"/>
        <v>Y</v>
      </c>
    </row>
    <row r="108" spans="1:34" x14ac:dyDescent="0.25">
      <c r="A108" s="137" t="s">
        <v>279</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474</v>
      </c>
      <c r="Y108" s="138" t="s">
        <v>474</v>
      </c>
      <c r="Z108" s="138" t="s">
        <v>474</v>
      </c>
      <c r="AA108" s="140" t="str">
        <f t="shared" si="27"/>
        <v>Y</v>
      </c>
      <c r="AB108" s="141" t="str">
        <f t="shared" si="28"/>
        <v>PM-12</v>
      </c>
      <c r="AC108" s="142"/>
      <c r="AD108" s="142"/>
      <c r="AE108" s="142"/>
      <c r="AF108" s="143">
        <f t="shared" si="29"/>
        <v>0</v>
      </c>
      <c r="AH108" s="144" t="str">
        <f t="shared" si="30"/>
        <v>Y</v>
      </c>
    </row>
    <row r="109" spans="1:34" x14ac:dyDescent="0.25">
      <c r="A109" s="137" t="s">
        <v>281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474</v>
      </c>
      <c r="Y109" s="138" t="s">
        <v>474</v>
      </c>
      <c r="Z109" s="138" t="s">
        <v>474</v>
      </c>
      <c r="AA109" s="140" t="str">
        <f t="shared" si="27"/>
        <v>Y</v>
      </c>
      <c r="AB109" s="141" t="str">
        <f t="shared" si="28"/>
        <v>PM-14</v>
      </c>
      <c r="AC109" s="142"/>
      <c r="AD109" s="142"/>
      <c r="AE109" s="142"/>
      <c r="AF109" s="143">
        <f t="shared" si="29"/>
        <v>0</v>
      </c>
      <c r="AH109" s="144" t="str">
        <f t="shared" si="30"/>
        <v>Y</v>
      </c>
    </row>
    <row r="110" spans="1:34" x14ac:dyDescent="0.25">
      <c r="A110" s="137" t="s">
        <v>282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474</v>
      </c>
      <c r="Y110" s="138" t="s">
        <v>474</v>
      </c>
      <c r="Z110" s="138" t="s">
        <v>474</v>
      </c>
      <c r="AA110" s="140" t="str">
        <f t="shared" si="27"/>
        <v>Y</v>
      </c>
      <c r="AB110" s="141" t="str">
        <f t="shared" si="28"/>
        <v>PM-15</v>
      </c>
      <c r="AC110" s="142"/>
      <c r="AD110" s="142"/>
      <c r="AE110" s="142"/>
      <c r="AF110" s="143">
        <f t="shared" si="29"/>
        <v>0</v>
      </c>
      <c r="AH110" s="144" t="str">
        <f t="shared" si="30"/>
        <v>Y</v>
      </c>
    </row>
    <row r="111" spans="1:34" x14ac:dyDescent="0.25">
      <c r="A111" s="137" t="s">
        <v>284</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474</v>
      </c>
      <c r="Y111" s="138" t="s">
        <v>474</v>
      </c>
      <c r="Z111" s="138" t="s">
        <v>474</v>
      </c>
      <c r="AA111" s="140" t="str">
        <f t="shared" si="27"/>
        <v>Y</v>
      </c>
      <c r="AB111" s="141" t="str">
        <f t="shared" si="28"/>
        <v>PM-16</v>
      </c>
      <c r="AC111" s="142"/>
      <c r="AD111" s="142"/>
      <c r="AE111" s="142"/>
      <c r="AF111" s="143">
        <f t="shared" si="29"/>
        <v>0</v>
      </c>
      <c r="AH111" s="144" t="str">
        <f t="shared" si="30"/>
        <v>Y</v>
      </c>
    </row>
    <row r="112" spans="1:34" x14ac:dyDescent="0.25">
      <c r="A112" s="137" t="s">
        <v>286</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474</v>
      </c>
      <c r="Y112" s="138" t="s">
        <v>474</v>
      </c>
      <c r="Z112" s="138" t="s">
        <v>474</v>
      </c>
      <c r="AA112" s="140" t="str">
        <f t="shared" si="27"/>
        <v>Y</v>
      </c>
      <c r="AB112" s="141" t="str">
        <f t="shared" si="28"/>
        <v xml:space="preserve">PS-1 </v>
      </c>
      <c r="AC112" s="142"/>
      <c r="AD112" s="142"/>
      <c r="AE112" s="142"/>
      <c r="AF112" s="143">
        <f t="shared" si="29"/>
        <v>0</v>
      </c>
      <c r="AH112" s="144" t="str">
        <f t="shared" si="30"/>
        <v>Y</v>
      </c>
    </row>
    <row r="113" spans="1:34" x14ac:dyDescent="0.25">
      <c r="A113" s="137" t="s">
        <v>288</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474</v>
      </c>
      <c r="Y113" s="138" t="s">
        <v>474</v>
      </c>
      <c r="Z113" s="138" t="s">
        <v>474</v>
      </c>
      <c r="AA113" s="140" t="str">
        <f t="shared" si="27"/>
        <v>Y</v>
      </c>
      <c r="AB113" s="141" t="str">
        <f t="shared" si="28"/>
        <v xml:space="preserve">RA-5 </v>
      </c>
      <c r="AC113" s="142"/>
      <c r="AD113" s="142" t="s">
        <v>495</v>
      </c>
      <c r="AE113" s="142" t="s">
        <v>508</v>
      </c>
      <c r="AF113" s="143">
        <f t="shared" si="29"/>
        <v>0</v>
      </c>
      <c r="AH113" s="144" t="str">
        <f t="shared" si="30"/>
        <v>N</v>
      </c>
    </row>
    <row r="114" spans="1:34" x14ac:dyDescent="0.25">
      <c r="A114" s="137" t="s">
        <v>289</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474</v>
      </c>
      <c r="Y114" s="138" t="s">
        <v>474</v>
      </c>
      <c r="Z114" s="138" t="s">
        <v>474</v>
      </c>
      <c r="AA114" s="140" t="str">
        <f t="shared" si="27"/>
        <v>Y</v>
      </c>
      <c r="AB114" s="141" t="str">
        <f t="shared" si="28"/>
        <v xml:space="preserve">SA-1 </v>
      </c>
      <c r="AC114" s="142"/>
      <c r="AD114" s="142"/>
      <c r="AE114" s="142"/>
      <c r="AF114" s="143">
        <f t="shared" si="29"/>
        <v>0</v>
      </c>
      <c r="AH114" s="144" t="str">
        <f t="shared" si="30"/>
        <v>Y</v>
      </c>
    </row>
    <row r="115" spans="1:34" x14ac:dyDescent="0.25">
      <c r="A115" s="137" t="s">
        <v>291</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474</v>
      </c>
      <c r="Y115" s="138" t="s">
        <v>474</v>
      </c>
      <c r="Z115" s="138" t="s">
        <v>474</v>
      </c>
      <c r="AA115" s="140" t="str">
        <f t="shared" si="27"/>
        <v>Y</v>
      </c>
      <c r="AB115" s="141" t="str">
        <f t="shared" si="28"/>
        <v xml:space="preserve">SA-3 </v>
      </c>
      <c r="AC115" s="142"/>
      <c r="AD115" s="142"/>
      <c r="AE115" s="142"/>
      <c r="AF115" s="143">
        <f t="shared" si="29"/>
        <v>0</v>
      </c>
      <c r="AH115" s="144" t="str">
        <f t="shared" si="30"/>
        <v>Y</v>
      </c>
    </row>
    <row r="116" spans="1:34" x14ac:dyDescent="0.25">
      <c r="A116" s="137" t="s">
        <v>509</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474</v>
      </c>
      <c r="Y116" s="138" t="s">
        <v>474</v>
      </c>
      <c r="Z116" s="138" t="s">
        <v>474</v>
      </c>
      <c r="AA116" s="140" t="str">
        <f t="shared" si="27"/>
        <v>Y</v>
      </c>
      <c r="AB116" s="141" t="str">
        <f t="shared" si="28"/>
        <v xml:space="preserve">SA-4 </v>
      </c>
      <c r="AC116" s="142"/>
      <c r="AD116" s="142" t="s">
        <v>510</v>
      </c>
      <c r="AE116" s="142" t="s">
        <v>510</v>
      </c>
      <c r="AF116" s="143">
        <f t="shared" si="29"/>
        <v>0</v>
      </c>
      <c r="AH116" s="144" t="str">
        <f t="shared" si="30"/>
        <v>Y</v>
      </c>
    </row>
    <row r="117" spans="1:34" x14ac:dyDescent="0.25">
      <c r="A117" s="137" t="s">
        <v>293</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474</v>
      </c>
      <c r="Y117" s="138" t="s">
        <v>474</v>
      </c>
      <c r="Z117" s="138" t="s">
        <v>474</v>
      </c>
      <c r="AA117" s="140" t="str">
        <f t="shared" si="27"/>
        <v>Y</v>
      </c>
      <c r="AB117" s="141" t="str">
        <f t="shared" si="28"/>
        <v xml:space="preserve">SA-5 </v>
      </c>
      <c r="AC117" s="142"/>
      <c r="AD117" s="142"/>
      <c r="AE117" s="142"/>
      <c r="AF117" s="143">
        <f t="shared" si="29"/>
        <v>0</v>
      </c>
      <c r="AH117" s="144" t="str">
        <f t="shared" si="30"/>
        <v>Y</v>
      </c>
    </row>
    <row r="118" spans="1:34" x14ac:dyDescent="0.25">
      <c r="A118" s="137" t="s">
        <v>294</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477</v>
      </c>
      <c r="Y118" s="138" t="s">
        <v>474</v>
      </c>
      <c r="Z118" s="138" t="s">
        <v>474</v>
      </c>
      <c r="AA118" s="140" t="str">
        <f t="shared" si="27"/>
        <v>N</v>
      </c>
      <c r="AB118" s="141" t="str">
        <f t="shared" si="28"/>
        <v xml:space="preserve">SA-8 </v>
      </c>
      <c r="AC118" s="142"/>
      <c r="AD118" s="142"/>
      <c r="AE118" s="142"/>
      <c r="AF118" s="143">
        <f t="shared" si="29"/>
        <v>0</v>
      </c>
      <c r="AH118" s="144" t="str">
        <f t="shared" si="30"/>
        <v>N</v>
      </c>
    </row>
    <row r="119" spans="1:34" x14ac:dyDescent="0.25">
      <c r="A119" s="137" t="s">
        <v>295</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474</v>
      </c>
      <c r="Y119" s="138" t="s">
        <v>474</v>
      </c>
      <c r="Z119" s="138" t="s">
        <v>474</v>
      </c>
      <c r="AA119" s="140" t="str">
        <f t="shared" si="27"/>
        <v>Y</v>
      </c>
      <c r="AB119" s="141" t="str">
        <f t="shared" si="28"/>
        <v xml:space="preserve">SA-9 </v>
      </c>
      <c r="AC119" s="142"/>
      <c r="AD119" s="142" t="s">
        <v>484</v>
      </c>
      <c r="AE119" s="142" t="s">
        <v>484</v>
      </c>
      <c r="AF119" s="143">
        <f t="shared" si="29"/>
        <v>0</v>
      </c>
      <c r="AH119" s="144" t="str">
        <f t="shared" si="30"/>
        <v>Y</v>
      </c>
    </row>
    <row r="120" spans="1:34" x14ac:dyDescent="0.25">
      <c r="A120" s="137" t="s">
        <v>296</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477</v>
      </c>
      <c r="Y120" s="138" t="s">
        <v>474</v>
      </c>
      <c r="Z120" s="138" t="s">
        <v>474</v>
      </c>
      <c r="AA120" s="140" t="str">
        <f t="shared" si="27"/>
        <v>N</v>
      </c>
      <c r="AB120" s="141" t="str">
        <f t="shared" si="28"/>
        <v>SA-10</v>
      </c>
      <c r="AC120" s="142"/>
      <c r="AD120" s="142"/>
      <c r="AE120" s="142"/>
      <c r="AF120" s="143">
        <f t="shared" si="29"/>
        <v>0</v>
      </c>
      <c r="AH120" s="144" t="str">
        <f t="shared" si="30"/>
        <v>N</v>
      </c>
    </row>
    <row r="121" spans="1:34" x14ac:dyDescent="0.25">
      <c r="A121" s="137" t="s">
        <v>297</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477</v>
      </c>
      <c r="Y121" s="138" t="s">
        <v>474</v>
      </c>
      <c r="Z121" s="138" t="s">
        <v>474</v>
      </c>
      <c r="AA121" s="140" t="str">
        <f t="shared" si="27"/>
        <v>N</v>
      </c>
      <c r="AB121" s="141" t="str">
        <f t="shared" si="28"/>
        <v>SA-11</v>
      </c>
      <c r="AC121" s="142"/>
      <c r="AD121" s="142"/>
      <c r="AE121" s="142"/>
      <c r="AF121" s="143">
        <f t="shared" si="29"/>
        <v>0</v>
      </c>
      <c r="AH121" s="144" t="str">
        <f t="shared" si="30"/>
        <v>N</v>
      </c>
    </row>
    <row r="122" spans="1:34" x14ac:dyDescent="0.25">
      <c r="A122" s="137" t="s">
        <v>298</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477</v>
      </c>
      <c r="Y122" s="145" t="s">
        <v>477</v>
      </c>
      <c r="Z122" s="138" t="s">
        <v>474</v>
      </c>
      <c r="AA122" s="140" t="str">
        <f t="shared" si="27"/>
        <v>N</v>
      </c>
      <c r="AB122" s="141" t="str">
        <f t="shared" si="28"/>
        <v>SA-12</v>
      </c>
      <c r="AC122" s="142"/>
      <c r="AD122" s="142"/>
      <c r="AE122" s="142"/>
      <c r="AF122" s="143">
        <f t="shared" si="29"/>
        <v>0</v>
      </c>
      <c r="AH122" s="144" t="str">
        <f t="shared" si="30"/>
        <v>N</v>
      </c>
    </row>
    <row r="123" spans="1:34" x14ac:dyDescent="0.25">
      <c r="A123" s="137" t="s">
        <v>300</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477</v>
      </c>
      <c r="Y123" s="145" t="s">
        <v>477</v>
      </c>
      <c r="Z123" s="145" t="s">
        <v>477</v>
      </c>
      <c r="AA123" s="140" t="str">
        <f t="shared" si="27"/>
        <v>N</v>
      </c>
      <c r="AB123" s="141" t="str">
        <f t="shared" si="28"/>
        <v>SA-13</v>
      </c>
      <c r="AC123" s="142"/>
      <c r="AD123" s="142"/>
      <c r="AE123" s="142"/>
      <c r="AF123" s="143">
        <f t="shared" si="29"/>
        <v>0</v>
      </c>
      <c r="AH123" s="144" t="str">
        <f t="shared" si="30"/>
        <v>N</v>
      </c>
    </row>
    <row r="124" spans="1:34" x14ac:dyDescent="0.25">
      <c r="A124" s="137" t="s">
        <v>301</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477</v>
      </c>
      <c r="Y124" s="145" t="s">
        <v>477</v>
      </c>
      <c r="Z124" s="145" t="s">
        <v>477</v>
      </c>
      <c r="AA124" s="140" t="str">
        <f t="shared" si="27"/>
        <v>N</v>
      </c>
      <c r="AB124" s="141" t="str">
        <f t="shared" si="28"/>
        <v>SA-14</v>
      </c>
      <c r="AC124" s="142"/>
      <c r="AD124" s="142"/>
      <c r="AE124" s="142"/>
      <c r="AF124" s="143">
        <f t="shared" si="29"/>
        <v>0</v>
      </c>
      <c r="AH124" s="144" t="str">
        <f t="shared" si="30"/>
        <v>N</v>
      </c>
    </row>
    <row r="125" spans="1:34" x14ac:dyDescent="0.25">
      <c r="A125" s="137" t="s">
        <v>511</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477</v>
      </c>
      <c r="Y125" s="145" t="s">
        <v>477</v>
      </c>
      <c r="Z125" s="138" t="s">
        <v>474</v>
      </c>
      <c r="AA125" s="140" t="str">
        <f t="shared" si="27"/>
        <v>N</v>
      </c>
      <c r="AB125" s="141" t="str">
        <f t="shared" si="28"/>
        <v>SA-15</v>
      </c>
      <c r="AC125" s="142"/>
      <c r="AD125" s="142"/>
      <c r="AE125" s="142"/>
      <c r="AF125" s="143">
        <f t="shared" si="29"/>
        <v>0</v>
      </c>
      <c r="AH125" s="144" t="str">
        <f t="shared" si="30"/>
        <v>N</v>
      </c>
    </row>
    <row r="126" spans="1:34" x14ac:dyDescent="0.25">
      <c r="A126" s="137" t="s">
        <v>305</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477</v>
      </c>
      <c r="Y126" s="145" t="s">
        <v>477</v>
      </c>
      <c r="Z126" s="138" t="s">
        <v>474</v>
      </c>
      <c r="AA126" s="140" t="str">
        <f t="shared" si="27"/>
        <v>N</v>
      </c>
      <c r="AB126" s="141" t="str">
        <f t="shared" si="28"/>
        <v>SA-16</v>
      </c>
      <c r="AC126" s="142"/>
      <c r="AD126" s="142"/>
      <c r="AE126" s="142"/>
      <c r="AF126" s="143">
        <f t="shared" si="29"/>
        <v>0</v>
      </c>
      <c r="AH126" s="144" t="str">
        <f t="shared" si="30"/>
        <v>N</v>
      </c>
    </row>
    <row r="127" spans="1:34" x14ac:dyDescent="0.25">
      <c r="A127" s="137" t="s">
        <v>307</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477</v>
      </c>
      <c r="Y127" s="145" t="s">
        <v>477</v>
      </c>
      <c r="Z127" s="138" t="s">
        <v>474</v>
      </c>
      <c r="AA127" s="140" t="str">
        <f t="shared" si="27"/>
        <v>N</v>
      </c>
      <c r="AB127" s="141" t="str">
        <f t="shared" si="28"/>
        <v>SA-17</v>
      </c>
      <c r="AC127" s="142"/>
      <c r="AD127" s="142"/>
      <c r="AE127" s="142"/>
      <c r="AF127" s="143">
        <f t="shared" si="29"/>
        <v>0</v>
      </c>
      <c r="AH127" s="144" t="str">
        <f t="shared" si="30"/>
        <v>N</v>
      </c>
    </row>
    <row r="128" spans="1:34" x14ac:dyDescent="0.25">
      <c r="A128" s="137" t="s">
        <v>308</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477</v>
      </c>
      <c r="Y128" s="145" t="s">
        <v>477</v>
      </c>
      <c r="Z128" s="145" t="s">
        <v>477</v>
      </c>
      <c r="AA128" s="140" t="str">
        <f t="shared" si="27"/>
        <v>N</v>
      </c>
      <c r="AB128" s="141" t="str">
        <f t="shared" si="28"/>
        <v>SA-18</v>
      </c>
      <c r="AC128" s="142"/>
      <c r="AD128" s="142"/>
      <c r="AE128" s="142"/>
      <c r="AF128" s="143">
        <f t="shared" si="29"/>
        <v>0</v>
      </c>
      <c r="AH128" s="144" t="str">
        <f t="shared" si="30"/>
        <v>N</v>
      </c>
    </row>
    <row r="129" spans="1:34" x14ac:dyDescent="0.25">
      <c r="A129" s="137" t="s">
        <v>310</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477</v>
      </c>
      <c r="Y129" s="145" t="s">
        <v>477</v>
      </c>
      <c r="Z129" s="145" t="s">
        <v>477</v>
      </c>
      <c r="AA129" s="140" t="str">
        <f t="shared" si="27"/>
        <v>N</v>
      </c>
      <c r="AB129" s="141" t="str">
        <f t="shared" si="28"/>
        <v>SA-21</v>
      </c>
      <c r="AC129" s="142"/>
      <c r="AD129" s="142"/>
      <c r="AE129" s="142"/>
      <c r="AF129" s="143">
        <f t="shared" si="29"/>
        <v>0</v>
      </c>
      <c r="AH129" s="144" t="str">
        <f t="shared" si="30"/>
        <v>N</v>
      </c>
    </row>
    <row r="130" spans="1:34" x14ac:dyDescent="0.25">
      <c r="A130" s="137" t="s">
        <v>312</v>
      </c>
      <c r="B130" s="138"/>
      <c r="C130" s="138"/>
      <c r="D130" s="138"/>
      <c r="E130" s="138"/>
      <c r="F130" s="138"/>
      <c r="G130" s="138"/>
      <c r="H130" s="138"/>
      <c r="I130" s="138"/>
      <c r="J130" s="138"/>
      <c r="K130" s="138"/>
      <c r="L130" s="138"/>
      <c r="M130" s="138"/>
      <c r="N130" s="138"/>
      <c r="O130" s="138"/>
      <c r="P130" s="138"/>
      <c r="Q130" s="138" t="str">
        <f>IF(Q$5="S","S","x")</f>
        <v>S</v>
      </c>
      <c r="R130" s="138"/>
      <c r="S130" s="138" t="str">
        <f>IF(S$5="S","S","x")</f>
        <v>S</v>
      </c>
      <c r="T130" s="138" t="str">
        <f>IF(T$5="S","S","x")</f>
        <v>S</v>
      </c>
      <c r="V130" s="139" t="str">
        <f t="shared" si="26"/>
        <v>Y</v>
      </c>
      <c r="W130" s="134"/>
      <c r="X130" s="138" t="s">
        <v>474</v>
      </c>
      <c r="Y130" s="138" t="s">
        <v>474</v>
      </c>
      <c r="Z130" s="138" t="s">
        <v>474</v>
      </c>
      <c r="AA130" s="140" t="str">
        <f t="shared" si="27"/>
        <v>Y</v>
      </c>
      <c r="AB130" s="141" t="str">
        <f t="shared" si="28"/>
        <v xml:space="preserve">SC-1 </v>
      </c>
      <c r="AC130" s="142"/>
      <c r="AD130" s="142"/>
      <c r="AE130" s="142"/>
      <c r="AF130" s="143">
        <f t="shared" si="29"/>
        <v>0</v>
      </c>
      <c r="AH130" s="144" t="str">
        <f t="shared" si="30"/>
        <v>Y</v>
      </c>
    </row>
    <row r="131" spans="1:34" x14ac:dyDescent="0.25">
      <c r="A131" s="137" t="s">
        <v>314</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474</v>
      </c>
      <c r="Y131" s="138" t="s">
        <v>474</v>
      </c>
      <c r="Z131" s="138" t="s">
        <v>474</v>
      </c>
      <c r="AA131" s="140" t="str">
        <f t="shared" si="27"/>
        <v>Y</v>
      </c>
      <c r="AB131" s="141" t="str">
        <f t="shared" si="28"/>
        <v xml:space="preserve">SC-7 </v>
      </c>
      <c r="AC131" s="142"/>
      <c r="AD131" s="142" t="s">
        <v>512</v>
      </c>
      <c r="AE131" s="142" t="s">
        <v>513</v>
      </c>
      <c r="AF131" s="143">
        <f t="shared" si="29"/>
        <v>0</v>
      </c>
      <c r="AH131" s="144" t="str">
        <f t="shared" si="30"/>
        <v>N</v>
      </c>
    </row>
    <row r="132" spans="1:34" x14ac:dyDescent="0.25">
      <c r="A132" s="137" t="s">
        <v>316</v>
      </c>
      <c r="B132" s="138"/>
      <c r="C132" s="138"/>
      <c r="D132" s="138"/>
      <c r="E132" s="138"/>
      <c r="F132" s="138"/>
      <c r="G132" s="138"/>
      <c r="H132" s="138"/>
      <c r="I132" s="138"/>
      <c r="J132" s="138"/>
      <c r="K132" s="138"/>
      <c r="L132" s="138"/>
      <c r="M132" s="138"/>
      <c r="N132" s="138" t="str">
        <f>IF(N$5="S","S","x")</f>
        <v>x</v>
      </c>
      <c r="O132" s="138"/>
      <c r="P132" s="138"/>
      <c r="Q132" s="138"/>
      <c r="R132" s="138"/>
      <c r="S132" s="138" t="str">
        <f>IF(S$5="S","S","x")</f>
        <v>S</v>
      </c>
      <c r="T132" s="138" t="str">
        <f>IF(T$5="S","S","x")</f>
        <v>S</v>
      </c>
      <c r="V132" s="139" t="str">
        <f t="shared" si="26"/>
        <v>Y</v>
      </c>
      <c r="W132" s="134"/>
      <c r="X132" s="145" t="s">
        <v>477</v>
      </c>
      <c r="Y132" s="138" t="s">
        <v>474</v>
      </c>
      <c r="Z132" s="138" t="s">
        <v>474</v>
      </c>
      <c r="AA132" s="140" t="str">
        <f t="shared" si="27"/>
        <v>N</v>
      </c>
      <c r="AB132" s="141" t="str">
        <f t="shared" si="28"/>
        <v xml:space="preserve">SC-8 </v>
      </c>
      <c r="AC132" s="142"/>
      <c r="AD132" s="142" t="s">
        <v>480</v>
      </c>
      <c r="AE132" s="142" t="s">
        <v>480</v>
      </c>
      <c r="AF132" s="143">
        <f t="shared" si="29"/>
        <v>0</v>
      </c>
      <c r="AH132" s="144" t="str">
        <f t="shared" si="30"/>
        <v>N</v>
      </c>
    </row>
    <row r="133" spans="1:34" x14ac:dyDescent="0.25">
      <c r="A133" s="137" t="s">
        <v>318</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S</v>
      </c>
      <c r="T133" s="138"/>
      <c r="V133" s="139" t="str">
        <f t="shared" si="26"/>
        <v>Y</v>
      </c>
      <c r="W133" s="134"/>
      <c r="X133" s="138" t="s">
        <v>474</v>
      </c>
      <c r="Y133" s="138" t="s">
        <v>474</v>
      </c>
      <c r="Z133" s="138" t="s">
        <v>474</v>
      </c>
      <c r="AA133" s="140" t="str">
        <f t="shared" si="27"/>
        <v>Y</v>
      </c>
      <c r="AB133" s="141" t="str">
        <f t="shared" si="28"/>
        <v>SC-12</v>
      </c>
      <c r="AC133" s="142"/>
      <c r="AD133" s="142"/>
      <c r="AE133" s="142" t="s">
        <v>480</v>
      </c>
      <c r="AF133" s="143">
        <f t="shared" si="29"/>
        <v>0</v>
      </c>
      <c r="AH133" s="144" t="str">
        <f t="shared" si="30"/>
        <v>Y</v>
      </c>
    </row>
    <row r="134" spans="1:34" x14ac:dyDescent="0.25">
      <c r="A134" s="137" t="s">
        <v>320</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S</v>
      </c>
      <c r="T134" s="138"/>
      <c r="V134" s="139" t="str">
        <f t="shared" si="26"/>
        <v>Y</v>
      </c>
      <c r="W134" s="134"/>
      <c r="X134" s="138" t="s">
        <v>474</v>
      </c>
      <c r="Y134" s="138" t="s">
        <v>474</v>
      </c>
      <c r="Z134" s="138" t="s">
        <v>474</v>
      </c>
      <c r="AA134" s="140" t="str">
        <f t="shared" si="27"/>
        <v>Y</v>
      </c>
      <c r="AB134" s="141" t="str">
        <f t="shared" si="28"/>
        <v>SC-13</v>
      </c>
      <c r="AC134" s="142"/>
      <c r="AD134" s="142"/>
      <c r="AE134" s="142"/>
      <c r="AF134" s="143">
        <f t="shared" si="29"/>
        <v>0</v>
      </c>
      <c r="AH134" s="144" t="str">
        <f t="shared" si="30"/>
        <v>Y</v>
      </c>
    </row>
    <row r="135" spans="1:34" x14ac:dyDescent="0.25">
      <c r="A135" s="137" t="s">
        <v>322</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477</v>
      </c>
      <c r="Y135" s="138" t="s">
        <v>474</v>
      </c>
      <c r="Z135" s="138" t="s">
        <v>474</v>
      </c>
      <c r="AA135" s="140" t="str">
        <f t="shared" si="27"/>
        <v>N</v>
      </c>
      <c r="AB135" s="141" t="str">
        <f t="shared" si="28"/>
        <v>SC-17</v>
      </c>
      <c r="AC135" s="142"/>
      <c r="AD135" s="142"/>
      <c r="AE135" s="142"/>
      <c r="AF135" s="143">
        <f t="shared" si="29"/>
        <v>0</v>
      </c>
      <c r="AH135" s="144" t="str">
        <f t="shared" si="30"/>
        <v>N</v>
      </c>
    </row>
    <row r="136" spans="1:34" x14ac:dyDescent="0.25">
      <c r="A136" s="137" t="s">
        <v>324</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477</v>
      </c>
      <c r="Y136" s="145" t="s">
        <v>477</v>
      </c>
      <c r="Z136" s="145" t="s">
        <v>477</v>
      </c>
      <c r="AA136" s="140" t="str">
        <f t="shared" si="27"/>
        <v>N</v>
      </c>
      <c r="AB136" s="141" t="str">
        <f t="shared" si="28"/>
        <v>SC-25</v>
      </c>
      <c r="AC136" s="142"/>
      <c r="AD136" s="142"/>
      <c r="AE136" s="142"/>
      <c r="AF136" s="143">
        <f t="shared" si="29"/>
        <v>0</v>
      </c>
      <c r="AH136" s="144" t="str">
        <f t="shared" si="30"/>
        <v>N</v>
      </c>
    </row>
    <row r="137" spans="1:34" x14ac:dyDescent="0.25">
      <c r="A137" s="137" t="s">
        <v>326</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477</v>
      </c>
      <c r="Y137" s="145" t="s">
        <v>477</v>
      </c>
      <c r="Z137" s="145" t="s">
        <v>477</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328</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477</v>
      </c>
      <c r="Y138" s="138" t="s">
        <v>474</v>
      </c>
      <c r="Z138" s="138" t="s">
        <v>474</v>
      </c>
      <c r="AA138" s="140" t="str">
        <f t="shared" si="33"/>
        <v>N</v>
      </c>
      <c r="AB138" s="141" t="str">
        <f t="shared" si="34"/>
        <v>SC-28</v>
      </c>
      <c r="AC138" s="142"/>
      <c r="AD138" s="142"/>
      <c r="AE138" s="142"/>
      <c r="AF138" s="143">
        <f t="shared" si="35"/>
        <v>0</v>
      </c>
      <c r="AH138" s="144" t="str">
        <f t="shared" si="36"/>
        <v>N</v>
      </c>
    </row>
    <row r="139" spans="1:34" x14ac:dyDescent="0.25">
      <c r="A139" s="137" t="s">
        <v>330</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477</v>
      </c>
      <c r="Y139" s="145" t="s">
        <v>477</v>
      </c>
      <c r="Z139" s="145" t="s">
        <v>477</v>
      </c>
      <c r="AA139" s="140" t="str">
        <f t="shared" si="33"/>
        <v>N</v>
      </c>
      <c r="AB139" s="141" t="str">
        <f t="shared" si="34"/>
        <v>SC-29</v>
      </c>
      <c r="AC139" s="142"/>
      <c r="AD139" s="142"/>
      <c r="AE139" s="142"/>
      <c r="AF139" s="143">
        <f t="shared" si="35"/>
        <v>0</v>
      </c>
      <c r="AH139" s="144" t="str">
        <f t="shared" si="36"/>
        <v>N</v>
      </c>
    </row>
    <row r="140" spans="1:34" x14ac:dyDescent="0.25">
      <c r="A140" s="137" t="s">
        <v>332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477</v>
      </c>
      <c r="Y140" s="145" t="s">
        <v>477</v>
      </c>
      <c r="Z140" s="145" t="s">
        <v>477</v>
      </c>
      <c r="AA140" s="140" t="str">
        <f t="shared" si="33"/>
        <v>N</v>
      </c>
      <c r="AB140" s="141" t="str">
        <f t="shared" si="34"/>
        <v>SC-30</v>
      </c>
      <c r="AC140" s="142"/>
      <c r="AD140" s="142"/>
      <c r="AE140" s="142"/>
      <c r="AF140" s="143">
        <f t="shared" si="35"/>
        <v>0</v>
      </c>
      <c r="AH140" s="144" t="str">
        <f t="shared" si="36"/>
        <v>N</v>
      </c>
    </row>
    <row r="141" spans="1:34" x14ac:dyDescent="0.25">
      <c r="A141" s="137" t="s">
        <v>334</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477</v>
      </c>
      <c r="Y141" s="145" t="s">
        <v>477</v>
      </c>
      <c r="Z141" s="145" t="s">
        <v>477</v>
      </c>
      <c r="AA141" s="140" t="str">
        <f t="shared" si="33"/>
        <v>N</v>
      </c>
      <c r="AB141" s="141" t="str">
        <f t="shared" si="34"/>
        <v>SC-31</v>
      </c>
      <c r="AC141" s="142"/>
      <c r="AD141" s="142"/>
      <c r="AE141" s="142"/>
      <c r="AF141" s="143">
        <f t="shared" si="35"/>
        <v>0</v>
      </c>
      <c r="AH141" s="144" t="str">
        <f t="shared" si="36"/>
        <v>N</v>
      </c>
    </row>
    <row r="142" spans="1:34" x14ac:dyDescent="0.25">
      <c r="A142" s="137" t="s">
        <v>336</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477</v>
      </c>
      <c r="Y142" s="145" t="s">
        <v>477</v>
      </c>
      <c r="Z142" s="145" t="s">
        <v>477</v>
      </c>
      <c r="AA142" s="140" t="str">
        <f t="shared" si="33"/>
        <v>N</v>
      </c>
      <c r="AB142" s="141" t="str">
        <f t="shared" si="34"/>
        <v>SC-34</v>
      </c>
      <c r="AC142" s="142"/>
      <c r="AD142" s="142"/>
      <c r="AE142" s="142"/>
      <c r="AF142" s="143">
        <f t="shared" si="35"/>
        <v>0</v>
      </c>
      <c r="AH142" s="144" t="str">
        <f t="shared" si="36"/>
        <v>N</v>
      </c>
    </row>
    <row r="143" spans="1:34" x14ac:dyDescent="0.25">
      <c r="A143" s="137" t="s">
        <v>338</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477</v>
      </c>
      <c r="Y143" s="145" t="s">
        <v>477</v>
      </c>
      <c r="Z143" s="145" t="s">
        <v>477</v>
      </c>
      <c r="AA143" s="140" t="str">
        <f t="shared" si="33"/>
        <v>N</v>
      </c>
      <c r="AB143" s="141" t="str">
        <f t="shared" si="34"/>
        <v>SC-35</v>
      </c>
      <c r="AC143" s="142"/>
      <c r="AD143" s="142"/>
      <c r="AE143" s="142"/>
      <c r="AF143" s="143">
        <f t="shared" si="35"/>
        <v>0</v>
      </c>
      <c r="AH143" s="144" t="str">
        <f t="shared" si="36"/>
        <v>N</v>
      </c>
    </row>
    <row r="144" spans="1:34" x14ac:dyDescent="0.25">
      <c r="A144" s="137" t="s">
        <v>340</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477</v>
      </c>
      <c r="Y144" s="145" t="s">
        <v>477</v>
      </c>
      <c r="Z144" s="145" t="s">
        <v>477</v>
      </c>
      <c r="AA144" s="140" t="str">
        <f t="shared" si="33"/>
        <v>N</v>
      </c>
      <c r="AB144" s="141" t="str">
        <f t="shared" si="34"/>
        <v>SC-37</v>
      </c>
      <c r="AC144" s="142"/>
      <c r="AD144" s="142"/>
      <c r="AE144" s="142"/>
      <c r="AF144" s="143">
        <f t="shared" si="35"/>
        <v>0</v>
      </c>
      <c r="AH144" s="144" t="str">
        <f t="shared" si="36"/>
        <v>N</v>
      </c>
    </row>
    <row r="145" spans="1:34" x14ac:dyDescent="0.25">
      <c r="A145" s="137" t="s">
        <v>342</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477</v>
      </c>
      <c r="Y145" s="145" t="s">
        <v>477</v>
      </c>
      <c r="Z145" s="145" t="s">
        <v>477</v>
      </c>
      <c r="AA145" s="140" t="str">
        <f t="shared" si="33"/>
        <v>N</v>
      </c>
      <c r="AB145" s="141" t="str">
        <f t="shared" si="34"/>
        <v>SC-40</v>
      </c>
      <c r="AC145" s="142"/>
      <c r="AD145" s="142"/>
      <c r="AE145" s="142"/>
      <c r="AF145" s="143">
        <f t="shared" si="35"/>
        <v>0</v>
      </c>
      <c r="AH145" s="144" t="str">
        <f t="shared" si="36"/>
        <v>N</v>
      </c>
    </row>
    <row r="146" spans="1:34" x14ac:dyDescent="0.25">
      <c r="A146" s="137" t="s">
        <v>344</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477</v>
      </c>
      <c r="Y146" s="145" t="s">
        <v>477</v>
      </c>
      <c r="Z146" s="145" t="s">
        <v>477</v>
      </c>
      <c r="AA146" s="140" t="str">
        <f t="shared" si="33"/>
        <v>N</v>
      </c>
      <c r="AB146" s="141" t="str">
        <f t="shared" si="34"/>
        <v>SC-41</v>
      </c>
      <c r="AC146" s="142"/>
      <c r="AD146" s="142"/>
      <c r="AE146" s="142"/>
      <c r="AF146" s="143">
        <f t="shared" si="35"/>
        <v>0</v>
      </c>
      <c r="AH146" s="144" t="str">
        <f t="shared" si="36"/>
        <v>N</v>
      </c>
    </row>
    <row r="147" spans="1:34" x14ac:dyDescent="0.25">
      <c r="A147" s="137" t="s">
        <v>346</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477</v>
      </c>
      <c r="Y147" s="145" t="s">
        <v>477</v>
      </c>
      <c r="Z147" s="145" t="s">
        <v>477</v>
      </c>
      <c r="AA147" s="140" t="str">
        <f t="shared" si="33"/>
        <v>N</v>
      </c>
      <c r="AB147" s="141" t="str">
        <f t="shared" si="34"/>
        <v>SC-42</v>
      </c>
      <c r="AC147" s="142"/>
      <c r="AD147" s="142"/>
      <c r="AE147" s="142"/>
      <c r="AF147" s="143">
        <f t="shared" si="35"/>
        <v>0</v>
      </c>
      <c r="AH147" s="144" t="str">
        <f t="shared" si="36"/>
        <v>N</v>
      </c>
    </row>
    <row r="148" spans="1:34" x14ac:dyDescent="0.25">
      <c r="A148" s="137" t="s">
        <v>348</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477</v>
      </c>
      <c r="Y148" s="145" t="s">
        <v>477</v>
      </c>
      <c r="Z148" s="145" t="s">
        <v>477</v>
      </c>
      <c r="AA148" s="140" t="str">
        <f t="shared" si="33"/>
        <v>N</v>
      </c>
      <c r="AB148" s="141" t="str">
        <f t="shared" si="34"/>
        <v>SC-43</v>
      </c>
      <c r="AC148" s="142"/>
      <c r="AD148" s="142"/>
      <c r="AE148" s="142"/>
      <c r="AF148" s="143">
        <f t="shared" si="35"/>
        <v>0</v>
      </c>
      <c r="AH148" s="144" t="str">
        <f t="shared" si="36"/>
        <v>N</v>
      </c>
    </row>
    <row r="149" spans="1:34" x14ac:dyDescent="0.25">
      <c r="A149" s="137" t="s">
        <v>350</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477</v>
      </c>
      <c r="Y149" s="145" t="s">
        <v>477</v>
      </c>
      <c r="Z149" s="145" t="s">
        <v>477</v>
      </c>
      <c r="AA149" s="140" t="str">
        <f t="shared" si="33"/>
        <v>N</v>
      </c>
      <c r="AB149" s="141" t="str">
        <f t="shared" si="34"/>
        <v>SC-44</v>
      </c>
      <c r="AC149" s="142"/>
      <c r="AD149" s="142"/>
      <c r="AE149" s="142"/>
      <c r="AF149" s="143">
        <f t="shared" si="35"/>
        <v>0</v>
      </c>
      <c r="AH149" s="144" t="str">
        <f t="shared" si="36"/>
        <v>N</v>
      </c>
    </row>
    <row r="150" spans="1:34" x14ac:dyDescent="0.25">
      <c r="A150" s="137" t="s">
        <v>352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S</v>
      </c>
      <c r="V150" s="139" t="str">
        <f t="shared" si="32"/>
        <v>Y</v>
      </c>
      <c r="W150" s="134"/>
      <c r="X150" s="138" t="s">
        <v>474</v>
      </c>
      <c r="Y150" s="138" t="s">
        <v>474</v>
      </c>
      <c r="Z150" s="138" t="s">
        <v>474</v>
      </c>
      <c r="AA150" s="140" t="str">
        <f t="shared" si="33"/>
        <v>Y</v>
      </c>
      <c r="AB150" s="141" t="str">
        <f t="shared" si="34"/>
        <v xml:space="preserve">SI-1 </v>
      </c>
      <c r="AC150" s="142"/>
      <c r="AD150" s="142"/>
      <c r="AE150" s="142"/>
      <c r="AF150" s="143">
        <f t="shared" si="35"/>
        <v>0</v>
      </c>
      <c r="AH150" s="144" t="str">
        <f t="shared" si="36"/>
        <v>Y</v>
      </c>
    </row>
    <row r="151" spans="1:34" x14ac:dyDescent="0.25">
      <c r="A151" s="137" t="s">
        <v>354</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474</v>
      </c>
      <c r="Y151" s="138" t="s">
        <v>474</v>
      </c>
      <c r="Z151" s="138" t="s">
        <v>474</v>
      </c>
      <c r="AA151" s="140" t="str">
        <f t="shared" si="33"/>
        <v>Y</v>
      </c>
      <c r="AB151" s="141" t="str">
        <f t="shared" si="34"/>
        <v xml:space="preserve">SI-2 </v>
      </c>
      <c r="AC151" s="142"/>
      <c r="AD151" s="142" t="s">
        <v>484</v>
      </c>
      <c r="AE151" s="142" t="s">
        <v>486</v>
      </c>
      <c r="AF151" s="143">
        <f t="shared" si="35"/>
        <v>0</v>
      </c>
      <c r="AH151" s="144" t="str">
        <f t="shared" si="36"/>
        <v>Y</v>
      </c>
    </row>
    <row r="152" spans="1:34" x14ac:dyDescent="0.25">
      <c r="A152" s="137" t="s">
        <v>355</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S</v>
      </c>
      <c r="V152" s="139" t="str">
        <f t="shared" si="32"/>
        <v>Y</v>
      </c>
      <c r="W152" s="134"/>
      <c r="X152" s="138" t="s">
        <v>474</v>
      </c>
      <c r="Y152" s="138" t="s">
        <v>474</v>
      </c>
      <c r="Z152" s="138" t="s">
        <v>474</v>
      </c>
      <c r="AA152" s="140" t="str">
        <f t="shared" si="33"/>
        <v>Y</v>
      </c>
      <c r="AB152" s="141" t="str">
        <f t="shared" si="34"/>
        <v xml:space="preserve">SI-3 </v>
      </c>
      <c r="AC152" s="142"/>
      <c r="AD152" s="142" t="s">
        <v>486</v>
      </c>
      <c r="AE152" s="142" t="s">
        <v>486</v>
      </c>
      <c r="AF152" s="143">
        <f t="shared" si="35"/>
        <v>0</v>
      </c>
      <c r="AH152" s="144" t="str">
        <f t="shared" si="36"/>
        <v>Y</v>
      </c>
    </row>
    <row r="153" spans="1:34" x14ac:dyDescent="0.25">
      <c r="A153" s="137" t="s">
        <v>356</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474</v>
      </c>
      <c r="Y153" s="138" t="s">
        <v>474</v>
      </c>
      <c r="Z153" s="138" t="s">
        <v>474</v>
      </c>
      <c r="AA153" s="140" t="str">
        <f t="shared" si="33"/>
        <v>Y</v>
      </c>
      <c r="AB153" s="141" t="str">
        <f t="shared" si="34"/>
        <v xml:space="preserve">SI-4 </v>
      </c>
      <c r="AC153" s="142"/>
      <c r="AD153" s="142" t="s">
        <v>514</v>
      </c>
      <c r="AE153" s="142" t="s">
        <v>514</v>
      </c>
      <c r="AF153" s="143">
        <f t="shared" si="35"/>
        <v>0</v>
      </c>
      <c r="AH153" s="144" t="str">
        <f t="shared" si="36"/>
        <v>Y</v>
      </c>
    </row>
    <row r="154" spans="1:34" x14ac:dyDescent="0.25">
      <c r="A154" s="137" t="s">
        <v>357</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474</v>
      </c>
      <c r="Y154" s="138" t="s">
        <v>474</v>
      </c>
      <c r="Z154" s="138" t="s">
        <v>474</v>
      </c>
      <c r="AA154" s="140" t="str">
        <f t="shared" si="33"/>
        <v>Y</v>
      </c>
      <c r="AB154" s="141" t="str">
        <f t="shared" si="34"/>
        <v xml:space="preserve">SI-5 </v>
      </c>
      <c r="AC154" s="142"/>
      <c r="AD154" s="142"/>
      <c r="AE154" s="142" t="s">
        <v>480</v>
      </c>
      <c r="AF154" s="143">
        <f t="shared" si="35"/>
        <v>0</v>
      </c>
      <c r="AH154" s="144" t="str">
        <f t="shared" si="36"/>
        <v>Y</v>
      </c>
    </row>
    <row r="155" spans="1:34" x14ac:dyDescent="0.25">
      <c r="A155" s="137" t="s">
        <v>515</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477</v>
      </c>
      <c r="Y155" s="145" t="s">
        <v>477</v>
      </c>
      <c r="Z155" s="138" t="s">
        <v>474</v>
      </c>
      <c r="AA155" s="140" t="str">
        <f t="shared" si="33"/>
        <v>N</v>
      </c>
      <c r="AB155" s="141" t="str">
        <f t="shared" si="34"/>
        <v xml:space="preserve">SI-6 </v>
      </c>
      <c r="AC155" s="142"/>
      <c r="AD155" s="142"/>
      <c r="AE155" s="142"/>
      <c r="AF155" s="143">
        <f t="shared" si="35"/>
        <v>0</v>
      </c>
      <c r="AH155" s="144" t="str">
        <f t="shared" si="36"/>
        <v>N</v>
      </c>
    </row>
    <row r="156" spans="1:34" x14ac:dyDescent="0.25">
      <c r="A156" s="137" t="s">
        <v>359</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477</v>
      </c>
      <c r="Y156" s="138" t="s">
        <v>474</v>
      </c>
      <c r="Z156" s="138" t="s">
        <v>474</v>
      </c>
      <c r="AA156" s="140" t="str">
        <f t="shared" si="33"/>
        <v>N</v>
      </c>
      <c r="AB156" s="141" t="str">
        <f t="shared" si="34"/>
        <v xml:space="preserve">SI-7 </v>
      </c>
      <c r="AC156" s="142"/>
      <c r="AD156" s="142" t="s">
        <v>516</v>
      </c>
      <c r="AE156" s="142" t="s">
        <v>517</v>
      </c>
      <c r="AF156" s="143">
        <f t="shared" si="35"/>
        <v>0</v>
      </c>
      <c r="AH156" s="144" t="str">
        <f t="shared" si="36"/>
        <v>N</v>
      </c>
    </row>
    <row r="157" spans="1:34" x14ac:dyDescent="0.25">
      <c r="A157" s="137" t="s">
        <v>360</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477</v>
      </c>
      <c r="Y157" s="138" t="s">
        <v>474</v>
      </c>
      <c r="Z157" s="138" t="s">
        <v>474</v>
      </c>
      <c r="AA157" s="140" t="str">
        <f t="shared" si="33"/>
        <v>N</v>
      </c>
      <c r="AB157" s="141" t="str">
        <f t="shared" si="34"/>
        <v xml:space="preserve">SI-8 </v>
      </c>
      <c r="AC157" s="142"/>
      <c r="AD157" s="142" t="s">
        <v>486</v>
      </c>
      <c r="AE157" s="142" t="s">
        <v>486</v>
      </c>
      <c r="AF157" s="143">
        <f t="shared" si="35"/>
        <v>0</v>
      </c>
      <c r="AH157" s="144" t="str">
        <f t="shared" si="36"/>
        <v>N</v>
      </c>
    </row>
    <row r="158" spans="1:34" x14ac:dyDescent="0.25">
      <c r="A158" s="137" t="s">
        <v>361</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477</v>
      </c>
      <c r="Y158" s="138" t="s">
        <v>474</v>
      </c>
      <c r="Z158" s="138" t="s">
        <v>474</v>
      </c>
      <c r="AA158" s="140" t="str">
        <f t="shared" si="33"/>
        <v>N</v>
      </c>
      <c r="AB158" s="141" t="str">
        <f t="shared" si="34"/>
        <v>SI-10</v>
      </c>
      <c r="AC158" s="142"/>
      <c r="AD158" s="142"/>
      <c r="AE158" s="142"/>
      <c r="AF158" s="143">
        <f t="shared" si="35"/>
        <v>0</v>
      </c>
      <c r="AH158" s="144" t="str">
        <f t="shared" si="36"/>
        <v>N</v>
      </c>
    </row>
    <row r="159" spans="1:34" x14ac:dyDescent="0.25">
      <c r="A159" s="137" t="s">
        <v>362</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477</v>
      </c>
      <c r="Y159" s="138" t="s">
        <v>474</v>
      </c>
      <c r="Z159" s="138" t="s">
        <v>474</v>
      </c>
      <c r="AA159" s="140" t="str">
        <f t="shared" si="33"/>
        <v>N</v>
      </c>
      <c r="AB159" s="141" t="str">
        <f t="shared" si="34"/>
        <v>SI-11</v>
      </c>
      <c r="AC159" s="142"/>
      <c r="AD159" s="142"/>
      <c r="AE159" s="142"/>
      <c r="AF159" s="143">
        <f t="shared" si="35"/>
        <v>0</v>
      </c>
      <c r="AH159" s="144" t="str">
        <f t="shared" si="36"/>
        <v>N</v>
      </c>
    </row>
    <row r="160" spans="1:34" x14ac:dyDescent="0.25">
      <c r="A160" s="137" t="s">
        <v>363</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474</v>
      </c>
      <c r="Y160" s="138" t="s">
        <v>474</v>
      </c>
      <c r="Z160" s="138" t="s">
        <v>474</v>
      </c>
      <c r="AA160" s="140" t="str">
        <f t="shared" si="33"/>
        <v>Y</v>
      </c>
      <c r="AB160" s="141" t="str">
        <f t="shared" si="34"/>
        <v>SI-12</v>
      </c>
      <c r="AC160" s="142"/>
      <c r="AD160" s="142"/>
      <c r="AE160" s="142"/>
      <c r="AF160" s="143">
        <f t="shared" si="35"/>
        <v>0</v>
      </c>
      <c r="AH160" s="144" t="str">
        <f t="shared" si="36"/>
        <v>Y</v>
      </c>
    </row>
    <row r="161" spans="1:34" x14ac:dyDescent="0.25">
      <c r="A161" s="137" t="s">
        <v>364</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477</v>
      </c>
      <c r="Y161" s="145" t="s">
        <v>477</v>
      </c>
      <c r="Z161" s="145" t="s">
        <v>477</v>
      </c>
      <c r="AA161" s="140" t="str">
        <f t="shared" si="33"/>
        <v>N</v>
      </c>
      <c r="AB161" s="141" t="str">
        <f t="shared" si="34"/>
        <v>SI-15</v>
      </c>
      <c r="AC161" s="142"/>
      <c r="AD161" s="142"/>
      <c r="AE161" s="142"/>
      <c r="AF161" s="143">
        <f t="shared" si="35"/>
        <v>0</v>
      </c>
      <c r="AH161" s="144" t="str">
        <f t="shared" si="36"/>
        <v>N</v>
      </c>
    </row>
    <row r="162" spans="1:34" x14ac:dyDescent="0.25">
      <c r="A162" s="137" t="s">
        <v>366</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477</v>
      </c>
      <c r="Y162" s="145" t="s">
        <v>477</v>
      </c>
      <c r="Z162" s="145" t="s">
        <v>477</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C131" activePane="bottomRight" state="frozen"/>
      <selection pane="topRight" activeCell="B1" sqref="B1"/>
      <selection pane="bottomLeft" activeCell="A15" sqref="A15"/>
      <selection pane="bottomRight" activeCell="E131" sqref="E131:E132"/>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518</v>
      </c>
      <c r="B1" s="154"/>
      <c r="C1" s="154"/>
      <c r="D1" s="154"/>
      <c r="E1" s="154"/>
      <c r="F1" s="154"/>
    </row>
    <row r="2" spans="1:6" s="169" customFormat="1" ht="38.25" x14ac:dyDescent="0.25">
      <c r="A2" s="168" t="s">
        <v>519</v>
      </c>
      <c r="B2" s="168" t="s">
        <v>520</v>
      </c>
      <c r="C2" s="168" t="s">
        <v>521</v>
      </c>
      <c r="D2" s="168" t="s">
        <v>522</v>
      </c>
      <c r="E2" s="168" t="s">
        <v>523</v>
      </c>
      <c r="F2" s="168" t="s">
        <v>524</v>
      </c>
    </row>
    <row r="3" spans="1:6" ht="132.75" customHeight="1" x14ac:dyDescent="0.25">
      <c r="A3" s="170" t="s">
        <v>525</v>
      </c>
      <c r="B3" s="171" t="s">
        <v>526</v>
      </c>
      <c r="C3" s="171" t="s">
        <v>527</v>
      </c>
      <c r="D3" s="171" t="s">
        <v>528</v>
      </c>
      <c r="E3" s="171" t="s">
        <v>529</v>
      </c>
      <c r="F3" s="171" t="s">
        <v>529</v>
      </c>
    </row>
    <row r="4" spans="1:6" ht="408.95" customHeight="1" x14ac:dyDescent="0.25">
      <c r="A4" s="275" t="s">
        <v>530</v>
      </c>
      <c r="B4" s="277" t="s">
        <v>531</v>
      </c>
      <c r="C4" s="277" t="s">
        <v>532</v>
      </c>
      <c r="D4" s="277" t="s">
        <v>533</v>
      </c>
      <c r="E4" s="276" t="s">
        <v>534</v>
      </c>
      <c r="F4" s="277" t="s">
        <v>529</v>
      </c>
    </row>
    <row r="5" spans="1:6" ht="408.95" customHeight="1" x14ac:dyDescent="0.25">
      <c r="A5" s="275"/>
      <c r="B5" s="277"/>
      <c r="C5" s="277"/>
      <c r="D5" s="277"/>
      <c r="E5" s="276"/>
      <c r="F5" s="277"/>
    </row>
    <row r="6" spans="1:6" ht="409.5" customHeight="1" x14ac:dyDescent="0.25">
      <c r="A6" s="275" t="s">
        <v>535</v>
      </c>
      <c r="B6" s="276" t="s">
        <v>536</v>
      </c>
      <c r="C6" s="276" t="s">
        <v>537</v>
      </c>
      <c r="D6" s="276" t="s">
        <v>538</v>
      </c>
      <c r="E6" s="276" t="s">
        <v>539</v>
      </c>
      <c r="F6" s="277" t="s">
        <v>529</v>
      </c>
    </row>
    <row r="7" spans="1:6" ht="408.95" customHeight="1" x14ac:dyDescent="0.25">
      <c r="A7" s="275"/>
      <c r="B7" s="276"/>
      <c r="C7" s="276"/>
      <c r="D7" s="276"/>
      <c r="E7" s="276"/>
      <c r="F7" s="277"/>
    </row>
    <row r="8" spans="1:6" ht="408.95" customHeight="1" x14ac:dyDescent="0.25">
      <c r="A8" s="275"/>
      <c r="B8" s="276"/>
      <c r="C8" s="276"/>
      <c r="D8" s="276"/>
      <c r="E8" s="276"/>
      <c r="F8" s="277"/>
    </row>
    <row r="9" spans="1:6" ht="125.1" customHeight="1" x14ac:dyDescent="0.25">
      <c r="A9" s="170" t="s">
        <v>540</v>
      </c>
      <c r="B9" s="172" t="s">
        <v>541</v>
      </c>
      <c r="C9" s="172" t="s">
        <v>542</v>
      </c>
      <c r="D9" s="172" t="s">
        <v>543</v>
      </c>
      <c r="E9" s="172" t="s">
        <v>529</v>
      </c>
      <c r="F9" s="171" t="s">
        <v>529</v>
      </c>
    </row>
    <row r="10" spans="1:6" ht="409.5" customHeight="1" x14ac:dyDescent="0.25">
      <c r="A10" s="275" t="s">
        <v>544</v>
      </c>
      <c r="B10" s="276" t="s">
        <v>545</v>
      </c>
      <c r="C10" s="276" t="s">
        <v>546</v>
      </c>
      <c r="D10" s="276" t="s">
        <v>547</v>
      </c>
      <c r="E10" s="276" t="s">
        <v>548</v>
      </c>
      <c r="F10" s="277" t="s">
        <v>529</v>
      </c>
    </row>
    <row r="11" spans="1:6" ht="352.5" customHeight="1" x14ac:dyDescent="0.25">
      <c r="A11" s="275"/>
      <c r="B11" s="276"/>
      <c r="C11" s="276"/>
      <c r="D11" s="276"/>
      <c r="E11" s="276"/>
      <c r="F11" s="277"/>
    </row>
    <row r="12" spans="1:6" ht="165" customHeight="1" x14ac:dyDescent="0.25">
      <c r="A12" s="170" t="s">
        <v>549</v>
      </c>
      <c r="B12" s="172" t="s">
        <v>550</v>
      </c>
      <c r="C12" s="172" t="s">
        <v>551</v>
      </c>
      <c r="D12" s="172" t="s">
        <v>552</v>
      </c>
      <c r="E12" s="172" t="s">
        <v>553</v>
      </c>
      <c r="F12" s="171" t="s">
        <v>529</v>
      </c>
    </row>
    <row r="13" spans="1:6" ht="290.10000000000002" customHeight="1" x14ac:dyDescent="0.25">
      <c r="A13" s="170" t="s">
        <v>554</v>
      </c>
      <c r="B13" s="172" t="s">
        <v>555</v>
      </c>
      <c r="C13" s="172" t="s">
        <v>551</v>
      </c>
      <c r="D13" s="172" t="s">
        <v>556</v>
      </c>
      <c r="E13" s="172" t="s">
        <v>529</v>
      </c>
      <c r="F13" s="171" t="s">
        <v>529</v>
      </c>
    </row>
    <row r="14" spans="1:6" ht="150" customHeight="1" x14ac:dyDescent="0.25">
      <c r="A14" s="170" t="s">
        <v>557</v>
      </c>
      <c r="B14" s="172" t="s">
        <v>558</v>
      </c>
      <c r="C14" s="172" t="s">
        <v>559</v>
      </c>
      <c r="D14" s="172" t="s">
        <v>560</v>
      </c>
      <c r="E14" s="172" t="s">
        <v>561</v>
      </c>
      <c r="F14" s="171" t="s">
        <v>529</v>
      </c>
    </row>
    <row r="15" spans="1:6" ht="200.1" customHeight="1" x14ac:dyDescent="0.25">
      <c r="A15" s="170" t="s">
        <v>562</v>
      </c>
      <c r="B15" s="172" t="s">
        <v>563</v>
      </c>
      <c r="C15" s="172" t="s">
        <v>529</v>
      </c>
      <c r="D15" s="172" t="s">
        <v>564</v>
      </c>
      <c r="E15" s="172" t="s">
        <v>565</v>
      </c>
      <c r="F15" s="171" t="s">
        <v>529</v>
      </c>
    </row>
    <row r="16" spans="1:6" ht="225" customHeight="1" x14ac:dyDescent="0.25">
      <c r="A16" s="170" t="s">
        <v>566</v>
      </c>
      <c r="B16" s="172" t="s">
        <v>567</v>
      </c>
      <c r="C16" s="172" t="s">
        <v>529</v>
      </c>
      <c r="D16" s="172" t="s">
        <v>568</v>
      </c>
      <c r="E16" s="172" t="s">
        <v>529</v>
      </c>
      <c r="F16" s="171" t="s">
        <v>529</v>
      </c>
    </row>
    <row r="17" spans="1:6" ht="408.95" customHeight="1" x14ac:dyDescent="0.25">
      <c r="A17" s="170" t="s">
        <v>569</v>
      </c>
      <c r="B17" s="172" t="s">
        <v>570</v>
      </c>
      <c r="C17" s="172" t="s">
        <v>571</v>
      </c>
      <c r="D17" s="172" t="s">
        <v>572</v>
      </c>
      <c r="E17" s="172" t="s">
        <v>573</v>
      </c>
      <c r="F17" s="171" t="s">
        <v>529</v>
      </c>
    </row>
    <row r="18" spans="1:6" ht="300" customHeight="1" x14ac:dyDescent="0.25">
      <c r="A18" s="170" t="s">
        <v>574</v>
      </c>
      <c r="B18" s="172" t="s">
        <v>575</v>
      </c>
      <c r="C18" s="172" t="s">
        <v>576</v>
      </c>
      <c r="D18" s="172" t="s">
        <v>577</v>
      </c>
      <c r="E18" s="172" t="s">
        <v>578</v>
      </c>
      <c r="F18" s="171" t="s">
        <v>529</v>
      </c>
    </row>
    <row r="19" spans="1:6" ht="350.1" customHeight="1" x14ac:dyDescent="0.25">
      <c r="A19" s="170" t="s">
        <v>579</v>
      </c>
      <c r="B19" s="172" t="s">
        <v>580</v>
      </c>
      <c r="C19" s="172" t="s">
        <v>581</v>
      </c>
      <c r="D19" s="172" t="s">
        <v>582</v>
      </c>
      <c r="E19" s="172" t="s">
        <v>583</v>
      </c>
      <c r="F19" s="171" t="s">
        <v>529</v>
      </c>
    </row>
    <row r="20" spans="1:6" ht="125.1" customHeight="1" x14ac:dyDescent="0.25">
      <c r="A20" s="170" t="s">
        <v>584</v>
      </c>
      <c r="B20" s="172" t="s">
        <v>585</v>
      </c>
      <c r="C20" s="172" t="s">
        <v>529</v>
      </c>
      <c r="D20" s="172" t="s">
        <v>586</v>
      </c>
      <c r="E20" s="172" t="s">
        <v>587</v>
      </c>
      <c r="F20" s="171" t="s">
        <v>529</v>
      </c>
    </row>
    <row r="21" spans="1:6" ht="125.1" customHeight="1" x14ac:dyDescent="0.25">
      <c r="A21" s="170" t="s">
        <v>588</v>
      </c>
      <c r="B21" s="172" t="s">
        <v>589</v>
      </c>
      <c r="C21" s="172" t="s">
        <v>529</v>
      </c>
      <c r="D21" s="172" t="s">
        <v>590</v>
      </c>
      <c r="E21" s="172" t="s">
        <v>529</v>
      </c>
      <c r="F21" s="171" t="s">
        <v>529</v>
      </c>
    </row>
    <row r="22" spans="1:6" ht="225" customHeight="1" x14ac:dyDescent="0.25">
      <c r="A22" s="170" t="s">
        <v>591</v>
      </c>
      <c r="B22" s="172" t="s">
        <v>592</v>
      </c>
      <c r="C22" s="172" t="s">
        <v>593</v>
      </c>
      <c r="D22" s="172" t="s">
        <v>594</v>
      </c>
      <c r="E22" s="172" t="s">
        <v>595</v>
      </c>
      <c r="F22" s="171" t="s">
        <v>529</v>
      </c>
    </row>
    <row r="23" spans="1:6" ht="200.1" customHeight="1" x14ac:dyDescent="0.25">
      <c r="A23" s="170" t="s">
        <v>596</v>
      </c>
      <c r="B23" s="171" t="s">
        <v>597</v>
      </c>
      <c r="C23" s="171" t="s">
        <v>598</v>
      </c>
      <c r="D23" s="171" t="s">
        <v>599</v>
      </c>
      <c r="E23" s="171" t="s">
        <v>529</v>
      </c>
      <c r="F23" s="171" t="s">
        <v>529</v>
      </c>
    </row>
    <row r="24" spans="1:6" ht="150" customHeight="1" x14ac:dyDescent="0.25">
      <c r="A24" s="170" t="s">
        <v>600</v>
      </c>
      <c r="B24" s="171" t="s">
        <v>601</v>
      </c>
      <c r="C24" s="171" t="s">
        <v>602</v>
      </c>
      <c r="D24" s="171" t="s">
        <v>603</v>
      </c>
      <c r="E24" s="172" t="s">
        <v>604</v>
      </c>
      <c r="F24" s="171" t="s">
        <v>529</v>
      </c>
    </row>
    <row r="25" spans="1:6" ht="399.95" customHeight="1" x14ac:dyDescent="0.25">
      <c r="A25" s="170" t="s">
        <v>605</v>
      </c>
      <c r="B25" s="172" t="s">
        <v>606</v>
      </c>
      <c r="C25" s="172" t="s">
        <v>607</v>
      </c>
      <c r="D25" s="172" t="s">
        <v>608</v>
      </c>
      <c r="E25" s="172" t="s">
        <v>609</v>
      </c>
      <c r="F25" s="171" t="s">
        <v>529</v>
      </c>
    </row>
    <row r="26" spans="1:6" ht="174.95" customHeight="1" x14ac:dyDescent="0.25">
      <c r="A26" s="170" t="s">
        <v>610</v>
      </c>
      <c r="B26" s="171" t="s">
        <v>611</v>
      </c>
      <c r="C26" s="171" t="s">
        <v>598</v>
      </c>
      <c r="D26" s="171" t="s">
        <v>612</v>
      </c>
      <c r="E26" s="171" t="s">
        <v>529</v>
      </c>
      <c r="F26" s="171" t="s">
        <v>529</v>
      </c>
    </row>
    <row r="27" spans="1:6" ht="300" customHeight="1" x14ac:dyDescent="0.25">
      <c r="A27" s="170" t="s">
        <v>613</v>
      </c>
      <c r="B27" s="171" t="s">
        <v>614</v>
      </c>
      <c r="C27" s="171" t="s">
        <v>529</v>
      </c>
      <c r="D27" s="171" t="s">
        <v>615</v>
      </c>
      <c r="E27" s="172" t="s">
        <v>616</v>
      </c>
      <c r="F27" s="171" t="s">
        <v>529</v>
      </c>
    </row>
    <row r="28" spans="1:6" ht="150" customHeight="1" x14ac:dyDescent="0.25">
      <c r="A28" s="170" t="s">
        <v>617</v>
      </c>
      <c r="B28" s="172" t="s">
        <v>618</v>
      </c>
      <c r="C28" s="172" t="s">
        <v>619</v>
      </c>
      <c r="D28" s="172" t="s">
        <v>620</v>
      </c>
      <c r="E28" s="172" t="s">
        <v>621</v>
      </c>
      <c r="F28" s="171" t="s">
        <v>529</v>
      </c>
    </row>
    <row r="29" spans="1:6" ht="99.95" customHeight="1" x14ac:dyDescent="0.25">
      <c r="A29" s="170" t="s">
        <v>622</v>
      </c>
      <c r="B29" s="172" t="s">
        <v>623</v>
      </c>
      <c r="C29" s="172" t="s">
        <v>624</v>
      </c>
      <c r="D29" s="172" t="s">
        <v>625</v>
      </c>
      <c r="E29" s="172" t="s">
        <v>626</v>
      </c>
      <c r="F29" s="171" t="s">
        <v>529</v>
      </c>
    </row>
    <row r="30" spans="1:6" ht="300" customHeight="1" x14ac:dyDescent="0.25">
      <c r="A30" s="170" t="s">
        <v>627</v>
      </c>
      <c r="B30" s="172" t="s">
        <v>628</v>
      </c>
      <c r="C30" s="172" t="s">
        <v>529</v>
      </c>
      <c r="D30" s="172" t="s">
        <v>629</v>
      </c>
      <c r="E30" s="172" t="s">
        <v>630</v>
      </c>
      <c r="F30" s="171" t="s">
        <v>529</v>
      </c>
    </row>
    <row r="31" spans="1:6" ht="409.5" customHeight="1" x14ac:dyDescent="0.25">
      <c r="A31" s="275" t="s">
        <v>631</v>
      </c>
      <c r="B31" s="276" t="s">
        <v>632</v>
      </c>
      <c r="C31" s="276" t="s">
        <v>633</v>
      </c>
      <c r="D31" s="276" t="s">
        <v>634</v>
      </c>
      <c r="E31" s="276" t="s">
        <v>635</v>
      </c>
      <c r="F31" s="277" t="s">
        <v>529</v>
      </c>
    </row>
    <row r="32" spans="1:6" ht="340.5" customHeight="1" x14ac:dyDescent="0.25">
      <c r="A32" s="275"/>
      <c r="B32" s="276"/>
      <c r="C32" s="276"/>
      <c r="D32" s="276"/>
      <c r="E32" s="276"/>
      <c r="F32" s="277"/>
    </row>
    <row r="33" spans="1:6" ht="150" customHeight="1" x14ac:dyDescent="0.25">
      <c r="A33" s="170" t="s">
        <v>636</v>
      </c>
      <c r="B33" s="172" t="s">
        <v>637</v>
      </c>
      <c r="C33" s="172" t="s">
        <v>529</v>
      </c>
      <c r="D33" s="172" t="s">
        <v>638</v>
      </c>
      <c r="E33" s="172" t="s">
        <v>639</v>
      </c>
      <c r="F33" s="171" t="s">
        <v>529</v>
      </c>
    </row>
    <row r="34" spans="1:6" ht="125.1" customHeight="1" x14ac:dyDescent="0.25">
      <c r="A34" s="170" t="s">
        <v>640</v>
      </c>
      <c r="B34" s="172" t="s">
        <v>641</v>
      </c>
      <c r="C34" s="172" t="s">
        <v>642</v>
      </c>
      <c r="D34" s="172" t="s">
        <v>643</v>
      </c>
      <c r="E34" s="172" t="s">
        <v>644</v>
      </c>
      <c r="F34" s="171" t="s">
        <v>529</v>
      </c>
    </row>
    <row r="35" spans="1:6" ht="380.1" customHeight="1" x14ac:dyDescent="0.25">
      <c r="A35" s="170" t="s">
        <v>645</v>
      </c>
      <c r="B35" s="172" t="s">
        <v>646</v>
      </c>
      <c r="C35" s="172" t="s">
        <v>647</v>
      </c>
      <c r="D35" s="172" t="s">
        <v>648</v>
      </c>
      <c r="E35" s="172" t="s">
        <v>649</v>
      </c>
      <c r="F35" s="171" t="s">
        <v>529</v>
      </c>
    </row>
    <row r="36" spans="1:6" ht="408.95" customHeight="1" x14ac:dyDescent="0.25">
      <c r="A36" s="170" t="s">
        <v>650</v>
      </c>
      <c r="B36" s="172" t="s">
        <v>651</v>
      </c>
      <c r="C36" s="172" t="s">
        <v>529</v>
      </c>
      <c r="D36" s="172" t="s">
        <v>652</v>
      </c>
      <c r="E36" s="172" t="s">
        <v>653</v>
      </c>
      <c r="F36" s="171" t="s">
        <v>529</v>
      </c>
    </row>
    <row r="37" spans="1:6" ht="99.95" customHeight="1" x14ac:dyDescent="0.25">
      <c r="A37" s="170" t="s">
        <v>654</v>
      </c>
      <c r="B37" s="172" t="s">
        <v>655</v>
      </c>
      <c r="C37" s="172" t="s">
        <v>656</v>
      </c>
      <c r="D37" s="172" t="s">
        <v>657</v>
      </c>
      <c r="E37" s="172" t="s">
        <v>658</v>
      </c>
      <c r="F37" s="171" t="s">
        <v>529</v>
      </c>
    </row>
    <row r="38" spans="1:6" ht="225" customHeight="1" x14ac:dyDescent="0.25">
      <c r="A38" s="170" t="s">
        <v>659</v>
      </c>
      <c r="B38" s="172" t="s">
        <v>660</v>
      </c>
      <c r="C38" s="172" t="s">
        <v>661</v>
      </c>
      <c r="D38" s="172" t="s">
        <v>662</v>
      </c>
      <c r="E38" s="172" t="s">
        <v>663</v>
      </c>
      <c r="F38" s="171" t="s">
        <v>529</v>
      </c>
    </row>
    <row r="39" spans="1:6" ht="99.95" customHeight="1" x14ac:dyDescent="0.25">
      <c r="A39" s="170" t="s">
        <v>664</v>
      </c>
      <c r="B39" s="172" t="s">
        <v>665</v>
      </c>
      <c r="C39" s="172" t="s">
        <v>529</v>
      </c>
      <c r="D39" s="172" t="s">
        <v>666</v>
      </c>
      <c r="E39" s="172" t="s">
        <v>667</v>
      </c>
      <c r="F39" s="171" t="s">
        <v>529</v>
      </c>
    </row>
    <row r="40" spans="1:6" ht="99.95" customHeight="1" x14ac:dyDescent="0.25">
      <c r="A40" s="170" t="s">
        <v>668</v>
      </c>
      <c r="B40" s="172" t="s">
        <v>669</v>
      </c>
      <c r="C40" s="172" t="s">
        <v>619</v>
      </c>
      <c r="D40" s="172" t="s">
        <v>670</v>
      </c>
      <c r="E40" s="172" t="s">
        <v>671</v>
      </c>
      <c r="F40" s="171" t="s">
        <v>529</v>
      </c>
    </row>
    <row r="41" spans="1:6" ht="75" customHeight="1" x14ac:dyDescent="0.25">
      <c r="A41" s="170" t="s">
        <v>672</v>
      </c>
      <c r="B41" s="172" t="s">
        <v>673</v>
      </c>
      <c r="C41" s="172" t="s">
        <v>529</v>
      </c>
      <c r="D41" s="172" t="s">
        <v>674</v>
      </c>
      <c r="E41" s="172" t="s">
        <v>529</v>
      </c>
      <c r="F41" s="171" t="s">
        <v>529</v>
      </c>
    </row>
    <row r="42" spans="1:6" ht="150" customHeight="1" x14ac:dyDescent="0.25">
      <c r="A42" s="170" t="s">
        <v>675</v>
      </c>
      <c r="B42" s="172" t="s">
        <v>676</v>
      </c>
      <c r="C42" s="172" t="s">
        <v>529</v>
      </c>
      <c r="D42" s="172" t="s">
        <v>677</v>
      </c>
      <c r="E42" s="172" t="s">
        <v>678</v>
      </c>
      <c r="F42" s="171" t="s">
        <v>529</v>
      </c>
    </row>
    <row r="43" spans="1:6" ht="249.95" customHeight="1" x14ac:dyDescent="0.25">
      <c r="A43" s="170" t="s">
        <v>679</v>
      </c>
      <c r="B43" s="172" t="s">
        <v>680</v>
      </c>
      <c r="C43" s="172" t="s">
        <v>529</v>
      </c>
      <c r="D43" s="172" t="s">
        <v>681</v>
      </c>
      <c r="E43" s="172" t="s">
        <v>682</v>
      </c>
      <c r="F43" s="171" t="s">
        <v>529</v>
      </c>
    </row>
    <row r="44" spans="1:6" ht="156" x14ac:dyDescent="0.25">
      <c r="A44" s="170" t="s">
        <v>683</v>
      </c>
      <c r="B44" s="171" t="s">
        <v>684</v>
      </c>
      <c r="C44" s="171" t="s">
        <v>598</v>
      </c>
      <c r="D44" s="171" t="s">
        <v>685</v>
      </c>
      <c r="E44" s="171" t="s">
        <v>529</v>
      </c>
      <c r="F44" s="171" t="s">
        <v>529</v>
      </c>
    </row>
    <row r="45" spans="1:6" ht="409.5" customHeight="1" x14ac:dyDescent="0.25">
      <c r="A45" s="275" t="s">
        <v>686</v>
      </c>
      <c r="B45" s="277" t="s">
        <v>687</v>
      </c>
      <c r="C45" s="277" t="s">
        <v>529</v>
      </c>
      <c r="D45" s="277" t="s">
        <v>688</v>
      </c>
      <c r="E45" s="276" t="s">
        <v>689</v>
      </c>
      <c r="F45" s="277" t="s">
        <v>529</v>
      </c>
    </row>
    <row r="46" spans="1:6" ht="161.25" customHeight="1" x14ac:dyDescent="0.25">
      <c r="A46" s="275"/>
      <c r="B46" s="277"/>
      <c r="C46" s="277"/>
      <c r="D46" s="277"/>
      <c r="E46" s="276"/>
      <c r="F46" s="277"/>
    </row>
    <row r="47" spans="1:6" ht="408.95" customHeight="1" x14ac:dyDescent="0.25">
      <c r="A47" s="275" t="s">
        <v>690</v>
      </c>
      <c r="B47" s="172" t="s">
        <v>691</v>
      </c>
      <c r="C47" s="276" t="s">
        <v>692</v>
      </c>
      <c r="D47" s="276" t="s">
        <v>693</v>
      </c>
      <c r="E47" s="276" t="s">
        <v>694</v>
      </c>
      <c r="F47" s="277" t="s">
        <v>529</v>
      </c>
    </row>
    <row r="48" spans="1:6" ht="30" customHeight="1" x14ac:dyDescent="0.25">
      <c r="A48" s="275"/>
      <c r="B48" s="172"/>
      <c r="C48" s="276"/>
      <c r="D48" s="276"/>
      <c r="E48" s="276"/>
      <c r="F48" s="277"/>
    </row>
    <row r="49" spans="1:6" ht="132" x14ac:dyDescent="0.25">
      <c r="A49" s="170" t="s">
        <v>695</v>
      </c>
      <c r="B49" s="172" t="s">
        <v>696</v>
      </c>
      <c r="C49" s="172" t="s">
        <v>697</v>
      </c>
      <c r="D49" s="172" t="s">
        <v>698</v>
      </c>
      <c r="E49" s="172" t="s">
        <v>699</v>
      </c>
      <c r="F49" s="171" t="s">
        <v>529</v>
      </c>
    </row>
    <row r="50" spans="1:6" ht="408.95" customHeight="1" x14ac:dyDescent="0.25">
      <c r="A50" s="170" t="s">
        <v>700</v>
      </c>
      <c r="B50" s="172" t="s">
        <v>701</v>
      </c>
      <c r="C50" s="172" t="s">
        <v>702</v>
      </c>
      <c r="D50" s="172" t="s">
        <v>703</v>
      </c>
      <c r="E50" s="172" t="s">
        <v>704</v>
      </c>
      <c r="F50" s="171" t="s">
        <v>529</v>
      </c>
    </row>
    <row r="51" spans="1:6" ht="378" customHeight="1" x14ac:dyDescent="0.25">
      <c r="A51" s="170" t="s">
        <v>705</v>
      </c>
      <c r="B51" s="172" t="s">
        <v>706</v>
      </c>
      <c r="C51" s="172" t="s">
        <v>529</v>
      </c>
      <c r="D51" s="172" t="s">
        <v>707</v>
      </c>
      <c r="E51" s="172" t="s">
        <v>708</v>
      </c>
      <c r="F51" s="171" t="s">
        <v>529</v>
      </c>
    </row>
    <row r="52" spans="1:6" ht="408.95" customHeight="1" x14ac:dyDescent="0.25">
      <c r="A52" s="170" t="s">
        <v>709</v>
      </c>
      <c r="B52" s="172" t="s">
        <v>710</v>
      </c>
      <c r="C52" s="172" t="s">
        <v>711</v>
      </c>
      <c r="D52" s="172" t="s">
        <v>712</v>
      </c>
      <c r="E52" s="172" t="s">
        <v>713</v>
      </c>
      <c r="F52" s="171" t="s">
        <v>529</v>
      </c>
    </row>
    <row r="53" spans="1:6" ht="249.95" customHeight="1" x14ac:dyDescent="0.25">
      <c r="A53" s="170" t="s">
        <v>714</v>
      </c>
      <c r="B53" s="172" t="s">
        <v>715</v>
      </c>
      <c r="C53" s="172" t="s">
        <v>716</v>
      </c>
      <c r="D53" s="172" t="s">
        <v>717</v>
      </c>
      <c r="E53" s="172" t="s">
        <v>718</v>
      </c>
      <c r="F53" s="171" t="s">
        <v>529</v>
      </c>
    </row>
    <row r="54" spans="1:6" ht="132" x14ac:dyDescent="0.25">
      <c r="A54" s="170" t="s">
        <v>719</v>
      </c>
      <c r="B54" s="171" t="s">
        <v>720</v>
      </c>
      <c r="C54" s="171" t="s">
        <v>598</v>
      </c>
      <c r="D54" s="171" t="s">
        <v>721</v>
      </c>
      <c r="E54" s="171" t="s">
        <v>529</v>
      </c>
      <c r="F54" s="171" t="s">
        <v>529</v>
      </c>
    </row>
    <row r="55" spans="1:6" ht="409.5" customHeight="1" x14ac:dyDescent="0.25">
      <c r="A55" s="275" t="s">
        <v>722</v>
      </c>
      <c r="B55" s="277" t="s">
        <v>723</v>
      </c>
      <c r="C55" s="277" t="s">
        <v>724</v>
      </c>
      <c r="D55" s="277" t="s">
        <v>725</v>
      </c>
      <c r="E55" s="276" t="s">
        <v>726</v>
      </c>
      <c r="F55" s="277" t="s">
        <v>529</v>
      </c>
    </row>
    <row r="56" spans="1:6" ht="228.75" customHeight="1" x14ac:dyDescent="0.25">
      <c r="A56" s="275"/>
      <c r="B56" s="277"/>
      <c r="C56" s="277"/>
      <c r="D56" s="277"/>
      <c r="E56" s="276"/>
      <c r="F56" s="277"/>
    </row>
    <row r="57" spans="1:6" ht="155.25" customHeight="1" x14ac:dyDescent="0.25">
      <c r="A57" s="170" t="s">
        <v>727</v>
      </c>
      <c r="B57" s="172" t="s">
        <v>728</v>
      </c>
      <c r="C57" s="172" t="s">
        <v>607</v>
      </c>
      <c r="D57" s="172" t="s">
        <v>729</v>
      </c>
      <c r="E57" s="172" t="s">
        <v>730</v>
      </c>
      <c r="F57" s="171" t="s">
        <v>529</v>
      </c>
    </row>
    <row r="58" spans="1:6" ht="259.5" customHeight="1" x14ac:dyDescent="0.25">
      <c r="A58" s="170" t="s">
        <v>731</v>
      </c>
      <c r="B58" s="172" t="s">
        <v>732</v>
      </c>
      <c r="C58" s="172" t="s">
        <v>733</v>
      </c>
      <c r="D58" s="172" t="s">
        <v>734</v>
      </c>
      <c r="E58" s="172" t="s">
        <v>735</v>
      </c>
      <c r="F58" s="171" t="s">
        <v>529</v>
      </c>
    </row>
    <row r="59" spans="1:6" ht="200.1" customHeight="1" x14ac:dyDescent="0.25">
      <c r="A59" s="170" t="s">
        <v>736</v>
      </c>
      <c r="B59" s="172" t="s">
        <v>737</v>
      </c>
      <c r="C59" s="172" t="s">
        <v>738</v>
      </c>
      <c r="D59" s="172" t="s">
        <v>739</v>
      </c>
      <c r="E59" s="172" t="s">
        <v>740</v>
      </c>
      <c r="F59" s="171" t="s">
        <v>529</v>
      </c>
    </row>
    <row r="60" spans="1:6" ht="300" customHeight="1" x14ac:dyDescent="0.25">
      <c r="A60" s="170" t="s">
        <v>741</v>
      </c>
      <c r="B60" s="172" t="s">
        <v>742</v>
      </c>
      <c r="C60" s="172" t="s">
        <v>738</v>
      </c>
      <c r="D60" s="172" t="s">
        <v>743</v>
      </c>
      <c r="E60" s="172" t="s">
        <v>744</v>
      </c>
      <c r="F60" s="171" t="s">
        <v>529</v>
      </c>
    </row>
    <row r="61" spans="1:6" ht="361.5" customHeight="1" x14ac:dyDescent="0.25">
      <c r="A61" s="170" t="s">
        <v>745</v>
      </c>
      <c r="B61" s="172" t="s">
        <v>746</v>
      </c>
      <c r="C61" s="172" t="s">
        <v>747</v>
      </c>
      <c r="D61" s="172" t="s">
        <v>748</v>
      </c>
      <c r="E61" s="172" t="s">
        <v>749</v>
      </c>
      <c r="F61" s="171" t="s">
        <v>529</v>
      </c>
    </row>
    <row r="62" spans="1:6" ht="365.25" customHeight="1" x14ac:dyDescent="0.25">
      <c r="A62" s="170" t="s">
        <v>750</v>
      </c>
      <c r="B62" s="172" t="s">
        <v>751</v>
      </c>
      <c r="C62" s="172" t="s">
        <v>752</v>
      </c>
      <c r="D62" s="172" t="s">
        <v>753</v>
      </c>
      <c r="E62" s="172" t="s">
        <v>754</v>
      </c>
      <c r="F62" s="171" t="s">
        <v>529</v>
      </c>
    </row>
    <row r="63" spans="1:6" ht="228" customHeight="1" x14ac:dyDescent="0.25">
      <c r="A63" s="275" t="s">
        <v>755</v>
      </c>
      <c r="B63" s="276" t="s">
        <v>756</v>
      </c>
      <c r="C63" s="276" t="s">
        <v>757</v>
      </c>
      <c r="D63" s="276" t="s">
        <v>758</v>
      </c>
      <c r="E63" s="276" t="s">
        <v>759</v>
      </c>
      <c r="F63" s="277" t="s">
        <v>529</v>
      </c>
    </row>
    <row r="64" spans="1:6" ht="59.25" customHeight="1" x14ac:dyDescent="0.25">
      <c r="A64" s="275"/>
      <c r="B64" s="276"/>
      <c r="C64" s="276"/>
      <c r="D64" s="276"/>
      <c r="E64" s="276"/>
      <c r="F64" s="277"/>
    </row>
    <row r="65" spans="1:6" ht="200.1" customHeight="1" x14ac:dyDescent="0.25">
      <c r="A65" s="170" t="s">
        <v>760</v>
      </c>
      <c r="B65" s="172" t="s">
        <v>761</v>
      </c>
      <c r="C65" s="172" t="s">
        <v>762</v>
      </c>
      <c r="D65" s="172" t="s">
        <v>763</v>
      </c>
      <c r="E65" s="172" t="s">
        <v>529</v>
      </c>
      <c r="F65" s="171" t="s">
        <v>529</v>
      </c>
    </row>
    <row r="66" spans="1:6" ht="183" customHeight="1" x14ac:dyDescent="0.25">
      <c r="A66" s="170" t="s">
        <v>764</v>
      </c>
      <c r="B66" s="171" t="s">
        <v>765</v>
      </c>
      <c r="C66" s="171" t="s">
        <v>598</v>
      </c>
      <c r="D66" s="171" t="s">
        <v>766</v>
      </c>
      <c r="E66" s="171" t="s">
        <v>529</v>
      </c>
      <c r="F66" s="171" t="s">
        <v>529</v>
      </c>
    </row>
    <row r="67" spans="1:6" ht="409.5" customHeight="1" x14ac:dyDescent="0.25">
      <c r="A67" s="275" t="s">
        <v>767</v>
      </c>
      <c r="B67" s="277" t="s">
        <v>768</v>
      </c>
      <c r="C67" s="277" t="s">
        <v>769</v>
      </c>
      <c r="D67" s="277" t="s">
        <v>770</v>
      </c>
      <c r="E67" s="276" t="s">
        <v>771</v>
      </c>
      <c r="F67" s="277" t="s">
        <v>529</v>
      </c>
    </row>
    <row r="68" spans="1:6" ht="408.95" customHeight="1" x14ac:dyDescent="0.25">
      <c r="A68" s="275"/>
      <c r="B68" s="277"/>
      <c r="C68" s="277"/>
      <c r="D68" s="277"/>
      <c r="E68" s="276"/>
      <c r="F68" s="277"/>
    </row>
    <row r="69" spans="1:6" ht="408.95" customHeight="1" x14ac:dyDescent="0.25">
      <c r="A69" s="170" t="s">
        <v>772</v>
      </c>
      <c r="B69" s="172" t="s">
        <v>773</v>
      </c>
      <c r="C69" s="172" t="s">
        <v>769</v>
      </c>
      <c r="D69" s="172" t="s">
        <v>774</v>
      </c>
      <c r="E69" s="172" t="s">
        <v>775</v>
      </c>
      <c r="F69" s="171" t="s">
        <v>529</v>
      </c>
    </row>
    <row r="70" spans="1:6" ht="409.5" customHeight="1" x14ac:dyDescent="0.25">
      <c r="A70" s="275" t="s">
        <v>776</v>
      </c>
      <c r="B70" s="276" t="s">
        <v>777</v>
      </c>
      <c r="C70" s="276" t="s">
        <v>778</v>
      </c>
      <c r="D70" s="276" t="s">
        <v>779</v>
      </c>
      <c r="E70" s="276" t="s">
        <v>780</v>
      </c>
      <c r="F70" s="171" t="s">
        <v>529</v>
      </c>
    </row>
    <row r="71" spans="1:6" ht="409.5" customHeight="1" x14ac:dyDescent="0.25">
      <c r="A71" s="275"/>
      <c r="B71" s="276"/>
      <c r="C71" s="276"/>
      <c r="D71" s="276"/>
      <c r="E71" s="276"/>
      <c r="F71" s="171"/>
    </row>
    <row r="72" spans="1:6" ht="288" customHeight="1" x14ac:dyDescent="0.25">
      <c r="A72" s="275"/>
      <c r="B72" s="276"/>
      <c r="C72" s="276"/>
      <c r="D72" s="276"/>
      <c r="E72" s="276"/>
      <c r="F72" s="171"/>
    </row>
    <row r="73" spans="1:6" ht="38.25" x14ac:dyDescent="0.25">
      <c r="A73" s="170" t="s">
        <v>781</v>
      </c>
      <c r="B73" s="172" t="s">
        <v>782</v>
      </c>
      <c r="C73" s="172" t="s">
        <v>783</v>
      </c>
      <c r="D73" s="172" t="s">
        <v>784</v>
      </c>
      <c r="E73" s="172" t="s">
        <v>529</v>
      </c>
      <c r="F73" s="171" t="s">
        <v>529</v>
      </c>
    </row>
    <row r="74" spans="1:6" ht="408.95" customHeight="1" x14ac:dyDescent="0.25">
      <c r="A74" s="170" t="s">
        <v>785</v>
      </c>
      <c r="B74" s="172" t="s">
        <v>786</v>
      </c>
      <c r="C74" s="172" t="s">
        <v>769</v>
      </c>
      <c r="D74" s="172" t="s">
        <v>787</v>
      </c>
      <c r="E74" s="172" t="s">
        <v>788</v>
      </c>
      <c r="F74" s="171" t="s">
        <v>529</v>
      </c>
    </row>
    <row r="75" spans="1:6" ht="156" customHeight="1" x14ac:dyDescent="0.25">
      <c r="A75" s="170" t="s">
        <v>789</v>
      </c>
      <c r="B75" s="172" t="s">
        <v>790</v>
      </c>
      <c r="C75" s="172" t="s">
        <v>529</v>
      </c>
      <c r="D75" s="172" t="s">
        <v>791</v>
      </c>
      <c r="E75" s="172" t="s">
        <v>792</v>
      </c>
      <c r="F75" s="171" t="s">
        <v>529</v>
      </c>
    </row>
    <row r="76" spans="1:6" ht="165" customHeight="1" x14ac:dyDescent="0.25">
      <c r="A76" s="170" t="s">
        <v>793</v>
      </c>
      <c r="B76" s="172" t="s">
        <v>794</v>
      </c>
      <c r="C76" s="172" t="s">
        <v>529</v>
      </c>
      <c r="D76" s="172" t="s">
        <v>795</v>
      </c>
      <c r="E76" s="172" t="s">
        <v>529</v>
      </c>
      <c r="F76" s="171" t="s">
        <v>529</v>
      </c>
    </row>
    <row r="77" spans="1:6" ht="116.25" customHeight="1" x14ac:dyDescent="0.25">
      <c r="A77" s="170" t="s">
        <v>796</v>
      </c>
      <c r="B77" s="172" t="s">
        <v>797</v>
      </c>
      <c r="C77" s="172" t="s">
        <v>529</v>
      </c>
      <c r="D77" s="172" t="s">
        <v>798</v>
      </c>
      <c r="E77" s="172" t="s">
        <v>529</v>
      </c>
      <c r="F77" s="171" t="s">
        <v>529</v>
      </c>
    </row>
    <row r="78" spans="1:6" ht="157.5" customHeight="1" x14ac:dyDescent="0.25">
      <c r="A78" s="170" t="s">
        <v>799</v>
      </c>
      <c r="B78" s="171" t="s">
        <v>800</v>
      </c>
      <c r="C78" s="171" t="s">
        <v>801</v>
      </c>
      <c r="D78" s="171" t="s">
        <v>802</v>
      </c>
      <c r="E78" s="171" t="s">
        <v>529</v>
      </c>
      <c r="F78" s="171" t="s">
        <v>529</v>
      </c>
    </row>
    <row r="79" spans="1:6" ht="133.5" customHeight="1" x14ac:dyDescent="0.25">
      <c r="A79" s="170" t="s">
        <v>803</v>
      </c>
      <c r="B79" s="173" t="s">
        <v>804</v>
      </c>
      <c r="C79" s="173" t="s">
        <v>607</v>
      </c>
      <c r="D79" s="173" t="s">
        <v>805</v>
      </c>
      <c r="E79" s="174" t="s">
        <v>806</v>
      </c>
      <c r="F79" s="171" t="s">
        <v>529</v>
      </c>
    </row>
    <row r="80" spans="1:6" ht="125.1" customHeight="1" x14ac:dyDescent="0.25">
      <c r="A80" s="170" t="s">
        <v>807</v>
      </c>
      <c r="B80" s="172" t="s">
        <v>808</v>
      </c>
      <c r="C80" s="172" t="s">
        <v>529</v>
      </c>
      <c r="D80" s="172" t="s">
        <v>809</v>
      </c>
      <c r="E80" s="172" t="s">
        <v>810</v>
      </c>
      <c r="F80" s="171" t="s">
        <v>529</v>
      </c>
    </row>
    <row r="81" spans="1:6" ht="409.5" customHeight="1" x14ac:dyDescent="0.25">
      <c r="A81" s="275" t="s">
        <v>811</v>
      </c>
      <c r="B81" s="172" t="s">
        <v>812</v>
      </c>
      <c r="C81" s="276" t="s">
        <v>813</v>
      </c>
      <c r="D81" s="276" t="s">
        <v>814</v>
      </c>
      <c r="E81" s="276" t="s">
        <v>815</v>
      </c>
      <c r="F81" s="277" t="s">
        <v>529</v>
      </c>
    </row>
    <row r="82" spans="1:6" ht="301.5" customHeight="1" x14ac:dyDescent="0.25">
      <c r="A82" s="275"/>
      <c r="B82" s="172"/>
      <c r="C82" s="276"/>
      <c r="D82" s="276"/>
      <c r="E82" s="276"/>
      <c r="F82" s="277"/>
    </row>
    <row r="83" spans="1:6" ht="99.95" customHeight="1" x14ac:dyDescent="0.25">
      <c r="A83" s="170" t="s">
        <v>816</v>
      </c>
      <c r="B83" s="172" t="s">
        <v>817</v>
      </c>
      <c r="C83" s="172" t="s">
        <v>529</v>
      </c>
      <c r="D83" s="172" t="s">
        <v>818</v>
      </c>
      <c r="E83" s="172" t="s">
        <v>819</v>
      </c>
      <c r="F83" s="171" t="s">
        <v>529</v>
      </c>
    </row>
    <row r="84" spans="1:6" ht="200.1" customHeight="1" x14ac:dyDescent="0.25">
      <c r="A84" s="170" t="s">
        <v>820</v>
      </c>
      <c r="B84" s="172" t="s">
        <v>821</v>
      </c>
      <c r="C84" s="172" t="s">
        <v>822</v>
      </c>
      <c r="D84" s="172" t="s">
        <v>823</v>
      </c>
      <c r="E84" s="172" t="s">
        <v>824</v>
      </c>
      <c r="F84" s="171" t="s">
        <v>529</v>
      </c>
    </row>
    <row r="85" spans="1:6" ht="166.5" customHeight="1" x14ac:dyDescent="0.25">
      <c r="A85" s="170" t="s">
        <v>825</v>
      </c>
      <c r="B85" s="172" t="s">
        <v>826</v>
      </c>
      <c r="C85" s="172" t="s">
        <v>529</v>
      </c>
      <c r="D85" s="172" t="s">
        <v>827</v>
      </c>
      <c r="E85" s="172" t="s">
        <v>828</v>
      </c>
      <c r="F85" s="171" t="s">
        <v>529</v>
      </c>
    </row>
    <row r="86" spans="1:6" ht="166.5" customHeight="1" x14ac:dyDescent="0.25">
      <c r="A86" s="170" t="s">
        <v>829</v>
      </c>
      <c r="B86" s="172" t="s">
        <v>830</v>
      </c>
      <c r="C86" s="172" t="s">
        <v>831</v>
      </c>
      <c r="D86" s="172" t="s">
        <v>832</v>
      </c>
      <c r="E86" s="172" t="s">
        <v>529</v>
      </c>
      <c r="F86" s="171" t="s">
        <v>529</v>
      </c>
    </row>
    <row r="87" spans="1:6" ht="193.5" customHeight="1" x14ac:dyDescent="0.25">
      <c r="A87" s="170" t="s">
        <v>833</v>
      </c>
      <c r="B87" s="172" t="s">
        <v>834</v>
      </c>
      <c r="C87" s="172" t="s">
        <v>529</v>
      </c>
      <c r="D87" s="172" t="s">
        <v>835</v>
      </c>
      <c r="E87" s="172" t="s">
        <v>836</v>
      </c>
      <c r="F87" s="171" t="s">
        <v>529</v>
      </c>
    </row>
    <row r="88" spans="1:6" ht="174.95" customHeight="1" x14ac:dyDescent="0.25">
      <c r="A88" s="170" t="s">
        <v>837</v>
      </c>
      <c r="B88" s="172" t="s">
        <v>838</v>
      </c>
      <c r="C88" s="172" t="s">
        <v>529</v>
      </c>
      <c r="D88" s="172" t="s">
        <v>839</v>
      </c>
      <c r="E88" s="172" t="s">
        <v>529</v>
      </c>
      <c r="F88" s="171" t="s">
        <v>529</v>
      </c>
    </row>
    <row r="89" spans="1:6" ht="132" x14ac:dyDescent="0.25">
      <c r="A89" s="170" t="s">
        <v>840</v>
      </c>
      <c r="B89" s="171" t="s">
        <v>841</v>
      </c>
      <c r="C89" s="171" t="s">
        <v>598</v>
      </c>
      <c r="D89" s="171" t="s">
        <v>842</v>
      </c>
      <c r="E89" s="171" t="s">
        <v>529</v>
      </c>
      <c r="F89" s="171" t="s">
        <v>529</v>
      </c>
    </row>
    <row r="90" spans="1:6" ht="192" x14ac:dyDescent="0.25">
      <c r="A90" s="170" t="s">
        <v>843</v>
      </c>
      <c r="B90" s="171" t="s">
        <v>844</v>
      </c>
      <c r="C90" s="171" t="s">
        <v>845</v>
      </c>
      <c r="D90" s="171" t="s">
        <v>846</v>
      </c>
      <c r="E90" s="172" t="s">
        <v>847</v>
      </c>
      <c r="F90" s="171" t="s">
        <v>529</v>
      </c>
    </row>
    <row r="91" spans="1:6" ht="275.10000000000002" customHeight="1" x14ac:dyDescent="0.25">
      <c r="A91" s="170" t="s">
        <v>848</v>
      </c>
      <c r="B91" s="172" t="s">
        <v>849</v>
      </c>
      <c r="C91" s="172" t="s">
        <v>529</v>
      </c>
      <c r="D91" s="172" t="s">
        <v>850</v>
      </c>
      <c r="E91" s="172" t="s">
        <v>851</v>
      </c>
      <c r="F91" s="171" t="s">
        <v>529</v>
      </c>
    </row>
    <row r="92" spans="1:6" ht="409.5" x14ac:dyDescent="0.25">
      <c r="A92" s="170" t="s">
        <v>852</v>
      </c>
      <c r="B92" s="172" t="s">
        <v>853</v>
      </c>
      <c r="C92" s="172" t="s">
        <v>529</v>
      </c>
      <c r="D92" s="172" t="s">
        <v>854</v>
      </c>
      <c r="E92" s="172" t="s">
        <v>855</v>
      </c>
      <c r="F92" s="171" t="s">
        <v>529</v>
      </c>
    </row>
    <row r="93" spans="1:6" ht="408.95" customHeight="1" x14ac:dyDescent="0.25">
      <c r="A93" s="170" t="s">
        <v>856</v>
      </c>
      <c r="B93" s="172" t="s">
        <v>857</v>
      </c>
      <c r="C93" s="172" t="s">
        <v>529</v>
      </c>
      <c r="D93" s="172" t="s">
        <v>858</v>
      </c>
      <c r="E93" s="172" t="s">
        <v>859</v>
      </c>
      <c r="F93" s="171" t="s">
        <v>529</v>
      </c>
    </row>
    <row r="94" spans="1:6" ht="338.25" customHeight="1" x14ac:dyDescent="0.25">
      <c r="A94" s="170" t="s">
        <v>860</v>
      </c>
      <c r="B94" s="172" t="s">
        <v>861</v>
      </c>
      <c r="C94" s="172" t="s">
        <v>862</v>
      </c>
      <c r="D94" s="172" t="s">
        <v>863</v>
      </c>
      <c r="E94" s="172" t="s">
        <v>864</v>
      </c>
      <c r="F94" s="171" t="s">
        <v>529</v>
      </c>
    </row>
    <row r="95" spans="1:6" ht="132" x14ac:dyDescent="0.25">
      <c r="A95" s="170" t="s">
        <v>865</v>
      </c>
      <c r="B95" s="171" t="s">
        <v>866</v>
      </c>
      <c r="C95" s="171" t="s">
        <v>598</v>
      </c>
      <c r="D95" s="171" t="s">
        <v>867</v>
      </c>
      <c r="E95" s="171" t="s">
        <v>529</v>
      </c>
      <c r="F95" s="171" t="s">
        <v>529</v>
      </c>
    </row>
    <row r="96" spans="1:6" ht="125.1" customHeight="1" x14ac:dyDescent="0.25">
      <c r="A96" s="170" t="s">
        <v>868</v>
      </c>
      <c r="B96" s="171" t="s">
        <v>869</v>
      </c>
      <c r="C96" s="171" t="s">
        <v>870</v>
      </c>
      <c r="D96" s="171" t="s">
        <v>871</v>
      </c>
      <c r="E96" s="172" t="s">
        <v>872</v>
      </c>
      <c r="F96" s="171" t="s">
        <v>529</v>
      </c>
    </row>
    <row r="97" spans="1:6" ht="225" customHeight="1" x14ac:dyDescent="0.25">
      <c r="A97" s="170" t="s">
        <v>873</v>
      </c>
      <c r="B97" s="172" t="s">
        <v>874</v>
      </c>
      <c r="C97" s="172" t="s">
        <v>870</v>
      </c>
      <c r="D97" s="172" t="s">
        <v>875</v>
      </c>
      <c r="E97" s="172" t="s">
        <v>876</v>
      </c>
      <c r="F97" s="171" t="s">
        <v>529</v>
      </c>
    </row>
    <row r="98" spans="1:6" ht="225" customHeight="1" x14ac:dyDescent="0.25">
      <c r="A98" s="170" t="s">
        <v>877</v>
      </c>
      <c r="B98" s="172" t="s">
        <v>878</v>
      </c>
      <c r="C98" s="172" t="s">
        <v>879</v>
      </c>
      <c r="D98" s="172" t="s">
        <v>880</v>
      </c>
      <c r="E98" s="172" t="s">
        <v>881</v>
      </c>
      <c r="F98" s="171" t="s">
        <v>529</v>
      </c>
    </row>
    <row r="99" spans="1:6" ht="225" customHeight="1" x14ac:dyDescent="0.25">
      <c r="A99" s="170" t="s">
        <v>882</v>
      </c>
      <c r="B99" s="172" t="s">
        <v>883</v>
      </c>
      <c r="C99" s="172" t="s">
        <v>529</v>
      </c>
      <c r="D99" s="172" t="s">
        <v>884</v>
      </c>
      <c r="E99" s="172" t="s">
        <v>885</v>
      </c>
      <c r="F99" s="171" t="s">
        <v>529</v>
      </c>
    </row>
    <row r="100" spans="1:6" ht="156" x14ac:dyDescent="0.25">
      <c r="A100" s="170" t="s">
        <v>886</v>
      </c>
      <c r="B100" s="171" t="s">
        <v>887</v>
      </c>
      <c r="C100" s="171" t="s">
        <v>598</v>
      </c>
      <c r="D100" s="171" t="s">
        <v>888</v>
      </c>
      <c r="E100" s="171" t="s">
        <v>529</v>
      </c>
      <c r="F100" s="171" t="s">
        <v>529</v>
      </c>
    </row>
    <row r="101" spans="1:6" ht="225" customHeight="1" x14ac:dyDescent="0.25">
      <c r="A101" s="170" t="s">
        <v>889</v>
      </c>
      <c r="B101" s="171" t="s">
        <v>890</v>
      </c>
      <c r="C101" s="171" t="s">
        <v>891</v>
      </c>
      <c r="D101" s="171" t="s">
        <v>892</v>
      </c>
      <c r="E101" s="172" t="s">
        <v>893</v>
      </c>
      <c r="F101" s="171" t="s">
        <v>529</v>
      </c>
    </row>
    <row r="102" spans="1:6" ht="340.5" customHeight="1" x14ac:dyDescent="0.25">
      <c r="A102" s="170" t="s">
        <v>894</v>
      </c>
      <c r="B102" s="172" t="s">
        <v>895</v>
      </c>
      <c r="C102" s="172" t="s">
        <v>896</v>
      </c>
      <c r="D102" s="172" t="s">
        <v>897</v>
      </c>
      <c r="E102" s="172" t="s">
        <v>898</v>
      </c>
      <c r="F102" s="171" t="s">
        <v>529</v>
      </c>
    </row>
    <row r="103" spans="1:6" ht="125.1" customHeight="1" x14ac:dyDescent="0.25">
      <c r="A103" s="170" t="s">
        <v>899</v>
      </c>
      <c r="B103" s="172" t="s">
        <v>900</v>
      </c>
      <c r="C103" s="172" t="s">
        <v>901</v>
      </c>
      <c r="D103" s="172" t="s">
        <v>902</v>
      </c>
      <c r="E103" s="172" t="s">
        <v>529</v>
      </c>
      <c r="F103" s="171" t="s">
        <v>529</v>
      </c>
    </row>
    <row r="104" spans="1:6" ht="271.5" customHeight="1" x14ac:dyDescent="0.25">
      <c r="A104" s="170" t="s">
        <v>903</v>
      </c>
      <c r="B104" s="172" t="s">
        <v>904</v>
      </c>
      <c r="C104" s="172" t="s">
        <v>905</v>
      </c>
      <c r="D104" s="172" t="s">
        <v>906</v>
      </c>
      <c r="E104" s="172" t="s">
        <v>907</v>
      </c>
      <c r="F104" s="171" t="s">
        <v>529</v>
      </c>
    </row>
    <row r="105" spans="1:6" ht="255.75" customHeight="1" x14ac:dyDescent="0.25">
      <c r="A105" s="170" t="s">
        <v>908</v>
      </c>
      <c r="B105" s="172" t="s">
        <v>909</v>
      </c>
      <c r="C105" s="172" t="s">
        <v>529</v>
      </c>
      <c r="D105" s="172" t="s">
        <v>910</v>
      </c>
      <c r="E105" s="172" t="s">
        <v>911</v>
      </c>
      <c r="F105" s="171" t="s">
        <v>529</v>
      </c>
    </row>
    <row r="106" spans="1:6" ht="125.85" customHeight="1" x14ac:dyDescent="0.25">
      <c r="A106" s="170" t="s">
        <v>912</v>
      </c>
      <c r="B106" s="172" t="s">
        <v>913</v>
      </c>
      <c r="C106" s="172" t="s">
        <v>914</v>
      </c>
      <c r="D106" s="172" t="s">
        <v>915</v>
      </c>
      <c r="E106" s="172" t="s">
        <v>916</v>
      </c>
      <c r="F106" s="171" t="s">
        <v>529</v>
      </c>
    </row>
    <row r="107" spans="1:6" ht="125.1" customHeight="1" x14ac:dyDescent="0.25">
      <c r="A107" s="170" t="s">
        <v>917</v>
      </c>
      <c r="B107" s="172" t="s">
        <v>918</v>
      </c>
      <c r="C107" s="172" t="s">
        <v>919</v>
      </c>
      <c r="D107" s="172" t="s">
        <v>920</v>
      </c>
      <c r="E107" s="172" t="s">
        <v>921</v>
      </c>
      <c r="F107" s="171" t="s">
        <v>529</v>
      </c>
    </row>
    <row r="108" spans="1:6" ht="132" x14ac:dyDescent="0.25">
      <c r="A108" s="170" t="s">
        <v>922</v>
      </c>
      <c r="B108" s="171" t="s">
        <v>923</v>
      </c>
      <c r="C108" s="171" t="s">
        <v>598</v>
      </c>
      <c r="D108" s="171" t="s">
        <v>924</v>
      </c>
      <c r="E108" s="171" t="s">
        <v>529</v>
      </c>
      <c r="F108" s="171" t="s">
        <v>529</v>
      </c>
    </row>
    <row r="109" spans="1:6" ht="324.95" customHeight="1" x14ac:dyDescent="0.25">
      <c r="A109" s="170" t="s">
        <v>925</v>
      </c>
      <c r="B109" s="171" t="s">
        <v>926</v>
      </c>
      <c r="C109" s="171" t="s">
        <v>927</v>
      </c>
      <c r="D109" s="171" t="s">
        <v>928</v>
      </c>
      <c r="E109" s="172" t="s">
        <v>929</v>
      </c>
      <c r="F109" s="171" t="s">
        <v>529</v>
      </c>
    </row>
    <row r="110" spans="1:6" ht="174.95" customHeight="1" x14ac:dyDescent="0.25">
      <c r="A110" s="170" t="s">
        <v>930</v>
      </c>
      <c r="B110" s="172" t="s">
        <v>931</v>
      </c>
      <c r="C110" s="172" t="s">
        <v>932</v>
      </c>
      <c r="D110" s="172" t="s">
        <v>933</v>
      </c>
      <c r="E110" s="172" t="s">
        <v>934</v>
      </c>
      <c r="F110" s="171" t="s">
        <v>529</v>
      </c>
    </row>
    <row r="111" spans="1:6" ht="99.95" customHeight="1" x14ac:dyDescent="0.25">
      <c r="A111" s="170" t="s">
        <v>935</v>
      </c>
      <c r="B111" s="172" t="s">
        <v>936</v>
      </c>
      <c r="C111" s="172" t="s">
        <v>937</v>
      </c>
      <c r="D111" s="172" t="s">
        <v>938</v>
      </c>
      <c r="E111" s="172" t="s">
        <v>529</v>
      </c>
      <c r="F111" s="171" t="s">
        <v>529</v>
      </c>
    </row>
    <row r="112" spans="1:6" ht="408.95" customHeight="1" x14ac:dyDescent="0.25">
      <c r="A112" s="170" t="s">
        <v>939</v>
      </c>
      <c r="B112" s="172" t="s">
        <v>940</v>
      </c>
      <c r="C112" s="172" t="s">
        <v>937</v>
      </c>
      <c r="D112" s="172" t="s">
        <v>941</v>
      </c>
      <c r="E112" s="172" t="s">
        <v>942</v>
      </c>
      <c r="F112" s="171" t="s">
        <v>529</v>
      </c>
    </row>
    <row r="113" spans="1:6" ht="320.10000000000002" customHeight="1" x14ac:dyDescent="0.25">
      <c r="A113" s="170" t="s">
        <v>943</v>
      </c>
      <c r="B113" s="171" t="s">
        <v>944</v>
      </c>
      <c r="C113" s="171" t="s">
        <v>945</v>
      </c>
      <c r="D113" s="171" t="s">
        <v>946</v>
      </c>
      <c r="E113" s="171" t="s">
        <v>529</v>
      </c>
      <c r="F113" s="171" t="s">
        <v>529</v>
      </c>
    </row>
    <row r="114" spans="1:6" ht="125.1" customHeight="1" x14ac:dyDescent="0.25">
      <c r="A114" s="170" t="s">
        <v>947</v>
      </c>
      <c r="B114" s="172" t="s">
        <v>948</v>
      </c>
      <c r="C114" s="172" t="s">
        <v>529</v>
      </c>
      <c r="D114" s="172" t="s">
        <v>949</v>
      </c>
      <c r="E114" s="172" t="s">
        <v>529</v>
      </c>
      <c r="F114" s="171" t="s">
        <v>529</v>
      </c>
    </row>
    <row r="115" spans="1:6" ht="350.1" customHeight="1" x14ac:dyDescent="0.25">
      <c r="A115" s="170" t="s">
        <v>950</v>
      </c>
      <c r="B115" s="172" t="s">
        <v>951</v>
      </c>
      <c r="C115" s="172" t="s">
        <v>529</v>
      </c>
      <c r="D115" s="172" t="s">
        <v>952</v>
      </c>
      <c r="E115" s="172" t="s">
        <v>529</v>
      </c>
      <c r="F115" s="171" t="s">
        <v>529</v>
      </c>
    </row>
    <row r="116" spans="1:6" ht="140.1" customHeight="1" x14ac:dyDescent="0.25">
      <c r="A116" s="170" t="s">
        <v>953</v>
      </c>
      <c r="B116" s="172" t="s">
        <v>954</v>
      </c>
      <c r="C116" s="172" t="s">
        <v>529</v>
      </c>
      <c r="D116" s="172" t="s">
        <v>955</v>
      </c>
      <c r="E116" s="172" t="s">
        <v>529</v>
      </c>
      <c r="F116" s="171" t="s">
        <v>529</v>
      </c>
    </row>
    <row r="117" spans="1:6" ht="99.95" customHeight="1" x14ac:dyDescent="0.25">
      <c r="A117" s="170" t="s">
        <v>956</v>
      </c>
      <c r="B117" s="172" t="s">
        <v>957</v>
      </c>
      <c r="C117" s="172" t="s">
        <v>958</v>
      </c>
      <c r="D117" s="172" t="s">
        <v>959</v>
      </c>
      <c r="E117" s="172" t="s">
        <v>529</v>
      </c>
      <c r="F117" s="171" t="s">
        <v>529</v>
      </c>
    </row>
    <row r="118" spans="1:6" ht="180" customHeight="1" x14ac:dyDescent="0.25">
      <c r="A118" s="170" t="s">
        <v>960</v>
      </c>
      <c r="B118" s="172" t="s">
        <v>961</v>
      </c>
      <c r="C118" s="172" t="s">
        <v>529</v>
      </c>
      <c r="D118" s="172" t="s">
        <v>962</v>
      </c>
      <c r="E118" s="172" t="s">
        <v>529</v>
      </c>
      <c r="F118" s="171" t="s">
        <v>529</v>
      </c>
    </row>
    <row r="119" spans="1:6" ht="179.25" customHeight="1" x14ac:dyDescent="0.25">
      <c r="A119" s="170" t="s">
        <v>963</v>
      </c>
      <c r="B119" s="171" t="s">
        <v>964</v>
      </c>
      <c r="C119" s="171" t="s">
        <v>598</v>
      </c>
      <c r="D119" s="171" t="s">
        <v>965</v>
      </c>
      <c r="E119" s="171" t="s">
        <v>529</v>
      </c>
      <c r="F119" s="171" t="s">
        <v>529</v>
      </c>
    </row>
    <row r="120" spans="1:6" ht="408.95" customHeight="1" x14ac:dyDescent="0.25">
      <c r="A120" s="275" t="s">
        <v>966</v>
      </c>
      <c r="B120" s="276" t="s">
        <v>967</v>
      </c>
      <c r="C120" s="276" t="s">
        <v>968</v>
      </c>
      <c r="D120" s="276" t="s">
        <v>969</v>
      </c>
      <c r="E120" s="276" t="s">
        <v>970</v>
      </c>
      <c r="F120" s="277" t="s">
        <v>529</v>
      </c>
    </row>
    <row r="121" spans="1:6" ht="141" customHeight="1" x14ac:dyDescent="0.25">
      <c r="A121" s="275"/>
      <c r="B121" s="276"/>
      <c r="C121" s="276"/>
      <c r="D121" s="276"/>
      <c r="E121" s="276"/>
      <c r="F121" s="277"/>
    </row>
    <row r="122" spans="1:6" ht="200.1" customHeight="1" x14ac:dyDescent="0.25">
      <c r="A122" s="170" t="s">
        <v>971</v>
      </c>
      <c r="B122" s="171" t="s">
        <v>972</v>
      </c>
      <c r="C122" s="171" t="s">
        <v>598</v>
      </c>
      <c r="D122" s="171" t="s">
        <v>973</v>
      </c>
      <c r="E122" s="171" t="s">
        <v>529</v>
      </c>
      <c r="F122" s="171" t="s">
        <v>529</v>
      </c>
    </row>
    <row r="123" spans="1:6" ht="300" customHeight="1" x14ac:dyDescent="0.25">
      <c r="A123" s="170" t="s">
        <v>974</v>
      </c>
      <c r="B123" s="172" t="s">
        <v>975</v>
      </c>
      <c r="C123" s="172" t="s">
        <v>976</v>
      </c>
      <c r="D123" s="172" t="s">
        <v>977</v>
      </c>
      <c r="E123" s="172" t="s">
        <v>529</v>
      </c>
      <c r="F123" s="171" t="s">
        <v>529</v>
      </c>
    </row>
    <row r="124" spans="1:6" ht="409.5" customHeight="1" x14ac:dyDescent="0.25">
      <c r="A124" s="275" t="s">
        <v>978</v>
      </c>
      <c r="B124" s="276" t="s">
        <v>979</v>
      </c>
      <c r="C124" s="276" t="s">
        <v>980</v>
      </c>
      <c r="D124" s="276" t="s">
        <v>981</v>
      </c>
      <c r="E124" s="276" t="s">
        <v>982</v>
      </c>
      <c r="F124" s="171" t="s">
        <v>529</v>
      </c>
    </row>
    <row r="125" spans="1:6" ht="408.95" customHeight="1" x14ac:dyDescent="0.25">
      <c r="A125" s="275"/>
      <c r="B125" s="276"/>
      <c r="C125" s="276"/>
      <c r="D125" s="276"/>
      <c r="E125" s="276"/>
      <c r="F125" s="171"/>
    </row>
    <row r="126" spans="1:6" ht="144" customHeight="1" x14ac:dyDescent="0.25">
      <c r="A126" s="275"/>
      <c r="B126" s="276"/>
      <c r="C126" s="276"/>
      <c r="D126" s="276"/>
      <c r="E126" s="276"/>
      <c r="F126" s="171"/>
    </row>
    <row r="127" spans="1:6" ht="331.5" customHeight="1" x14ac:dyDescent="0.25">
      <c r="A127" s="170" t="s">
        <v>983</v>
      </c>
      <c r="B127" s="172" t="s">
        <v>984</v>
      </c>
      <c r="C127" s="172" t="s">
        <v>985</v>
      </c>
      <c r="D127" s="172" t="s">
        <v>986</v>
      </c>
      <c r="E127" s="172" t="s">
        <v>987</v>
      </c>
      <c r="F127" s="171" t="s">
        <v>529</v>
      </c>
    </row>
    <row r="128" spans="1:6" ht="200.1" customHeight="1" x14ac:dyDescent="0.25">
      <c r="A128" s="170" t="s">
        <v>988</v>
      </c>
      <c r="B128" s="172" t="s">
        <v>989</v>
      </c>
      <c r="C128" s="172" t="s">
        <v>990</v>
      </c>
      <c r="D128" s="172" t="s">
        <v>991</v>
      </c>
      <c r="E128" s="172" t="s">
        <v>529</v>
      </c>
      <c r="F128" s="171" t="s">
        <v>529</v>
      </c>
    </row>
    <row r="129" spans="1:6" ht="409.5" customHeight="1" x14ac:dyDescent="0.25">
      <c r="A129" s="275" t="s">
        <v>992</v>
      </c>
      <c r="B129" s="276" t="s">
        <v>993</v>
      </c>
      <c r="C129" s="276" t="s">
        <v>994</v>
      </c>
      <c r="D129" s="276" t="s">
        <v>995</v>
      </c>
      <c r="E129" s="276" t="s">
        <v>996</v>
      </c>
      <c r="F129" s="277" t="s">
        <v>529</v>
      </c>
    </row>
    <row r="130" spans="1:6" ht="207.75" customHeight="1" x14ac:dyDescent="0.25">
      <c r="A130" s="275"/>
      <c r="B130" s="276"/>
      <c r="C130" s="276"/>
      <c r="D130" s="276"/>
      <c r="E130" s="276"/>
      <c r="F130" s="277"/>
    </row>
    <row r="131" spans="1:6" ht="409.5" customHeight="1" x14ac:dyDescent="0.25">
      <c r="A131" s="275" t="s">
        <v>997</v>
      </c>
      <c r="B131" s="276" t="s">
        <v>998</v>
      </c>
      <c r="C131" s="276" t="s">
        <v>999</v>
      </c>
      <c r="D131" s="276" t="s">
        <v>1000</v>
      </c>
      <c r="E131" s="276" t="s">
        <v>1001</v>
      </c>
      <c r="F131" s="277" t="s">
        <v>529</v>
      </c>
    </row>
    <row r="132" spans="1:6" ht="123" customHeight="1" x14ac:dyDescent="0.25">
      <c r="A132" s="275"/>
      <c r="B132" s="276"/>
      <c r="C132" s="276"/>
      <c r="D132" s="276"/>
      <c r="E132" s="276"/>
      <c r="F132" s="277"/>
    </row>
    <row r="133" spans="1:6" ht="409.5" customHeight="1" x14ac:dyDescent="0.25">
      <c r="A133" s="275" t="s">
        <v>1002</v>
      </c>
      <c r="B133" s="276" t="s">
        <v>1003</v>
      </c>
      <c r="C133" s="276" t="s">
        <v>1004</v>
      </c>
      <c r="D133" s="276" t="s">
        <v>1005</v>
      </c>
      <c r="E133" s="276" t="s">
        <v>1006</v>
      </c>
      <c r="F133" s="277" t="s">
        <v>529</v>
      </c>
    </row>
    <row r="134" spans="1:6" ht="408.95" customHeight="1" x14ac:dyDescent="0.25">
      <c r="A134" s="275"/>
      <c r="B134" s="276"/>
      <c r="C134" s="276"/>
      <c r="D134" s="276"/>
      <c r="E134" s="276"/>
      <c r="F134" s="277"/>
    </row>
    <row r="135" spans="1:6" ht="409.5" customHeight="1" x14ac:dyDescent="0.25">
      <c r="A135" s="275" t="s">
        <v>1007</v>
      </c>
      <c r="B135" s="276" t="s">
        <v>1008</v>
      </c>
      <c r="C135" s="276" t="s">
        <v>1009</v>
      </c>
      <c r="D135" s="276" t="s">
        <v>1010</v>
      </c>
      <c r="E135" s="276" t="s">
        <v>1011</v>
      </c>
      <c r="F135" s="277" t="s">
        <v>529</v>
      </c>
    </row>
    <row r="136" spans="1:6" ht="408.95" customHeight="1" x14ac:dyDescent="0.25">
      <c r="A136" s="275"/>
      <c r="B136" s="276"/>
      <c r="C136" s="276"/>
      <c r="D136" s="276"/>
      <c r="E136" s="276"/>
      <c r="F136" s="277"/>
    </row>
    <row r="137" spans="1:6" ht="408.95" customHeight="1" x14ac:dyDescent="0.25">
      <c r="A137" s="275"/>
      <c r="B137" s="276"/>
      <c r="C137" s="276"/>
      <c r="D137" s="276"/>
      <c r="E137" s="276"/>
      <c r="F137" s="277"/>
    </row>
    <row r="138" spans="1:6" ht="128.25" customHeight="1" x14ac:dyDescent="0.25">
      <c r="A138" s="275"/>
      <c r="B138" s="276"/>
      <c r="C138" s="276"/>
      <c r="D138" s="276"/>
      <c r="E138" s="276"/>
      <c r="F138" s="277"/>
    </row>
    <row r="139" spans="1:6" ht="408.95" customHeight="1" x14ac:dyDescent="0.25">
      <c r="A139" s="170" t="s">
        <v>1012</v>
      </c>
      <c r="B139" s="172" t="s">
        <v>1013</v>
      </c>
      <c r="C139" s="172" t="s">
        <v>529</v>
      </c>
      <c r="D139" s="172" t="s">
        <v>1014</v>
      </c>
      <c r="E139" s="172" t="s">
        <v>529</v>
      </c>
      <c r="F139" s="171" t="s">
        <v>529</v>
      </c>
    </row>
    <row r="140" spans="1:6" ht="200.1" customHeight="1" x14ac:dyDescent="0.25">
      <c r="A140" s="170" t="s">
        <v>1015</v>
      </c>
      <c r="B140" s="172" t="s">
        <v>1016</v>
      </c>
      <c r="C140" s="172" t="s">
        <v>529</v>
      </c>
      <c r="D140" s="172" t="s">
        <v>1017</v>
      </c>
      <c r="E140" s="172" t="s">
        <v>1018</v>
      </c>
      <c r="F140" s="171" t="s">
        <v>529</v>
      </c>
    </row>
    <row r="141" spans="1:6" ht="409.5" customHeight="1" x14ac:dyDescent="0.25">
      <c r="A141" s="275" t="s">
        <v>1019</v>
      </c>
      <c r="B141" s="276" t="s">
        <v>1020</v>
      </c>
      <c r="C141" s="276" t="s">
        <v>1021</v>
      </c>
      <c r="D141" s="276" t="s">
        <v>1022</v>
      </c>
      <c r="E141" s="276" t="s">
        <v>1023</v>
      </c>
      <c r="F141" s="277" t="s">
        <v>529</v>
      </c>
    </row>
    <row r="142" spans="1:6" ht="408.95" customHeight="1" x14ac:dyDescent="0.25">
      <c r="A142" s="275"/>
      <c r="B142" s="276"/>
      <c r="C142" s="276"/>
      <c r="D142" s="276"/>
      <c r="E142" s="276"/>
      <c r="F142" s="277"/>
    </row>
    <row r="143" spans="1:6" ht="114.75" customHeight="1" x14ac:dyDescent="0.25">
      <c r="A143" s="275"/>
      <c r="B143" s="276"/>
      <c r="C143" s="276"/>
      <c r="D143" s="276"/>
      <c r="E143" s="276"/>
      <c r="F143" s="277"/>
    </row>
    <row r="144" spans="1:6" ht="120" customHeight="1" x14ac:dyDescent="0.25">
      <c r="A144" s="170" t="s">
        <v>1024</v>
      </c>
      <c r="B144" s="172" t="s">
        <v>1025</v>
      </c>
      <c r="C144" s="172" t="s">
        <v>529</v>
      </c>
      <c r="D144" s="172" t="s">
        <v>1026</v>
      </c>
      <c r="E144" s="172" t="s">
        <v>529</v>
      </c>
      <c r="F144" s="171" t="s">
        <v>529</v>
      </c>
    </row>
    <row r="145" spans="1:6" ht="409.5" customHeight="1" x14ac:dyDescent="0.25">
      <c r="A145" s="275" t="s">
        <v>1027</v>
      </c>
      <c r="B145" s="172" t="s">
        <v>1028</v>
      </c>
      <c r="C145" s="172" t="s">
        <v>1029</v>
      </c>
      <c r="D145" s="276" t="s">
        <v>1030</v>
      </c>
      <c r="E145" s="276" t="s">
        <v>1031</v>
      </c>
      <c r="F145" s="277" t="s">
        <v>529</v>
      </c>
    </row>
    <row r="146" spans="1:6" ht="408.95" customHeight="1" x14ac:dyDescent="0.25">
      <c r="A146" s="275"/>
      <c r="B146" s="172"/>
      <c r="C146" s="172"/>
      <c r="D146" s="276"/>
      <c r="E146" s="276"/>
      <c r="F146" s="277"/>
    </row>
    <row r="147" spans="1:6" ht="174.95" customHeight="1" x14ac:dyDescent="0.25">
      <c r="A147" s="170" t="s">
        <v>1032</v>
      </c>
      <c r="B147" s="172" t="s">
        <v>1033</v>
      </c>
      <c r="C147" s="172" t="s">
        <v>529</v>
      </c>
      <c r="D147" s="172" t="s">
        <v>1034</v>
      </c>
      <c r="E147" s="172" t="s">
        <v>1035</v>
      </c>
      <c r="F147" s="171" t="s">
        <v>529</v>
      </c>
    </row>
    <row r="148" spans="1:6" ht="129.94999999999999" customHeight="1" x14ac:dyDescent="0.25">
      <c r="A148" s="170" t="s">
        <v>1036</v>
      </c>
      <c r="B148" s="172" t="s">
        <v>1037</v>
      </c>
      <c r="C148" s="172" t="s">
        <v>1038</v>
      </c>
      <c r="D148" s="172" t="s">
        <v>1039</v>
      </c>
      <c r="E148" s="172" t="s">
        <v>1040</v>
      </c>
      <c r="F148" s="171" t="s">
        <v>529</v>
      </c>
    </row>
    <row r="149" spans="1:6" ht="156" x14ac:dyDescent="0.25">
      <c r="A149" s="170" t="s">
        <v>1041</v>
      </c>
      <c r="B149" s="171" t="s">
        <v>1042</v>
      </c>
      <c r="C149" s="171" t="s">
        <v>598</v>
      </c>
      <c r="D149" s="171" t="s">
        <v>1043</v>
      </c>
      <c r="E149" s="171" t="s">
        <v>529</v>
      </c>
      <c r="F149" s="171" t="s">
        <v>529</v>
      </c>
    </row>
    <row r="150" spans="1:6" ht="409.5" customHeight="1" x14ac:dyDescent="0.25">
      <c r="A150" s="275" t="s">
        <v>1044</v>
      </c>
      <c r="B150" s="276" t="s">
        <v>1045</v>
      </c>
      <c r="C150" s="276" t="s">
        <v>1046</v>
      </c>
      <c r="D150" s="276" t="s">
        <v>1047</v>
      </c>
      <c r="E150" s="276" t="s">
        <v>1048</v>
      </c>
      <c r="F150" s="277" t="s">
        <v>529</v>
      </c>
    </row>
    <row r="151" spans="1:6" ht="408.95" customHeight="1" x14ac:dyDescent="0.25">
      <c r="A151" s="275"/>
      <c r="B151" s="276"/>
      <c r="C151" s="276"/>
      <c r="D151" s="276"/>
      <c r="E151" s="276"/>
      <c r="F151" s="277"/>
    </row>
    <row r="152" spans="1:6" ht="408.95" customHeight="1" x14ac:dyDescent="0.25">
      <c r="A152" s="275"/>
      <c r="B152" s="276"/>
      <c r="C152" s="276"/>
      <c r="D152" s="276"/>
      <c r="E152" s="276"/>
      <c r="F152" s="277"/>
    </row>
    <row r="153" spans="1:6" ht="408.95" customHeight="1" x14ac:dyDescent="0.25">
      <c r="A153" s="275"/>
      <c r="B153" s="276"/>
      <c r="C153" s="276"/>
      <c r="D153" s="276"/>
      <c r="E153" s="276"/>
      <c r="F153" s="277"/>
    </row>
    <row r="154" spans="1:6" ht="69" customHeight="1" x14ac:dyDescent="0.25">
      <c r="A154" s="275"/>
      <c r="B154" s="276"/>
      <c r="C154" s="276"/>
      <c r="D154" s="276"/>
      <c r="E154" s="276"/>
      <c r="F154" s="277"/>
    </row>
    <row r="155" spans="1:6" ht="375" customHeight="1" x14ac:dyDescent="0.25">
      <c r="A155" s="170" t="s">
        <v>1049</v>
      </c>
      <c r="B155" s="172" t="s">
        <v>1050</v>
      </c>
      <c r="C155" s="172" t="s">
        <v>1051</v>
      </c>
      <c r="D155" s="172" t="s">
        <v>1052</v>
      </c>
      <c r="E155" s="172" t="s">
        <v>1053</v>
      </c>
      <c r="F155" s="171" t="s">
        <v>529</v>
      </c>
    </row>
    <row r="156" spans="1:6" ht="210" customHeight="1" x14ac:dyDescent="0.25">
      <c r="A156" s="170" t="s">
        <v>1054</v>
      </c>
      <c r="B156" s="172" t="s">
        <v>1055</v>
      </c>
      <c r="C156" s="172" t="s">
        <v>1056</v>
      </c>
      <c r="D156" s="172" t="s">
        <v>1057</v>
      </c>
      <c r="E156" s="172" t="s">
        <v>1058</v>
      </c>
      <c r="F156" s="171" t="s">
        <v>1059</v>
      </c>
    </row>
    <row r="157" spans="1:6" ht="189.95" customHeight="1" x14ac:dyDescent="0.25">
      <c r="A157" s="170" t="s">
        <v>1060</v>
      </c>
      <c r="B157" s="172" t="s">
        <v>1061</v>
      </c>
      <c r="C157" s="172" t="s">
        <v>1062</v>
      </c>
      <c r="D157" s="172" t="s">
        <v>1063</v>
      </c>
      <c r="E157" s="172" t="s">
        <v>1064</v>
      </c>
      <c r="F157" s="171" t="s">
        <v>529</v>
      </c>
    </row>
    <row r="158" spans="1:6" ht="80.099999999999994" customHeight="1" x14ac:dyDescent="0.25">
      <c r="A158" s="170" t="s">
        <v>1065</v>
      </c>
      <c r="B158" s="172" t="s">
        <v>1066</v>
      </c>
      <c r="C158" s="172" t="s">
        <v>1056</v>
      </c>
      <c r="D158" s="172" t="s">
        <v>1067</v>
      </c>
      <c r="E158" s="172" t="s">
        <v>529</v>
      </c>
      <c r="F158" s="171" t="s">
        <v>1059</v>
      </c>
    </row>
    <row r="159" spans="1:6" ht="69.95" customHeight="1" x14ac:dyDescent="0.25">
      <c r="A159" s="170" t="s">
        <v>1068</v>
      </c>
      <c r="B159" s="172" t="s">
        <v>1069</v>
      </c>
      <c r="C159" s="172" t="s">
        <v>529</v>
      </c>
      <c r="D159" s="172" t="s">
        <v>1070</v>
      </c>
      <c r="E159" s="172" t="s">
        <v>529</v>
      </c>
      <c r="F159" s="171" t="s">
        <v>529</v>
      </c>
    </row>
    <row r="160" spans="1:6" ht="80.099999999999994" customHeight="1" x14ac:dyDescent="0.25">
      <c r="A160" s="170" t="s">
        <v>1071</v>
      </c>
      <c r="B160" s="172" t="s">
        <v>1072</v>
      </c>
      <c r="C160" s="172" t="s">
        <v>529</v>
      </c>
      <c r="D160" s="172" t="s">
        <v>1073</v>
      </c>
      <c r="E160" s="172" t="s">
        <v>1074</v>
      </c>
      <c r="F160" s="171" t="s">
        <v>529</v>
      </c>
    </row>
    <row r="161" spans="1:6" ht="200.1" customHeight="1" x14ac:dyDescent="0.25">
      <c r="A161" s="170" t="s">
        <v>1075</v>
      </c>
      <c r="B161" s="172" t="s">
        <v>1076</v>
      </c>
      <c r="C161" s="172" t="s">
        <v>1077</v>
      </c>
      <c r="D161" s="172" t="s">
        <v>1078</v>
      </c>
      <c r="E161" s="172" t="s">
        <v>1079</v>
      </c>
      <c r="F161" s="171" t="s">
        <v>529</v>
      </c>
    </row>
    <row r="162" spans="1:6" ht="173.85" customHeight="1" x14ac:dyDescent="0.25">
      <c r="A162" s="170" t="s">
        <v>1080</v>
      </c>
      <c r="B162" s="172" t="s">
        <v>1081</v>
      </c>
      <c r="C162" s="172" t="s">
        <v>529</v>
      </c>
      <c r="D162" s="172" t="s">
        <v>1082</v>
      </c>
      <c r="E162" s="172" t="s">
        <v>1083</v>
      </c>
      <c r="F162" s="171" t="s">
        <v>529</v>
      </c>
    </row>
    <row r="163" spans="1:6" ht="408.95" customHeight="1" x14ac:dyDescent="0.25">
      <c r="A163" s="170" t="s">
        <v>1084</v>
      </c>
      <c r="B163" s="172" t="s">
        <v>1085</v>
      </c>
      <c r="C163" s="172" t="s">
        <v>529</v>
      </c>
      <c r="D163" s="172" t="s">
        <v>1086</v>
      </c>
      <c r="E163" s="172" t="s">
        <v>1087</v>
      </c>
      <c r="F163" s="171" t="s">
        <v>529</v>
      </c>
    </row>
    <row r="164" spans="1:6" ht="219.95" customHeight="1" x14ac:dyDescent="0.25">
      <c r="A164" s="170" t="s">
        <v>1088</v>
      </c>
      <c r="B164" s="172" t="s">
        <v>1089</v>
      </c>
      <c r="C164" s="172" t="s">
        <v>529</v>
      </c>
      <c r="D164" s="172" t="s">
        <v>1090</v>
      </c>
      <c r="E164" s="172" t="s">
        <v>1091</v>
      </c>
      <c r="F164" s="171" t="s">
        <v>529</v>
      </c>
    </row>
    <row r="165" spans="1:6" ht="249.95" customHeight="1" x14ac:dyDescent="0.25">
      <c r="A165" s="170" t="s">
        <v>1092</v>
      </c>
      <c r="B165" s="172" t="s">
        <v>1093</v>
      </c>
      <c r="C165" s="172" t="s">
        <v>529</v>
      </c>
      <c r="D165" s="172" t="s">
        <v>1094</v>
      </c>
      <c r="E165" s="172" t="s">
        <v>1095</v>
      </c>
      <c r="F165" s="171" t="s">
        <v>529</v>
      </c>
    </row>
    <row r="166" spans="1:6" ht="80.099999999999994" customHeight="1" x14ac:dyDescent="0.25">
      <c r="A166" s="170" t="s">
        <v>1096</v>
      </c>
      <c r="B166" s="172" t="s">
        <v>1097</v>
      </c>
      <c r="C166" s="172" t="s">
        <v>529</v>
      </c>
      <c r="D166" s="172" t="s">
        <v>1098</v>
      </c>
      <c r="E166" s="172" t="s">
        <v>529</v>
      </c>
      <c r="F166" s="171" t="s">
        <v>529</v>
      </c>
    </row>
    <row r="167" spans="1:6" ht="159.94999999999999" customHeight="1" x14ac:dyDescent="0.25">
      <c r="A167" s="170" t="s">
        <v>1099</v>
      </c>
      <c r="B167" s="172" t="s">
        <v>1100</v>
      </c>
      <c r="C167" s="172" t="s">
        <v>529</v>
      </c>
      <c r="D167" s="172" t="s">
        <v>1101</v>
      </c>
      <c r="E167" s="172" t="s">
        <v>1102</v>
      </c>
      <c r="F167" s="171" t="s">
        <v>529</v>
      </c>
    </row>
    <row r="168" spans="1:6" ht="350.1" customHeight="1" x14ac:dyDescent="0.25">
      <c r="A168" s="170" t="s">
        <v>1103</v>
      </c>
      <c r="B168" s="172" t="s">
        <v>1104</v>
      </c>
      <c r="C168" s="172" t="s">
        <v>529</v>
      </c>
      <c r="D168" s="172" t="s">
        <v>1105</v>
      </c>
      <c r="E168" s="172" t="s">
        <v>1106</v>
      </c>
      <c r="F168" s="171" t="s">
        <v>529</v>
      </c>
    </row>
    <row r="169" spans="1:6" ht="84.95" customHeight="1" x14ac:dyDescent="0.25">
      <c r="A169" s="170" t="s">
        <v>1107</v>
      </c>
      <c r="B169" s="172" t="s">
        <v>1108</v>
      </c>
      <c r="C169" s="172" t="s">
        <v>529</v>
      </c>
      <c r="D169" s="172" t="s">
        <v>1109</v>
      </c>
      <c r="E169" s="172" t="s">
        <v>529</v>
      </c>
      <c r="F169" s="171" t="s">
        <v>529</v>
      </c>
    </row>
    <row r="170" spans="1:6" ht="225" customHeight="1" x14ac:dyDescent="0.25">
      <c r="A170" s="170" t="s">
        <v>1110</v>
      </c>
      <c r="B170" s="172" t="s">
        <v>1111</v>
      </c>
      <c r="C170" s="172" t="s">
        <v>529</v>
      </c>
      <c r="D170" s="172" t="s">
        <v>1112</v>
      </c>
      <c r="E170" s="172" t="s">
        <v>1113</v>
      </c>
      <c r="F170" s="171" t="s">
        <v>529</v>
      </c>
    </row>
    <row r="171" spans="1:6" ht="72" x14ac:dyDescent="0.25">
      <c r="A171" s="170" t="s">
        <v>1114</v>
      </c>
      <c r="B171" s="172" t="s">
        <v>1115</v>
      </c>
      <c r="C171" s="172" t="s">
        <v>529</v>
      </c>
      <c r="D171" s="172" t="s">
        <v>1116</v>
      </c>
      <c r="E171" s="172" t="s">
        <v>529</v>
      </c>
      <c r="F171" s="171" t="s">
        <v>529</v>
      </c>
    </row>
    <row r="172" spans="1:6" ht="140.1" customHeight="1" x14ac:dyDescent="0.25">
      <c r="A172" s="170" t="s">
        <v>1117</v>
      </c>
      <c r="B172" s="172" t="s">
        <v>1118</v>
      </c>
      <c r="C172" s="172" t="s">
        <v>529</v>
      </c>
      <c r="D172" s="172" t="s">
        <v>1119</v>
      </c>
      <c r="E172" s="172" t="s">
        <v>529</v>
      </c>
      <c r="F172" s="171" t="s">
        <v>529</v>
      </c>
    </row>
    <row r="173" spans="1:6" ht="156" x14ac:dyDescent="0.25">
      <c r="A173" s="170" t="s">
        <v>1120</v>
      </c>
      <c r="B173" s="171" t="s">
        <v>1121</v>
      </c>
      <c r="C173" s="171" t="s">
        <v>598</v>
      </c>
      <c r="D173" s="171" t="s">
        <v>1122</v>
      </c>
      <c r="E173" s="171" t="s">
        <v>529</v>
      </c>
      <c r="F173" s="171" t="s">
        <v>529</v>
      </c>
    </row>
    <row r="174" spans="1:6" ht="350.1" customHeight="1" x14ac:dyDescent="0.25">
      <c r="A174" s="170" t="s">
        <v>1123</v>
      </c>
      <c r="B174" s="171" t="s">
        <v>1124</v>
      </c>
      <c r="C174" s="171" t="s">
        <v>1125</v>
      </c>
      <c r="D174" s="171" t="s">
        <v>1126</v>
      </c>
      <c r="E174" s="172" t="s">
        <v>1127</v>
      </c>
      <c r="F174" s="171" t="s">
        <v>529</v>
      </c>
    </row>
    <row r="175" spans="1:6" ht="409.5" customHeight="1" x14ac:dyDescent="0.25">
      <c r="A175" s="275" t="s">
        <v>1128</v>
      </c>
      <c r="B175" s="276" t="s">
        <v>1129</v>
      </c>
      <c r="C175" s="276" t="s">
        <v>1130</v>
      </c>
      <c r="D175" s="276" t="s">
        <v>1131</v>
      </c>
      <c r="E175" s="276" t="s">
        <v>1132</v>
      </c>
      <c r="F175" s="277" t="s">
        <v>529</v>
      </c>
    </row>
    <row r="176" spans="1:6" ht="408.95" customHeight="1" x14ac:dyDescent="0.25">
      <c r="A176" s="275"/>
      <c r="B176" s="276"/>
      <c r="C176" s="276"/>
      <c r="D176" s="276"/>
      <c r="E176" s="276"/>
      <c r="F176" s="277"/>
    </row>
    <row r="177" spans="1:6" ht="409.5" customHeight="1" x14ac:dyDescent="0.25">
      <c r="A177" s="275" t="s">
        <v>1133</v>
      </c>
      <c r="B177" s="276" t="s">
        <v>1134</v>
      </c>
      <c r="C177" s="276" t="s">
        <v>529</v>
      </c>
      <c r="D177" s="276" t="s">
        <v>1135</v>
      </c>
      <c r="E177" s="276" t="s">
        <v>1136</v>
      </c>
      <c r="F177" s="277" t="s">
        <v>529</v>
      </c>
    </row>
    <row r="178" spans="1:6" ht="408.95" customHeight="1" x14ac:dyDescent="0.25">
      <c r="A178" s="275"/>
      <c r="B178" s="276"/>
      <c r="C178" s="276"/>
      <c r="D178" s="276"/>
      <c r="E178" s="276"/>
      <c r="F178" s="277"/>
    </row>
    <row r="179" spans="1:6" ht="408.95" customHeight="1" x14ac:dyDescent="0.25">
      <c r="A179" s="275"/>
      <c r="B179" s="276"/>
      <c r="C179" s="276"/>
      <c r="D179" s="276"/>
      <c r="E179" s="276"/>
      <c r="F179" s="277"/>
    </row>
    <row r="180" spans="1:6" ht="204" customHeight="1" x14ac:dyDescent="0.25">
      <c r="A180" s="275"/>
      <c r="B180" s="276"/>
      <c r="C180" s="276"/>
      <c r="D180" s="276"/>
      <c r="E180" s="276"/>
      <c r="F180" s="277"/>
    </row>
    <row r="181" spans="1:6" ht="120" x14ac:dyDescent="0.25">
      <c r="A181" s="170" t="s">
        <v>1137</v>
      </c>
      <c r="B181" s="172" t="s">
        <v>1138</v>
      </c>
      <c r="C181" s="172" t="s">
        <v>1139</v>
      </c>
      <c r="D181" s="172" t="s">
        <v>1140</v>
      </c>
      <c r="E181" s="172" t="s">
        <v>1141</v>
      </c>
      <c r="F181" s="171" t="s">
        <v>529</v>
      </c>
    </row>
    <row r="182" spans="1:6" ht="132" x14ac:dyDescent="0.25">
      <c r="A182" s="170" t="s">
        <v>1142</v>
      </c>
      <c r="B182" s="172" t="s">
        <v>1143</v>
      </c>
      <c r="C182" s="172" t="s">
        <v>529</v>
      </c>
      <c r="D182" s="172" t="s">
        <v>1144</v>
      </c>
      <c r="E182" s="172" t="s">
        <v>1145</v>
      </c>
      <c r="F182" s="171" t="s">
        <v>529</v>
      </c>
    </row>
    <row r="183" spans="1:6" ht="409.5" customHeight="1" x14ac:dyDescent="0.25">
      <c r="A183" s="275" t="s">
        <v>1146</v>
      </c>
      <c r="B183" s="276" t="s">
        <v>1147</v>
      </c>
      <c r="C183" s="276" t="s">
        <v>529</v>
      </c>
      <c r="D183" s="276" t="s">
        <v>1148</v>
      </c>
      <c r="E183" s="276" t="s">
        <v>1149</v>
      </c>
      <c r="F183" s="277" t="s">
        <v>529</v>
      </c>
    </row>
    <row r="184" spans="1:6" ht="408.95" customHeight="1" x14ac:dyDescent="0.25">
      <c r="A184" s="275"/>
      <c r="B184" s="276"/>
      <c r="C184" s="276"/>
      <c r="D184" s="276"/>
      <c r="E184" s="276"/>
      <c r="F184" s="277"/>
    </row>
    <row r="185" spans="1:6" ht="408.95" customHeight="1" x14ac:dyDescent="0.25">
      <c r="A185" s="275"/>
      <c r="B185" s="276"/>
      <c r="C185" s="276"/>
      <c r="D185" s="276"/>
      <c r="E185" s="276"/>
      <c r="F185" s="277"/>
    </row>
    <row r="186" spans="1:6" ht="150" customHeight="1" x14ac:dyDescent="0.25">
      <c r="A186" s="170" t="s">
        <v>1150</v>
      </c>
      <c r="B186" s="172" t="s">
        <v>1151</v>
      </c>
      <c r="C186" s="172" t="s">
        <v>529</v>
      </c>
      <c r="D186" s="172" t="s">
        <v>1152</v>
      </c>
      <c r="E186" s="172" t="s">
        <v>1153</v>
      </c>
      <c r="F186" s="171" t="s">
        <v>529</v>
      </c>
    </row>
    <row r="187" spans="1:6" ht="409.5" customHeight="1" x14ac:dyDescent="0.25">
      <c r="A187" s="170" t="s">
        <v>1154</v>
      </c>
      <c r="B187" s="172" t="s">
        <v>1155</v>
      </c>
      <c r="C187" s="172" t="s">
        <v>529</v>
      </c>
      <c r="D187" s="172" t="s">
        <v>1156</v>
      </c>
      <c r="E187" s="172" t="s">
        <v>1157</v>
      </c>
      <c r="F187" s="171" t="s">
        <v>529</v>
      </c>
    </row>
    <row r="188" spans="1:6" ht="120" customHeight="1" x14ac:dyDescent="0.25">
      <c r="A188" s="170" t="s">
        <v>1158</v>
      </c>
      <c r="B188" s="172" t="s">
        <v>1159</v>
      </c>
      <c r="C188" s="172" t="s">
        <v>529</v>
      </c>
      <c r="D188" s="172" t="s">
        <v>1160</v>
      </c>
      <c r="E188" s="172" t="s">
        <v>529</v>
      </c>
      <c r="F188" s="171" t="s">
        <v>529</v>
      </c>
    </row>
    <row r="189" spans="1:6" ht="60" customHeight="1" x14ac:dyDescent="0.25">
      <c r="A189" s="170" t="s">
        <v>1161</v>
      </c>
      <c r="B189" s="172" t="s">
        <v>1162</v>
      </c>
      <c r="C189" s="172" t="s">
        <v>529</v>
      </c>
      <c r="D189" s="172" t="s">
        <v>1163</v>
      </c>
      <c r="E189" s="172" t="s">
        <v>529</v>
      </c>
      <c r="F189" s="171" t="s">
        <v>529</v>
      </c>
    </row>
    <row r="190" spans="1:6" ht="80.099999999999994" customHeight="1" x14ac:dyDescent="0.25">
      <c r="A190" s="170" t="s">
        <v>1164</v>
      </c>
      <c r="B190" s="172" t="s">
        <v>1165</v>
      </c>
      <c r="C190" s="172" t="s">
        <v>529</v>
      </c>
      <c r="D190" s="172" t="s">
        <v>1166</v>
      </c>
      <c r="E190" s="172" t="s">
        <v>529</v>
      </c>
      <c r="F190" s="171" t="s">
        <v>529</v>
      </c>
    </row>
    <row r="191" spans="1:6" ht="80.099999999999994" customHeight="1" x14ac:dyDescent="0.25">
      <c r="A191" s="170" t="s">
        <v>1167</v>
      </c>
      <c r="B191" s="172" t="s">
        <v>1168</v>
      </c>
      <c r="C191" s="172" t="s">
        <v>529</v>
      </c>
      <c r="D191" s="172" t="s">
        <v>1169</v>
      </c>
      <c r="E191" s="172" t="s">
        <v>529</v>
      </c>
      <c r="F191" s="171" t="s">
        <v>529</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1170</v>
      </c>
      <c r="C1" s="148"/>
    </row>
    <row r="2" spans="1:3" x14ac:dyDescent="0.25">
      <c r="A2" s="148"/>
      <c r="B2" s="150"/>
      <c r="C2" s="148"/>
    </row>
    <row r="3" spans="1:3" x14ac:dyDescent="0.25">
      <c r="A3" s="148"/>
      <c r="B3" s="151" t="s">
        <v>1171</v>
      </c>
      <c r="C3" s="148"/>
    </row>
    <row r="4" spans="1:3" x14ac:dyDescent="0.25">
      <c r="A4" s="148"/>
      <c r="B4" s="151"/>
      <c r="C4" s="148"/>
    </row>
    <row r="5" spans="1:3" x14ac:dyDescent="0.25">
      <c r="A5" s="148"/>
      <c r="B5" s="151" t="s">
        <v>1172</v>
      </c>
      <c r="C5" s="148"/>
    </row>
    <row r="6" spans="1:3" x14ac:dyDescent="0.25">
      <c r="A6" s="148"/>
      <c r="B6" s="151"/>
      <c r="C6" s="148"/>
    </row>
    <row r="7" spans="1:3" x14ac:dyDescent="0.25">
      <c r="A7" s="148"/>
      <c r="B7" s="151" t="s">
        <v>1173</v>
      </c>
      <c r="C7" s="148"/>
    </row>
    <row r="8" spans="1:3" ht="26.25" x14ac:dyDescent="0.25">
      <c r="A8" s="148"/>
      <c r="B8" s="151" t="s">
        <v>1174</v>
      </c>
      <c r="C8" s="148"/>
    </row>
    <row r="9" spans="1:3" ht="39" x14ac:dyDescent="0.25">
      <c r="A9" s="148"/>
      <c r="B9" s="151" t="s">
        <v>1175</v>
      </c>
      <c r="C9" s="148"/>
    </row>
    <row r="10" spans="1:3" x14ac:dyDescent="0.25">
      <c r="A10" s="148"/>
      <c r="B10" s="151"/>
      <c r="C10" s="148"/>
    </row>
    <row r="11" spans="1:3" x14ac:dyDescent="0.25">
      <c r="A11" s="148"/>
      <c r="B11" s="151" t="s">
        <v>1176</v>
      </c>
      <c r="C11" s="148"/>
    </row>
    <row r="12" spans="1:3" ht="26.25" x14ac:dyDescent="0.25">
      <c r="A12" s="148"/>
      <c r="B12" s="151" t="s">
        <v>1177</v>
      </c>
      <c r="C12" s="148"/>
    </row>
    <row r="13" spans="1:3" ht="51.75" x14ac:dyDescent="0.25">
      <c r="A13" s="148"/>
      <c r="B13" s="151" t="s">
        <v>1178</v>
      </c>
      <c r="C13" s="148"/>
    </row>
    <row r="14" spans="1:3" x14ac:dyDescent="0.25">
      <c r="A14" s="148"/>
      <c r="B14" s="151"/>
      <c r="C14" s="148"/>
    </row>
    <row r="15" spans="1:3" x14ac:dyDescent="0.25">
      <c r="A15" s="148"/>
      <c r="B15" s="151" t="s">
        <v>1179</v>
      </c>
      <c r="C15" s="148"/>
    </row>
    <row r="16" spans="1:3" ht="26.25" x14ac:dyDescent="0.25">
      <c r="A16" s="148"/>
      <c r="B16" s="151" t="s">
        <v>1180</v>
      </c>
      <c r="C16" s="148"/>
    </row>
    <row r="17" spans="1:3" ht="51.75" x14ac:dyDescent="0.25">
      <c r="A17" s="148"/>
      <c r="B17" s="151" t="s">
        <v>1181</v>
      </c>
      <c r="C17" s="148"/>
    </row>
    <row r="18" spans="1:3" x14ac:dyDescent="0.25">
      <c r="A18" s="148"/>
      <c r="B18" s="151"/>
      <c r="C18" s="148"/>
    </row>
    <row r="19" spans="1:3" x14ac:dyDescent="0.25">
      <c r="A19" s="148"/>
      <c r="B19" s="151" t="s">
        <v>1182</v>
      </c>
      <c r="C19" s="148"/>
    </row>
    <row r="20" spans="1:3" x14ac:dyDescent="0.25">
      <c r="A20" s="148"/>
      <c r="B20" s="151" t="s">
        <v>1183</v>
      </c>
      <c r="C20" s="148"/>
    </row>
    <row r="21" spans="1:3" x14ac:dyDescent="0.25">
      <c r="A21" s="148"/>
      <c r="B21" s="151" t="s">
        <v>1184</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55" zoomScale="90" zoomScaleNormal="9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1185</v>
      </c>
      <c r="B1" s="154"/>
      <c r="C1" s="154"/>
      <c r="D1" s="154"/>
      <c r="E1" s="154"/>
    </row>
    <row r="2" spans="1:5" x14ac:dyDescent="0.25">
      <c r="A2" s="155"/>
      <c r="B2" s="156"/>
      <c r="C2" s="156"/>
      <c r="D2" s="156"/>
      <c r="E2" s="157"/>
    </row>
    <row r="3" spans="1:5" ht="42.75" x14ac:dyDescent="0.25">
      <c r="A3" s="158" t="s">
        <v>82</v>
      </c>
      <c r="B3" s="158" t="s">
        <v>1186</v>
      </c>
      <c r="C3" s="281" t="s">
        <v>1187</v>
      </c>
      <c r="D3" s="281"/>
      <c r="E3" s="159" t="s">
        <v>1188</v>
      </c>
    </row>
    <row r="4" spans="1:5" ht="94.5" customHeight="1" x14ac:dyDescent="0.25">
      <c r="A4" s="278" t="str">
        <f>'Capabilities Assessment'!B16</f>
        <v>AUTOMATIC LOGOFF (ALOF)</v>
      </c>
      <c r="B4" s="279" t="s">
        <v>1189</v>
      </c>
      <c r="C4" s="162" t="s">
        <v>1190</v>
      </c>
      <c r="D4" s="163" t="s">
        <v>1191</v>
      </c>
      <c r="E4" s="163" t="s">
        <v>1192</v>
      </c>
    </row>
    <row r="5" spans="1:5" ht="110.25" customHeight="1" x14ac:dyDescent="0.25">
      <c r="A5" s="278"/>
      <c r="B5" s="279"/>
      <c r="C5" s="162" t="s">
        <v>1193</v>
      </c>
      <c r="D5" s="163" t="s">
        <v>1194</v>
      </c>
      <c r="E5" s="163" t="s">
        <v>1195</v>
      </c>
    </row>
    <row r="6" spans="1:5" ht="26.25" customHeight="1" x14ac:dyDescent="0.25">
      <c r="A6" s="278" t="str">
        <f>'Capabilities Assessment'!B17</f>
        <v>AUDIT CONTROLS (AUDT)</v>
      </c>
      <c r="B6" s="279" t="s">
        <v>1196</v>
      </c>
      <c r="C6" s="162" t="s">
        <v>1197</v>
      </c>
      <c r="D6" s="163" t="s">
        <v>1198</v>
      </c>
      <c r="E6" s="163" t="s">
        <v>1199</v>
      </c>
    </row>
    <row r="7" spans="1:5" x14ac:dyDescent="0.25">
      <c r="A7" s="278"/>
      <c r="B7" s="279"/>
      <c r="C7" s="162" t="s">
        <v>1200</v>
      </c>
      <c r="D7" s="163" t="s">
        <v>1201</v>
      </c>
      <c r="E7" s="163"/>
    </row>
    <row r="8" spans="1:5" x14ac:dyDescent="0.25">
      <c r="A8" s="278"/>
      <c r="B8" s="279"/>
      <c r="C8" s="162" t="s">
        <v>1202</v>
      </c>
      <c r="D8" s="163" t="s">
        <v>1203</v>
      </c>
      <c r="E8" s="163" t="s">
        <v>1204</v>
      </c>
    </row>
    <row r="9" spans="1:5" ht="27" customHeight="1" x14ac:dyDescent="0.25">
      <c r="A9" s="278"/>
      <c r="B9" s="279"/>
      <c r="C9" s="162" t="s">
        <v>1205</v>
      </c>
      <c r="D9" s="163" t="s">
        <v>1206</v>
      </c>
      <c r="E9" s="163" t="s">
        <v>1204</v>
      </c>
    </row>
    <row r="10" spans="1:5" x14ac:dyDescent="0.25">
      <c r="A10" s="278"/>
      <c r="B10" s="279"/>
      <c r="C10" s="162" t="s">
        <v>1207</v>
      </c>
      <c r="D10" s="163" t="s">
        <v>1208</v>
      </c>
      <c r="E10" s="163" t="s">
        <v>1204</v>
      </c>
    </row>
    <row r="11" spans="1:5" x14ac:dyDescent="0.25">
      <c r="A11" s="278"/>
      <c r="B11" s="279"/>
      <c r="C11" s="162" t="s">
        <v>1209</v>
      </c>
      <c r="D11" s="163" t="s">
        <v>1210</v>
      </c>
      <c r="E11" s="163" t="s">
        <v>1204</v>
      </c>
    </row>
    <row r="12" spans="1:5" x14ac:dyDescent="0.25">
      <c r="A12" s="278"/>
      <c r="B12" s="279"/>
      <c r="C12" s="162" t="s">
        <v>1211</v>
      </c>
      <c r="D12" s="163" t="s">
        <v>1212</v>
      </c>
      <c r="E12" s="163" t="s">
        <v>1204</v>
      </c>
    </row>
    <row r="13" spans="1:5" x14ac:dyDescent="0.25">
      <c r="A13" s="278"/>
      <c r="B13" s="279"/>
      <c r="C13" s="162" t="s">
        <v>1213</v>
      </c>
      <c r="D13" s="163" t="s">
        <v>1214</v>
      </c>
      <c r="E13" s="163" t="s">
        <v>1204</v>
      </c>
    </row>
    <row r="14" spans="1:5" x14ac:dyDescent="0.25">
      <c r="A14" s="278"/>
      <c r="B14" s="279"/>
      <c r="C14" s="162" t="s">
        <v>1215</v>
      </c>
      <c r="D14" s="163" t="s">
        <v>1216</v>
      </c>
      <c r="E14" s="163" t="s">
        <v>1204</v>
      </c>
    </row>
    <row r="15" spans="1:5" x14ac:dyDescent="0.25">
      <c r="A15" s="278"/>
      <c r="B15" s="279"/>
      <c r="C15" s="162" t="s">
        <v>1217</v>
      </c>
      <c r="D15" s="163" t="s">
        <v>1218</v>
      </c>
      <c r="E15" s="163" t="s">
        <v>1204</v>
      </c>
    </row>
    <row r="16" spans="1:5" x14ac:dyDescent="0.25">
      <c r="A16" s="278"/>
      <c r="B16" s="279"/>
      <c r="C16" s="162" t="s">
        <v>1219</v>
      </c>
      <c r="D16" s="163" t="s">
        <v>1220</v>
      </c>
      <c r="E16" s="163" t="s">
        <v>1204</v>
      </c>
    </row>
    <row r="17" spans="1:5" ht="28.5" customHeight="1" x14ac:dyDescent="0.25">
      <c r="A17" s="278"/>
      <c r="B17" s="279"/>
      <c r="C17" s="162" t="s">
        <v>1221</v>
      </c>
      <c r="D17" s="163" t="s">
        <v>1222</v>
      </c>
      <c r="E17" s="163" t="s">
        <v>1204</v>
      </c>
    </row>
    <row r="18" spans="1:5" ht="19.5" customHeight="1" x14ac:dyDescent="0.25">
      <c r="A18" s="278"/>
      <c r="B18" s="279"/>
      <c r="C18" s="162" t="s">
        <v>1223</v>
      </c>
      <c r="D18" s="163" t="s">
        <v>1224</v>
      </c>
      <c r="E18" s="163" t="s">
        <v>1204</v>
      </c>
    </row>
    <row r="19" spans="1:5" x14ac:dyDescent="0.25">
      <c r="A19" s="278"/>
      <c r="B19" s="279"/>
      <c r="C19" s="162" t="s">
        <v>1225</v>
      </c>
      <c r="D19" s="163" t="s">
        <v>1226</v>
      </c>
      <c r="E19" s="163" t="s">
        <v>1204</v>
      </c>
    </row>
    <row r="20" spans="1:5" x14ac:dyDescent="0.25">
      <c r="A20" s="278"/>
      <c r="B20" s="279"/>
      <c r="C20" s="162" t="s">
        <v>1227</v>
      </c>
      <c r="D20" s="163" t="s">
        <v>1228</v>
      </c>
      <c r="E20" s="163" t="s">
        <v>1204</v>
      </c>
    </row>
    <row r="21" spans="1:5" x14ac:dyDescent="0.25">
      <c r="A21" s="278"/>
      <c r="B21" s="279"/>
      <c r="C21" s="162" t="s">
        <v>1229</v>
      </c>
      <c r="D21" s="163" t="s">
        <v>1230</v>
      </c>
      <c r="E21" s="163" t="s">
        <v>1204</v>
      </c>
    </row>
    <row r="22" spans="1:5" x14ac:dyDescent="0.25">
      <c r="A22" s="278"/>
      <c r="B22" s="279"/>
      <c r="C22" s="162" t="s">
        <v>1231</v>
      </c>
      <c r="D22" s="163" t="s">
        <v>1232</v>
      </c>
      <c r="E22" s="163" t="s">
        <v>1204</v>
      </c>
    </row>
    <row r="23" spans="1:5" x14ac:dyDescent="0.25">
      <c r="A23" s="278"/>
      <c r="B23" s="279"/>
      <c r="C23" s="162" t="s">
        <v>1233</v>
      </c>
      <c r="D23" s="163" t="s">
        <v>1234</v>
      </c>
      <c r="E23" s="163" t="s">
        <v>1204</v>
      </c>
    </row>
    <row r="24" spans="1:5" x14ac:dyDescent="0.25">
      <c r="A24" s="278"/>
      <c r="B24" s="279"/>
      <c r="C24" s="162" t="s">
        <v>1235</v>
      </c>
      <c r="D24" s="163" t="s">
        <v>1236</v>
      </c>
      <c r="E24" s="163" t="s">
        <v>1204</v>
      </c>
    </row>
    <row r="25" spans="1:5" x14ac:dyDescent="0.25">
      <c r="A25" s="278"/>
      <c r="B25" s="279"/>
      <c r="C25" s="162" t="s">
        <v>1237</v>
      </c>
      <c r="D25" s="163" t="s">
        <v>1238</v>
      </c>
      <c r="E25" s="163" t="s">
        <v>1204</v>
      </c>
    </row>
    <row r="26" spans="1:5" ht="30.75" customHeight="1" x14ac:dyDescent="0.25">
      <c r="A26" s="278"/>
      <c r="B26" s="279"/>
      <c r="C26" s="162" t="s">
        <v>1239</v>
      </c>
      <c r="D26" s="163" t="s">
        <v>1240</v>
      </c>
      <c r="E26" s="163" t="s">
        <v>1204</v>
      </c>
    </row>
    <row r="27" spans="1:5" x14ac:dyDescent="0.25">
      <c r="A27" s="278"/>
      <c r="B27" s="279"/>
      <c r="C27" s="162" t="s">
        <v>1241</v>
      </c>
      <c r="D27" s="163" t="s">
        <v>1242</v>
      </c>
      <c r="E27" s="163" t="s">
        <v>1204</v>
      </c>
    </row>
    <row r="28" spans="1:5" x14ac:dyDescent="0.25">
      <c r="A28" s="278"/>
      <c r="B28" s="279"/>
      <c r="C28" s="162" t="s">
        <v>1243</v>
      </c>
      <c r="D28" s="163" t="s">
        <v>1244</v>
      </c>
      <c r="E28" s="163"/>
    </row>
    <row r="29" spans="1:5" x14ac:dyDescent="0.25">
      <c r="A29" s="278"/>
      <c r="B29" s="279"/>
      <c r="C29" s="162" t="s">
        <v>1245</v>
      </c>
      <c r="D29" s="163" t="s">
        <v>1246</v>
      </c>
      <c r="E29" s="163"/>
    </row>
    <row r="30" spans="1:5" x14ac:dyDescent="0.25">
      <c r="A30" s="278"/>
      <c r="B30" s="279"/>
      <c r="C30" s="162" t="s">
        <v>1247</v>
      </c>
      <c r="D30" s="163" t="s">
        <v>1248</v>
      </c>
      <c r="E30" s="163"/>
    </row>
    <row r="31" spans="1:5" x14ac:dyDescent="0.25">
      <c r="A31" s="278"/>
      <c r="B31" s="279"/>
      <c r="C31" s="162" t="s">
        <v>1249</v>
      </c>
      <c r="D31" s="163" t="s">
        <v>1250</v>
      </c>
      <c r="E31" s="163"/>
    </row>
    <row r="32" spans="1:5" x14ac:dyDescent="0.25">
      <c r="A32" s="278"/>
      <c r="B32" s="279"/>
      <c r="C32" s="162" t="s">
        <v>1251</v>
      </c>
      <c r="D32" s="163" t="s">
        <v>1252</v>
      </c>
      <c r="E32" s="163"/>
    </row>
    <row r="33" spans="1:5" x14ac:dyDescent="0.25">
      <c r="A33" s="278"/>
      <c r="B33" s="279"/>
      <c r="C33" s="162" t="s">
        <v>1253</v>
      </c>
      <c r="D33" s="163" t="s">
        <v>1254</v>
      </c>
      <c r="E33" s="163" t="s">
        <v>1204</v>
      </c>
    </row>
    <row r="34" spans="1:5" x14ac:dyDescent="0.25">
      <c r="A34" s="278"/>
      <c r="B34" s="279"/>
      <c r="C34" s="162" t="s">
        <v>1255</v>
      </c>
      <c r="D34" s="163" t="s">
        <v>1256</v>
      </c>
      <c r="E34" s="163"/>
    </row>
    <row r="35" spans="1:5" x14ac:dyDescent="0.25">
      <c r="A35" s="278"/>
      <c r="B35" s="279"/>
      <c r="C35" s="162" t="s">
        <v>1257</v>
      </c>
      <c r="D35" s="163" t="s">
        <v>1258</v>
      </c>
      <c r="E35" s="163" t="s">
        <v>1204</v>
      </c>
    </row>
    <row r="36" spans="1:5" ht="31.5" customHeight="1" x14ac:dyDescent="0.25">
      <c r="A36" s="278" t="str">
        <f>'Capabilities Assessment'!B18</f>
        <v>AUTHORIZATION (AUTH)</v>
      </c>
      <c r="B36" s="280" t="s">
        <v>1259</v>
      </c>
      <c r="C36" s="162" t="s">
        <v>1260</v>
      </c>
      <c r="D36" s="163" t="s">
        <v>1261</v>
      </c>
      <c r="E36" s="163" t="s">
        <v>1262</v>
      </c>
    </row>
    <row r="37" spans="1:5" ht="31.5" x14ac:dyDescent="0.25">
      <c r="A37" s="278"/>
      <c r="B37" s="280"/>
      <c r="C37" s="162" t="s">
        <v>1263</v>
      </c>
      <c r="D37" s="163" t="s">
        <v>1264</v>
      </c>
      <c r="E37" s="163" t="s">
        <v>1262</v>
      </c>
    </row>
    <row r="38" spans="1:5" ht="21" x14ac:dyDescent="0.25">
      <c r="A38" s="278"/>
      <c r="B38" s="280"/>
      <c r="C38" s="162" t="s">
        <v>1265</v>
      </c>
      <c r="D38" s="163" t="s">
        <v>1266</v>
      </c>
      <c r="E38" s="163" t="s">
        <v>1262</v>
      </c>
    </row>
    <row r="39" spans="1:5" ht="21" x14ac:dyDescent="0.25">
      <c r="A39" s="278"/>
      <c r="B39" s="280"/>
      <c r="C39" s="162" t="s">
        <v>1267</v>
      </c>
      <c r="D39" s="163" t="s">
        <v>1268</v>
      </c>
      <c r="E39" s="163" t="s">
        <v>1262</v>
      </c>
    </row>
    <row r="40" spans="1:5" ht="31.5" x14ac:dyDescent="0.25">
      <c r="A40" s="278"/>
      <c r="B40" s="280"/>
      <c r="C40" s="162" t="s">
        <v>1269</v>
      </c>
      <c r="D40" s="163" t="s">
        <v>1270</v>
      </c>
      <c r="E40" s="163" t="s">
        <v>1262</v>
      </c>
    </row>
    <row r="41" spans="1:5" ht="31.5" x14ac:dyDescent="0.25">
      <c r="A41" s="278"/>
      <c r="B41" s="280"/>
      <c r="C41" s="162" t="s">
        <v>1271</v>
      </c>
      <c r="D41" s="163" t="s">
        <v>1272</v>
      </c>
      <c r="E41" s="163" t="s">
        <v>1262</v>
      </c>
    </row>
    <row r="42" spans="1:5" ht="21" x14ac:dyDescent="0.25">
      <c r="A42" s="278"/>
      <c r="B42" s="280"/>
      <c r="C42" s="162" t="s">
        <v>1273</v>
      </c>
      <c r="D42" s="163" t="s">
        <v>1274</v>
      </c>
      <c r="E42" s="163" t="s">
        <v>1262</v>
      </c>
    </row>
    <row r="43" spans="1:5" ht="40.5" customHeight="1" x14ac:dyDescent="0.25">
      <c r="A43" s="278"/>
      <c r="B43" s="280"/>
      <c r="C43" s="162" t="s">
        <v>1275</v>
      </c>
      <c r="D43" s="163" t="s">
        <v>1276</v>
      </c>
      <c r="E43" s="163"/>
    </row>
    <row r="44" spans="1:5" ht="92.25" customHeight="1" x14ac:dyDescent="0.25">
      <c r="A44" s="160" t="str">
        <f>'Capabilities Assessment'!B19</f>
        <v>CONFIGURATION OF SECURITY FEATURES (CNFS)</v>
      </c>
      <c r="B44" s="161" t="s">
        <v>1277</v>
      </c>
      <c r="C44" s="162" t="s">
        <v>405</v>
      </c>
      <c r="D44" s="163"/>
      <c r="E44" s="163"/>
    </row>
    <row r="45" spans="1:5" ht="39" customHeight="1" x14ac:dyDescent="0.25">
      <c r="A45" s="278" t="str">
        <f>'Capabilities Assessment'!B20</f>
        <v>CYBER SECURITY PRODUCT UPGRADES (CSUP)</v>
      </c>
      <c r="B45" s="279" t="s">
        <v>1278</v>
      </c>
      <c r="C45" s="162" t="s">
        <v>1279</v>
      </c>
      <c r="D45" s="163" t="s">
        <v>1280</v>
      </c>
      <c r="E45" s="163"/>
    </row>
    <row r="46" spans="1:5" ht="22.5" customHeight="1" x14ac:dyDescent="0.25">
      <c r="A46" s="278"/>
      <c r="B46" s="279"/>
      <c r="C46" s="162" t="s">
        <v>1281</v>
      </c>
      <c r="D46" s="163" t="s">
        <v>1282</v>
      </c>
      <c r="E46" s="163"/>
    </row>
    <row r="47" spans="1:5" ht="27" customHeight="1" x14ac:dyDescent="0.25">
      <c r="A47" s="278"/>
      <c r="B47" s="279"/>
      <c r="C47" s="162" t="s">
        <v>1283</v>
      </c>
      <c r="D47" s="163" t="s">
        <v>1284</v>
      </c>
      <c r="E47" s="163"/>
    </row>
    <row r="48" spans="1:5" ht="28.5" customHeight="1" x14ac:dyDescent="0.25">
      <c r="A48" s="278"/>
      <c r="B48" s="279"/>
      <c r="C48" s="162" t="s">
        <v>1285</v>
      </c>
      <c r="D48" s="163" t="s">
        <v>1286</v>
      </c>
      <c r="E48" s="163"/>
    </row>
    <row r="49" spans="1:5" ht="29.25" customHeight="1" x14ac:dyDescent="0.25">
      <c r="A49" s="278"/>
      <c r="B49" s="279"/>
      <c r="C49" s="162" t="s">
        <v>1287</v>
      </c>
      <c r="D49" s="163" t="s">
        <v>1288</v>
      </c>
      <c r="E49" s="163"/>
    </row>
    <row r="50" spans="1:5" ht="29.25" customHeight="1" x14ac:dyDescent="0.25">
      <c r="A50" s="278"/>
      <c r="B50" s="279"/>
      <c r="C50" s="162" t="s">
        <v>1289</v>
      </c>
      <c r="D50" s="163" t="s">
        <v>1290</v>
      </c>
      <c r="E50" s="163"/>
    </row>
    <row r="51" spans="1:5" ht="21" customHeight="1" x14ac:dyDescent="0.25">
      <c r="A51" s="278"/>
      <c r="B51" s="279"/>
      <c r="C51" s="162" t="s">
        <v>1291</v>
      </c>
      <c r="D51" s="163" t="s">
        <v>1292</v>
      </c>
      <c r="E51" s="163"/>
    </row>
    <row r="52" spans="1:5" ht="31.5" customHeight="1" x14ac:dyDescent="0.25">
      <c r="A52" s="278"/>
      <c r="B52" s="279"/>
      <c r="C52" s="162" t="s">
        <v>1293</v>
      </c>
      <c r="D52" s="163" t="s">
        <v>1284</v>
      </c>
      <c r="E52" s="163"/>
    </row>
    <row r="53" spans="1:5" ht="30.75" customHeight="1" x14ac:dyDescent="0.25">
      <c r="A53" s="278"/>
      <c r="B53" s="279"/>
      <c r="C53" s="162" t="s">
        <v>1294</v>
      </c>
      <c r="D53" s="163" t="s">
        <v>1286</v>
      </c>
      <c r="E53" s="163"/>
    </row>
    <row r="54" spans="1:5" ht="30.75" customHeight="1" x14ac:dyDescent="0.25">
      <c r="A54" s="278"/>
      <c r="B54" s="279"/>
      <c r="C54" s="162" t="s">
        <v>1295</v>
      </c>
      <c r="D54" s="163" t="s">
        <v>1288</v>
      </c>
      <c r="E54" s="163"/>
    </row>
    <row r="55" spans="1:5" ht="26.25" customHeight="1" x14ac:dyDescent="0.25">
      <c r="A55" s="278"/>
      <c r="B55" s="279"/>
      <c r="C55" s="162" t="s">
        <v>1296</v>
      </c>
      <c r="D55" s="163" t="s">
        <v>1290</v>
      </c>
      <c r="E55" s="163"/>
    </row>
    <row r="56" spans="1:5" x14ac:dyDescent="0.25">
      <c r="A56" s="278"/>
      <c r="B56" s="279"/>
      <c r="C56" s="162" t="s">
        <v>1297</v>
      </c>
      <c r="D56" s="163" t="s">
        <v>1298</v>
      </c>
      <c r="E56" s="163"/>
    </row>
    <row r="57" spans="1:5" ht="27" customHeight="1" x14ac:dyDescent="0.25">
      <c r="A57" s="278"/>
      <c r="B57" s="279"/>
      <c r="C57" s="162" t="s">
        <v>1299</v>
      </c>
      <c r="D57" s="163" t="s">
        <v>1284</v>
      </c>
      <c r="E57" s="163"/>
    </row>
    <row r="58" spans="1:5" ht="34.5" customHeight="1" x14ac:dyDescent="0.25">
      <c r="A58" s="278"/>
      <c r="B58" s="279"/>
      <c r="C58" s="162" t="s">
        <v>1300</v>
      </c>
      <c r="D58" s="163" t="s">
        <v>1286</v>
      </c>
      <c r="E58" s="163"/>
    </row>
    <row r="59" spans="1:5" ht="27.75" customHeight="1" x14ac:dyDescent="0.25">
      <c r="A59" s="278"/>
      <c r="B59" s="279"/>
      <c r="C59" s="162" t="s">
        <v>1301</v>
      </c>
      <c r="D59" s="163" t="s">
        <v>1288</v>
      </c>
      <c r="E59" s="163"/>
    </row>
    <row r="60" spans="1:5" ht="30" customHeight="1" x14ac:dyDescent="0.25">
      <c r="A60" s="278"/>
      <c r="B60" s="279"/>
      <c r="C60" s="162" t="s">
        <v>1302</v>
      </c>
      <c r="D60" s="163" t="s">
        <v>1290</v>
      </c>
      <c r="E60" s="163"/>
    </row>
    <row r="61" spans="1:5" ht="25.5" customHeight="1" x14ac:dyDescent="0.25">
      <c r="A61" s="278"/>
      <c r="B61" s="279"/>
      <c r="C61" s="162" t="s">
        <v>1303</v>
      </c>
      <c r="D61" s="163" t="s">
        <v>1304</v>
      </c>
      <c r="E61" s="163"/>
    </row>
    <row r="62" spans="1:5" ht="30.75" customHeight="1" x14ac:dyDescent="0.25">
      <c r="A62" s="278"/>
      <c r="B62" s="279"/>
      <c r="C62" s="162" t="s">
        <v>1305</v>
      </c>
      <c r="D62" s="163" t="s">
        <v>1284</v>
      </c>
      <c r="E62" s="163"/>
    </row>
    <row r="63" spans="1:5" ht="27.75" customHeight="1" x14ac:dyDescent="0.25">
      <c r="A63" s="278"/>
      <c r="B63" s="279"/>
      <c r="C63" s="162" t="s">
        <v>1306</v>
      </c>
      <c r="D63" s="163" t="s">
        <v>1286</v>
      </c>
      <c r="E63" s="163"/>
    </row>
    <row r="64" spans="1:5" ht="27" customHeight="1" x14ac:dyDescent="0.25">
      <c r="A64" s="278"/>
      <c r="B64" s="279"/>
      <c r="C64" s="162" t="s">
        <v>1307</v>
      </c>
      <c r="D64" s="163" t="s">
        <v>1288</v>
      </c>
      <c r="E64" s="163"/>
    </row>
    <row r="65" spans="1:5" ht="27" customHeight="1" x14ac:dyDescent="0.25">
      <c r="A65" s="278"/>
      <c r="B65" s="279"/>
      <c r="C65" s="162" t="s">
        <v>1308</v>
      </c>
      <c r="D65" s="163" t="s">
        <v>1290</v>
      </c>
      <c r="E65" s="163"/>
    </row>
    <row r="66" spans="1:5" ht="36" customHeight="1" x14ac:dyDescent="0.25">
      <c r="A66" s="278"/>
      <c r="B66" s="279"/>
      <c r="C66" s="162" t="s">
        <v>1309</v>
      </c>
      <c r="D66" s="163" t="s">
        <v>1310</v>
      </c>
      <c r="E66" s="163"/>
    </row>
    <row r="67" spans="1:5" ht="30.75" customHeight="1" x14ac:dyDescent="0.25">
      <c r="A67" s="278"/>
      <c r="B67" s="279"/>
      <c r="C67" s="162" t="s">
        <v>1311</v>
      </c>
      <c r="D67" s="163" t="s">
        <v>1284</v>
      </c>
      <c r="E67" s="163"/>
    </row>
    <row r="68" spans="1:5" ht="27.75" customHeight="1" x14ac:dyDescent="0.25">
      <c r="A68" s="278"/>
      <c r="B68" s="279"/>
      <c r="C68" s="162" t="s">
        <v>1312</v>
      </c>
      <c r="D68" s="163" t="s">
        <v>1286</v>
      </c>
      <c r="E68" s="163"/>
    </row>
    <row r="69" spans="1:5" ht="27" customHeight="1" x14ac:dyDescent="0.25">
      <c r="A69" s="278"/>
      <c r="B69" s="279"/>
      <c r="C69" s="162" t="s">
        <v>1313</v>
      </c>
      <c r="D69" s="163" t="s">
        <v>1288</v>
      </c>
      <c r="E69" s="163"/>
    </row>
    <row r="70" spans="1:5" ht="27" customHeight="1" x14ac:dyDescent="0.25">
      <c r="A70" s="278"/>
      <c r="B70" s="279"/>
      <c r="C70" s="162" t="s">
        <v>1314</v>
      </c>
      <c r="D70" s="163" t="s">
        <v>1290</v>
      </c>
      <c r="E70" s="163"/>
    </row>
    <row r="71" spans="1:5" x14ac:dyDescent="0.25">
      <c r="A71" s="278"/>
      <c r="B71" s="279"/>
      <c r="C71" s="162" t="s">
        <v>1315</v>
      </c>
      <c r="D71" s="163" t="s">
        <v>1316</v>
      </c>
      <c r="E71" s="163"/>
    </row>
    <row r="72" spans="1:5" x14ac:dyDescent="0.25">
      <c r="A72" s="278"/>
      <c r="B72" s="279"/>
      <c r="C72" s="162" t="s">
        <v>1317</v>
      </c>
      <c r="D72" s="163" t="s">
        <v>1318</v>
      </c>
      <c r="E72" s="163"/>
    </row>
    <row r="73" spans="1:5" ht="27.75" customHeight="1" x14ac:dyDescent="0.25">
      <c r="A73" s="278"/>
      <c r="B73" s="279"/>
      <c r="C73" s="162" t="s">
        <v>1319</v>
      </c>
      <c r="D73" s="163" t="s">
        <v>1320</v>
      </c>
      <c r="E73" s="163"/>
    </row>
    <row r="74" spans="1:5" ht="24" customHeight="1" x14ac:dyDescent="0.25">
      <c r="A74" s="278"/>
      <c r="B74" s="279"/>
      <c r="C74" s="162" t="s">
        <v>1321</v>
      </c>
      <c r="D74" s="163" t="s">
        <v>1322</v>
      </c>
      <c r="E74" s="163"/>
    </row>
    <row r="75" spans="1:5" ht="30" customHeight="1" x14ac:dyDescent="0.25">
      <c r="A75" s="278"/>
      <c r="B75" s="279"/>
      <c r="C75" s="162" t="s">
        <v>1323</v>
      </c>
      <c r="D75" s="163" t="s">
        <v>1324</v>
      </c>
      <c r="E75" s="163"/>
    </row>
    <row r="76" spans="1:5" ht="25.5" customHeight="1" x14ac:dyDescent="0.25">
      <c r="A76" s="278"/>
      <c r="B76" s="279"/>
      <c r="C76" s="162" t="s">
        <v>1325</v>
      </c>
      <c r="D76" s="163" t="s">
        <v>1326</v>
      </c>
      <c r="E76" s="163"/>
    </row>
    <row r="77" spans="1:5" x14ac:dyDescent="0.25">
      <c r="A77" s="278"/>
      <c r="B77" s="279"/>
      <c r="C77" s="162" t="s">
        <v>1327</v>
      </c>
      <c r="D77" s="163" t="s">
        <v>1328</v>
      </c>
      <c r="E77" s="163"/>
    </row>
    <row r="78" spans="1:5" x14ac:dyDescent="0.25">
      <c r="A78" s="278"/>
      <c r="B78" s="279"/>
      <c r="C78" s="162" t="s">
        <v>1329</v>
      </c>
      <c r="D78" s="163" t="s">
        <v>1330</v>
      </c>
      <c r="E78" s="163"/>
    </row>
    <row r="79" spans="1:5" ht="42" customHeight="1" x14ac:dyDescent="0.25">
      <c r="A79" s="278" t="str">
        <f>'Capabilities Assessment'!B21</f>
        <v>HEALTH DATA DE-IDENTIFICATION (DIDT)</v>
      </c>
      <c r="B79" s="279" t="s">
        <v>1331</v>
      </c>
      <c r="C79" s="162" t="s">
        <v>1332</v>
      </c>
      <c r="D79" s="163" t="s">
        <v>1333</v>
      </c>
      <c r="E79" s="163"/>
    </row>
    <row r="80" spans="1:5" ht="51" customHeight="1" x14ac:dyDescent="0.25">
      <c r="A80" s="278"/>
      <c r="B80" s="279"/>
      <c r="C80" s="162" t="s">
        <v>1334</v>
      </c>
      <c r="D80" s="163" t="s">
        <v>1335</v>
      </c>
      <c r="E80" s="163"/>
    </row>
    <row r="81" spans="1:5" ht="26.25" customHeight="1" x14ac:dyDescent="0.25">
      <c r="A81" s="278" t="str">
        <f>'Capabilities Assessment'!B22</f>
        <v>DATA BACKUP AND DISASTER RECOVERY (DTBK)</v>
      </c>
      <c r="B81" s="279" t="s">
        <v>1336</v>
      </c>
      <c r="C81" s="162" t="s">
        <v>1337</v>
      </c>
      <c r="D81" s="163" t="s">
        <v>1338</v>
      </c>
      <c r="E81" s="163"/>
    </row>
    <row r="82" spans="1:5" ht="26.25" customHeight="1" x14ac:dyDescent="0.25">
      <c r="A82" s="278"/>
      <c r="B82" s="279"/>
      <c r="C82" s="162" t="s">
        <v>1339</v>
      </c>
      <c r="D82" s="163" t="s">
        <v>1340</v>
      </c>
      <c r="E82" s="163" t="s">
        <v>1341</v>
      </c>
    </row>
    <row r="83" spans="1:5" x14ac:dyDescent="0.25">
      <c r="A83" s="278"/>
      <c r="B83" s="279"/>
      <c r="C83" s="162" t="s">
        <v>1342</v>
      </c>
      <c r="D83" s="163" t="s">
        <v>1343</v>
      </c>
      <c r="E83" s="163" t="s">
        <v>1341</v>
      </c>
    </row>
    <row r="84" spans="1:5" ht="18" customHeight="1" x14ac:dyDescent="0.25">
      <c r="A84" s="278"/>
      <c r="B84" s="279"/>
      <c r="C84" s="162" t="s">
        <v>1344</v>
      </c>
      <c r="D84" s="163" t="s">
        <v>1345</v>
      </c>
      <c r="E84" s="163"/>
    </row>
    <row r="85" spans="1:5" ht="30.75" customHeight="1" x14ac:dyDescent="0.25">
      <c r="A85" s="278"/>
      <c r="B85" s="279"/>
      <c r="C85" s="162" t="s">
        <v>1346</v>
      </c>
      <c r="D85" s="163" t="s">
        <v>1347</v>
      </c>
      <c r="E85" s="163"/>
    </row>
    <row r="86" spans="1:5" ht="23.25" customHeight="1" x14ac:dyDescent="0.25">
      <c r="A86" s="278"/>
      <c r="B86" s="279"/>
      <c r="C86" s="162" t="s">
        <v>1348</v>
      </c>
      <c r="D86" s="163" t="s">
        <v>1349</v>
      </c>
      <c r="E86" s="163" t="s">
        <v>1341</v>
      </c>
    </row>
    <row r="87" spans="1:5" ht="135" customHeight="1" x14ac:dyDescent="0.25">
      <c r="A87" s="160" t="str">
        <f>'Capabilities Assessment'!B23</f>
        <v>EMERGENCY ACCESS (EMRG)</v>
      </c>
      <c r="B87" s="161" t="s">
        <v>1350</v>
      </c>
      <c r="C87" s="164" t="s">
        <v>1351</v>
      </c>
      <c r="D87" s="165" t="s">
        <v>1352</v>
      </c>
      <c r="E87" s="165" t="s">
        <v>1353</v>
      </c>
    </row>
    <row r="88" spans="1:5" ht="42" customHeight="1" x14ac:dyDescent="0.25">
      <c r="A88" s="278" t="str">
        <f>'Capabilities Assessment'!B24</f>
        <v>HEALTH DATA INTEGRITY AND AUTHENTICITY (IGAU)</v>
      </c>
      <c r="B88" s="279" t="s">
        <v>1354</v>
      </c>
      <c r="C88" s="162" t="s">
        <v>1355</v>
      </c>
      <c r="D88" s="163" t="s">
        <v>1356</v>
      </c>
      <c r="E88" s="163" t="s">
        <v>1357</v>
      </c>
    </row>
    <row r="89" spans="1:5" ht="42" x14ac:dyDescent="0.25">
      <c r="A89" s="278"/>
      <c r="B89" s="279"/>
      <c r="C89" s="162" t="s">
        <v>1358</v>
      </c>
      <c r="D89" s="163" t="s">
        <v>1359</v>
      </c>
      <c r="E89" s="163" t="s">
        <v>1357</v>
      </c>
    </row>
    <row r="90" spans="1:5" ht="15" customHeight="1" x14ac:dyDescent="0.25">
      <c r="A90" s="278" t="str">
        <f>'Capabilities Assessment'!B25</f>
        <v>MALWARE DETECTION/PROTECTION (MLDP)</v>
      </c>
      <c r="B90" s="279" t="s">
        <v>1360</v>
      </c>
      <c r="C90" s="162" t="s">
        <v>1361</v>
      </c>
      <c r="D90" s="163" t="s">
        <v>1362</v>
      </c>
      <c r="E90" s="163"/>
    </row>
    <row r="91" spans="1:5" ht="30" customHeight="1" x14ac:dyDescent="0.25">
      <c r="A91" s="278"/>
      <c r="B91" s="279"/>
      <c r="C91" s="162" t="s">
        <v>1363</v>
      </c>
      <c r="D91" s="163" t="s">
        <v>1364</v>
      </c>
      <c r="E91" s="163" t="s">
        <v>1365</v>
      </c>
    </row>
    <row r="92" spans="1:5" x14ac:dyDescent="0.25">
      <c r="A92" s="278"/>
      <c r="B92" s="279"/>
      <c r="C92" s="162" t="s">
        <v>1366</v>
      </c>
      <c r="D92" s="163" t="s">
        <v>1367</v>
      </c>
      <c r="E92" s="163" t="s">
        <v>1368</v>
      </c>
    </row>
    <row r="93" spans="1:5" ht="19.5" customHeight="1" x14ac:dyDescent="0.25">
      <c r="A93" s="278"/>
      <c r="B93" s="279"/>
      <c r="C93" s="162" t="s">
        <v>1369</v>
      </c>
      <c r="D93" s="163" t="s">
        <v>1370</v>
      </c>
      <c r="E93" s="163" t="s">
        <v>1371</v>
      </c>
    </row>
    <row r="94" spans="1:5" ht="31.5" customHeight="1" x14ac:dyDescent="0.25">
      <c r="A94" s="278"/>
      <c r="B94" s="279"/>
      <c r="C94" s="162" t="s">
        <v>1372</v>
      </c>
      <c r="D94" s="163" t="s">
        <v>1373</v>
      </c>
      <c r="E94" s="163" t="s">
        <v>1374</v>
      </c>
    </row>
    <row r="95" spans="1:5" x14ac:dyDescent="0.25">
      <c r="A95" s="278"/>
      <c r="B95" s="279"/>
      <c r="C95" s="162" t="s">
        <v>1375</v>
      </c>
      <c r="D95" s="163" t="s">
        <v>1376</v>
      </c>
      <c r="E95" s="163" t="s">
        <v>1204</v>
      </c>
    </row>
    <row r="96" spans="1:5" ht="21.75" customHeight="1" x14ac:dyDescent="0.25">
      <c r="A96" s="278"/>
      <c r="B96" s="279"/>
      <c r="C96" s="162" t="s">
        <v>1377</v>
      </c>
      <c r="D96" s="163" t="s">
        <v>1378</v>
      </c>
      <c r="E96" s="163"/>
    </row>
    <row r="97" spans="1:5" ht="34.5" customHeight="1" x14ac:dyDescent="0.25">
      <c r="A97" s="278"/>
      <c r="B97" s="279"/>
      <c r="C97" s="162" t="s">
        <v>1379</v>
      </c>
      <c r="D97" s="163" t="s">
        <v>1380</v>
      </c>
      <c r="E97" s="163"/>
    </row>
    <row r="98" spans="1:5" x14ac:dyDescent="0.25">
      <c r="A98" s="278"/>
      <c r="B98" s="279"/>
      <c r="C98" s="162" t="s">
        <v>1381</v>
      </c>
      <c r="D98" s="163" t="s">
        <v>1382</v>
      </c>
      <c r="E98" s="163"/>
    </row>
    <row r="99" spans="1:5" ht="25.5" customHeight="1" x14ac:dyDescent="0.25">
      <c r="A99" s="278"/>
      <c r="B99" s="279"/>
      <c r="C99" s="162" t="s">
        <v>1383</v>
      </c>
      <c r="D99" s="163" t="s">
        <v>1384</v>
      </c>
      <c r="E99" s="163"/>
    </row>
    <row r="100" spans="1:5" ht="30" customHeight="1" x14ac:dyDescent="0.25">
      <c r="A100" s="278"/>
      <c r="B100" s="279"/>
      <c r="C100" s="162" t="s">
        <v>1385</v>
      </c>
      <c r="D100" s="163" t="s">
        <v>1386</v>
      </c>
      <c r="E100" s="163" t="s">
        <v>1387</v>
      </c>
    </row>
    <row r="101" spans="1:5" ht="28.5" customHeight="1" x14ac:dyDescent="0.25">
      <c r="A101" s="278"/>
      <c r="B101" s="279"/>
      <c r="C101" s="162" t="s">
        <v>1388</v>
      </c>
      <c r="D101" s="163" t="s">
        <v>1389</v>
      </c>
      <c r="E101" s="163" t="s">
        <v>1365</v>
      </c>
    </row>
    <row r="102" spans="1:5" ht="18" customHeight="1" x14ac:dyDescent="0.25">
      <c r="A102" s="278"/>
      <c r="B102" s="279"/>
      <c r="C102" s="162" t="s">
        <v>1390</v>
      </c>
      <c r="D102" s="163" t="s">
        <v>1391</v>
      </c>
      <c r="E102" s="163" t="s">
        <v>1392</v>
      </c>
    </row>
    <row r="103" spans="1:5" ht="23.25" customHeight="1" x14ac:dyDescent="0.25">
      <c r="A103" s="278"/>
      <c r="B103" s="279"/>
      <c r="C103" s="162" t="s">
        <v>1393</v>
      </c>
      <c r="D103" s="163" t="s">
        <v>1394</v>
      </c>
      <c r="E103" s="163" t="s">
        <v>1395</v>
      </c>
    </row>
    <row r="104" spans="1:5" ht="21" customHeight="1" x14ac:dyDescent="0.25">
      <c r="A104" s="278"/>
      <c r="B104" s="279"/>
      <c r="C104" s="162" t="s">
        <v>1396</v>
      </c>
      <c r="D104" s="163" t="s">
        <v>1397</v>
      </c>
      <c r="E104" s="163"/>
    </row>
    <row r="105" spans="1:5" ht="39.75" customHeight="1" x14ac:dyDescent="0.25">
      <c r="A105" s="278" t="str">
        <f>'Capabilities Assessment'!B26</f>
        <v>NODE AUTHENTICATION (NAUT)</v>
      </c>
      <c r="B105" s="279" t="s">
        <v>1398</v>
      </c>
      <c r="C105" s="162" t="s">
        <v>1399</v>
      </c>
      <c r="D105" s="163" t="s">
        <v>1400</v>
      </c>
      <c r="E105" s="163" t="s">
        <v>1401</v>
      </c>
    </row>
    <row r="106" spans="1:5" ht="31.5" x14ac:dyDescent="0.25">
      <c r="A106" s="278"/>
      <c r="B106" s="279"/>
      <c r="C106" s="162" t="s">
        <v>1402</v>
      </c>
      <c r="D106" s="163" t="s">
        <v>1403</v>
      </c>
      <c r="E106" s="163" t="s">
        <v>1404</v>
      </c>
    </row>
    <row r="107" spans="1:5" ht="21" x14ac:dyDescent="0.25">
      <c r="A107" s="278"/>
      <c r="B107" s="279"/>
      <c r="C107" s="162" t="s">
        <v>1405</v>
      </c>
      <c r="D107" s="163" t="s">
        <v>1406</v>
      </c>
      <c r="E107" s="163"/>
    </row>
    <row r="108" spans="1:5" ht="21" x14ac:dyDescent="0.25">
      <c r="A108" s="278"/>
      <c r="B108" s="279"/>
      <c r="C108" s="162" t="s">
        <v>1407</v>
      </c>
      <c r="D108" s="163" t="s">
        <v>1408</v>
      </c>
      <c r="E108" s="163"/>
    </row>
    <row r="109" spans="1:5" ht="27" customHeight="1" x14ac:dyDescent="0.25">
      <c r="A109" s="278" t="str">
        <f>'Capabilities Assessment'!B27</f>
        <v>PERSON AUTHENTICATION (PAUT)</v>
      </c>
      <c r="B109" s="279" t="s">
        <v>1409</v>
      </c>
      <c r="C109" s="162" t="s">
        <v>1410</v>
      </c>
      <c r="D109" s="163" t="s">
        <v>1411</v>
      </c>
      <c r="E109" s="163" t="s">
        <v>1262</v>
      </c>
    </row>
    <row r="110" spans="1:5" ht="29.25" customHeight="1" x14ac:dyDescent="0.25">
      <c r="A110" s="278"/>
      <c r="B110" s="279"/>
      <c r="C110" s="162" t="s">
        <v>1412</v>
      </c>
      <c r="D110" s="163" t="s">
        <v>1413</v>
      </c>
      <c r="E110" s="163" t="s">
        <v>1262</v>
      </c>
    </row>
    <row r="111" spans="1:5" ht="27.75" customHeight="1" x14ac:dyDescent="0.25">
      <c r="A111" s="278"/>
      <c r="B111" s="279"/>
      <c r="C111" s="162" t="s">
        <v>1414</v>
      </c>
      <c r="D111" s="163" t="s">
        <v>1415</v>
      </c>
      <c r="E111" s="163" t="s">
        <v>1416</v>
      </c>
    </row>
    <row r="112" spans="1:5" ht="27.75" customHeight="1" x14ac:dyDescent="0.25">
      <c r="A112" s="278"/>
      <c r="B112" s="279"/>
      <c r="C112" s="162" t="s">
        <v>1417</v>
      </c>
      <c r="D112" s="163" t="s">
        <v>1418</v>
      </c>
      <c r="E112" s="163" t="s">
        <v>1262</v>
      </c>
    </row>
    <row r="113" spans="1:5" ht="27" customHeight="1" x14ac:dyDescent="0.25">
      <c r="A113" s="278"/>
      <c r="B113" s="279"/>
      <c r="C113" s="162" t="s">
        <v>1419</v>
      </c>
      <c r="D113" s="163" t="s">
        <v>1420</v>
      </c>
      <c r="E113" s="163" t="s">
        <v>1421</v>
      </c>
    </row>
    <row r="114" spans="1:5" ht="20.25" customHeight="1" x14ac:dyDescent="0.25">
      <c r="A114" s="278"/>
      <c r="B114" s="279"/>
      <c r="C114" s="162" t="s">
        <v>1422</v>
      </c>
      <c r="D114" s="163" t="s">
        <v>1423</v>
      </c>
      <c r="E114" s="163"/>
    </row>
    <row r="115" spans="1:5" ht="27.75" customHeight="1" x14ac:dyDescent="0.25">
      <c r="A115" s="278"/>
      <c r="B115" s="279"/>
      <c r="C115" s="162" t="s">
        <v>1424</v>
      </c>
      <c r="D115" s="163" t="s">
        <v>1425</v>
      </c>
      <c r="E115" s="163" t="s">
        <v>1262</v>
      </c>
    </row>
    <row r="116" spans="1:5" x14ac:dyDescent="0.25">
      <c r="A116" s="278"/>
      <c r="B116" s="279"/>
      <c r="C116" s="162" t="s">
        <v>1426</v>
      </c>
      <c r="D116" s="163" t="s">
        <v>1427</v>
      </c>
      <c r="E116" s="163"/>
    </row>
    <row r="117" spans="1:5" x14ac:dyDescent="0.25">
      <c r="A117" s="278"/>
      <c r="B117" s="279"/>
      <c r="C117" s="162" t="s">
        <v>1428</v>
      </c>
      <c r="D117" s="163" t="s">
        <v>1429</v>
      </c>
      <c r="E117" s="163"/>
    </row>
    <row r="118" spans="1:5" x14ac:dyDescent="0.25">
      <c r="A118" s="278"/>
      <c r="B118" s="279"/>
      <c r="C118" s="162" t="s">
        <v>1430</v>
      </c>
      <c r="D118" s="163" t="s">
        <v>1431</v>
      </c>
      <c r="E118" s="163" t="s">
        <v>1262</v>
      </c>
    </row>
    <row r="119" spans="1:5" x14ac:dyDescent="0.25">
      <c r="A119" s="278"/>
      <c r="B119" s="279"/>
      <c r="C119" s="162" t="s">
        <v>1432</v>
      </c>
      <c r="D119" s="163" t="s">
        <v>1433</v>
      </c>
      <c r="E119" s="163" t="s">
        <v>1262</v>
      </c>
    </row>
    <row r="120" spans="1:5" x14ac:dyDescent="0.25">
      <c r="A120" s="278"/>
      <c r="B120" s="279"/>
      <c r="C120" s="162" t="s">
        <v>1434</v>
      </c>
      <c r="D120" s="163" t="s">
        <v>1435</v>
      </c>
      <c r="E120" s="163" t="s">
        <v>1262</v>
      </c>
    </row>
    <row r="121" spans="1:5" x14ac:dyDescent="0.25">
      <c r="A121" s="278"/>
      <c r="B121" s="279"/>
      <c r="C121" s="162" t="s">
        <v>1436</v>
      </c>
      <c r="D121" s="163" t="s">
        <v>1437</v>
      </c>
      <c r="E121" s="163"/>
    </row>
    <row r="122" spans="1:5" x14ac:dyDescent="0.25">
      <c r="A122" s="278"/>
      <c r="B122" s="279"/>
      <c r="C122" s="162" t="s">
        <v>1438</v>
      </c>
      <c r="D122" s="163" t="s">
        <v>1439</v>
      </c>
      <c r="E122" s="163"/>
    </row>
    <row r="123" spans="1:5" x14ac:dyDescent="0.25">
      <c r="A123" s="278"/>
      <c r="B123" s="279"/>
      <c r="C123" s="162" t="s">
        <v>1440</v>
      </c>
      <c r="D123" s="163" t="s">
        <v>1441</v>
      </c>
      <c r="E123" s="163"/>
    </row>
    <row r="124" spans="1:5" x14ac:dyDescent="0.25">
      <c r="A124" s="278"/>
      <c r="B124" s="279"/>
      <c r="C124" s="162" t="s">
        <v>1442</v>
      </c>
      <c r="D124" s="163" t="s">
        <v>1443</v>
      </c>
      <c r="E124" s="163"/>
    </row>
    <row r="125" spans="1:5" ht="22.5" customHeight="1" x14ac:dyDescent="0.25">
      <c r="A125" s="278" t="str">
        <f>'Capabilities Assessment'!B28</f>
        <v>PHYSICAL LOCKS (PLOK)</v>
      </c>
      <c r="B125" s="279" t="s">
        <v>1444</v>
      </c>
      <c r="C125" s="162" t="s">
        <v>1445</v>
      </c>
      <c r="D125" s="163" t="s">
        <v>1446</v>
      </c>
      <c r="E125" s="163" t="s">
        <v>1447</v>
      </c>
    </row>
    <row r="126" spans="1:5" ht="29.25" customHeight="1" x14ac:dyDescent="0.25">
      <c r="A126" s="278"/>
      <c r="B126" s="279"/>
      <c r="C126" s="162" t="s">
        <v>1448</v>
      </c>
      <c r="D126" s="163" t="s">
        <v>1449</v>
      </c>
      <c r="E126" s="163" t="s">
        <v>1447</v>
      </c>
    </row>
    <row r="127" spans="1:5" ht="30" customHeight="1" x14ac:dyDescent="0.25">
      <c r="A127" s="278"/>
      <c r="B127" s="279"/>
      <c r="C127" s="162" t="s">
        <v>1450</v>
      </c>
      <c r="D127" s="163" t="s">
        <v>1451</v>
      </c>
      <c r="E127" s="163" t="s">
        <v>1447</v>
      </c>
    </row>
    <row r="128" spans="1:5" ht="28.5" customHeight="1" x14ac:dyDescent="0.25">
      <c r="A128" s="278"/>
      <c r="B128" s="279"/>
      <c r="C128" s="162" t="s">
        <v>1452</v>
      </c>
      <c r="D128" s="163" t="s">
        <v>1453</v>
      </c>
      <c r="E128" s="163" t="s">
        <v>1447</v>
      </c>
    </row>
    <row r="129" spans="1:5" ht="42" customHeight="1" x14ac:dyDescent="0.25">
      <c r="A129" s="278" t="str">
        <f>'Capabilities Assessment'!B29</f>
        <v>ROADMAP FOR THIRD PARTY COMPONENTS IN DEVICE LIFE CYCLE (RDMP)</v>
      </c>
      <c r="B129" s="279" t="s">
        <v>1454</v>
      </c>
      <c r="C129" s="162" t="s">
        <v>1455</v>
      </c>
      <c r="D129" s="163" t="s">
        <v>1456</v>
      </c>
      <c r="E129" s="163"/>
    </row>
    <row r="130" spans="1:5" ht="42" x14ac:dyDescent="0.25">
      <c r="A130" s="278"/>
      <c r="B130" s="279"/>
      <c r="C130" s="162" t="s">
        <v>1457</v>
      </c>
      <c r="D130" s="163" t="s">
        <v>1458</v>
      </c>
      <c r="E130" s="163"/>
    </row>
    <row r="131" spans="1:5" ht="42" x14ac:dyDescent="0.25">
      <c r="A131" s="278"/>
      <c r="B131" s="279"/>
      <c r="C131" s="162" t="s">
        <v>1459</v>
      </c>
      <c r="D131" s="163" t="s">
        <v>1460</v>
      </c>
      <c r="E131" s="163"/>
    </row>
    <row r="132" spans="1:5" ht="49.5" customHeight="1" x14ac:dyDescent="0.25">
      <c r="A132" s="278"/>
      <c r="B132" s="279"/>
      <c r="C132" s="162" t="s">
        <v>1461</v>
      </c>
      <c r="D132" s="163" t="s">
        <v>1462</v>
      </c>
      <c r="E132" s="163"/>
    </row>
    <row r="133" spans="1:5" ht="15" customHeight="1" x14ac:dyDescent="0.25">
      <c r="A133" s="278" t="str">
        <f>'Capabilities Assessment'!B30</f>
        <v>SYSTEM AND APPLICATION HARDENING (SAHD)</v>
      </c>
      <c r="B133" s="279" t="s">
        <v>1463</v>
      </c>
      <c r="C133" s="162" t="s">
        <v>1464</v>
      </c>
      <c r="D133" s="163" t="s">
        <v>1465</v>
      </c>
      <c r="E133" s="163" t="s">
        <v>1466</v>
      </c>
    </row>
    <row r="134" spans="1:5" x14ac:dyDescent="0.25">
      <c r="A134" s="278"/>
      <c r="B134" s="279"/>
      <c r="C134" s="162" t="s">
        <v>1467</v>
      </c>
      <c r="D134" s="163" t="s">
        <v>1468</v>
      </c>
      <c r="E134" s="163" t="s">
        <v>1469</v>
      </c>
    </row>
    <row r="135" spans="1:5" x14ac:dyDescent="0.25">
      <c r="A135" s="278"/>
      <c r="B135" s="279"/>
      <c r="C135" s="162" t="s">
        <v>1470</v>
      </c>
      <c r="D135" s="163" t="s">
        <v>1471</v>
      </c>
      <c r="E135" s="163"/>
    </row>
    <row r="136" spans="1:5" ht="29.25" customHeight="1" x14ac:dyDescent="0.25">
      <c r="A136" s="278"/>
      <c r="B136" s="279"/>
      <c r="C136" s="162" t="s">
        <v>1472</v>
      </c>
      <c r="D136" s="163" t="s">
        <v>1473</v>
      </c>
      <c r="E136" s="163"/>
    </row>
    <row r="137" spans="1:5" ht="36.75" customHeight="1" x14ac:dyDescent="0.25">
      <c r="A137" s="278"/>
      <c r="B137" s="279"/>
      <c r="C137" s="162" t="s">
        <v>1474</v>
      </c>
      <c r="D137" s="163" t="s">
        <v>1475</v>
      </c>
      <c r="E137" s="163" t="s">
        <v>1476</v>
      </c>
    </row>
    <row r="138" spans="1:5" ht="33.75" customHeight="1" x14ac:dyDescent="0.25">
      <c r="A138" s="278"/>
      <c r="B138" s="279"/>
      <c r="C138" s="162" t="s">
        <v>1477</v>
      </c>
      <c r="D138" s="163" t="s">
        <v>1478</v>
      </c>
      <c r="E138" s="163" t="s">
        <v>1479</v>
      </c>
    </row>
    <row r="139" spans="1:5" ht="30" customHeight="1" x14ac:dyDescent="0.25">
      <c r="A139" s="278"/>
      <c r="B139" s="279"/>
      <c r="C139" s="162" t="s">
        <v>1480</v>
      </c>
      <c r="D139" s="163" t="s">
        <v>1481</v>
      </c>
      <c r="E139" s="163" t="s">
        <v>1395</v>
      </c>
    </row>
    <row r="140" spans="1:5" ht="25.5" customHeight="1" x14ac:dyDescent="0.25">
      <c r="A140" s="278"/>
      <c r="B140" s="279"/>
      <c r="C140" s="162" t="s">
        <v>1482</v>
      </c>
      <c r="D140" s="163" t="s">
        <v>1483</v>
      </c>
      <c r="E140" s="163" t="s">
        <v>1395</v>
      </c>
    </row>
    <row r="141" spans="1:5" ht="31.5" customHeight="1" x14ac:dyDescent="0.25">
      <c r="A141" s="278"/>
      <c r="B141" s="279"/>
      <c r="C141" s="162" t="s">
        <v>1484</v>
      </c>
      <c r="D141" s="163" t="s">
        <v>1485</v>
      </c>
      <c r="E141" s="163" t="s">
        <v>1476</v>
      </c>
    </row>
    <row r="142" spans="1:5" ht="27" customHeight="1" x14ac:dyDescent="0.25">
      <c r="A142" s="278"/>
      <c r="B142" s="279"/>
      <c r="C142" s="162" t="s">
        <v>1486</v>
      </c>
      <c r="D142" s="163" t="s">
        <v>1487</v>
      </c>
      <c r="E142" s="163" t="s">
        <v>1395</v>
      </c>
    </row>
    <row r="143" spans="1:5" ht="29.25" customHeight="1" x14ac:dyDescent="0.25">
      <c r="A143" s="278"/>
      <c r="B143" s="279"/>
      <c r="C143" s="162" t="s">
        <v>1488</v>
      </c>
      <c r="D143" s="163" t="s">
        <v>1489</v>
      </c>
      <c r="E143" s="163" t="s">
        <v>1395</v>
      </c>
    </row>
    <row r="144" spans="1:5" ht="28.5" customHeight="1" x14ac:dyDescent="0.25">
      <c r="A144" s="278"/>
      <c r="B144" s="279"/>
      <c r="C144" s="162" t="s">
        <v>1490</v>
      </c>
      <c r="D144" s="163" t="s">
        <v>1491</v>
      </c>
      <c r="E144" s="163" t="s">
        <v>1395</v>
      </c>
    </row>
    <row r="145" spans="1:5" ht="28.5" customHeight="1" x14ac:dyDescent="0.25">
      <c r="A145" s="278"/>
      <c r="B145" s="279"/>
      <c r="C145" s="162" t="s">
        <v>1492</v>
      </c>
      <c r="D145" s="163" t="s">
        <v>1493</v>
      </c>
      <c r="E145" s="163" t="s">
        <v>1494</v>
      </c>
    </row>
    <row r="146" spans="1:5" ht="27.75" customHeight="1" x14ac:dyDescent="0.25">
      <c r="A146" s="278"/>
      <c r="B146" s="279"/>
      <c r="C146" s="162" t="s">
        <v>1495</v>
      </c>
      <c r="D146" s="163" t="s">
        <v>1496</v>
      </c>
      <c r="E146" s="163" t="s">
        <v>1497</v>
      </c>
    </row>
    <row r="147" spans="1:5" ht="39" customHeight="1" x14ac:dyDescent="0.25">
      <c r="A147" s="278"/>
      <c r="B147" s="279"/>
      <c r="C147" s="162" t="s">
        <v>1498</v>
      </c>
      <c r="D147" s="163" t="s">
        <v>1499</v>
      </c>
      <c r="E147" s="163" t="s">
        <v>1387</v>
      </c>
    </row>
    <row r="148" spans="1:5" ht="34.5" customHeight="1" x14ac:dyDescent="0.25">
      <c r="A148" s="278"/>
      <c r="B148" s="279"/>
      <c r="C148" s="162" t="s">
        <v>1500</v>
      </c>
      <c r="D148" s="163" t="s">
        <v>1501</v>
      </c>
      <c r="E148" s="163"/>
    </row>
    <row r="149" spans="1:5" ht="30" customHeight="1" x14ac:dyDescent="0.25">
      <c r="A149" s="278"/>
      <c r="B149" s="279"/>
      <c r="C149" s="162" t="s">
        <v>1502</v>
      </c>
      <c r="D149" s="163" t="s">
        <v>1503</v>
      </c>
      <c r="E149" s="163"/>
    </row>
    <row r="150" spans="1:5" ht="30.75" customHeight="1" x14ac:dyDescent="0.25">
      <c r="A150" s="278"/>
      <c r="B150" s="279"/>
      <c r="C150" s="162" t="s">
        <v>1504</v>
      </c>
      <c r="D150" s="163" t="s">
        <v>1505</v>
      </c>
      <c r="E150" s="163"/>
    </row>
    <row r="151" spans="1:5" x14ac:dyDescent="0.25">
      <c r="A151" s="278"/>
      <c r="B151" s="279"/>
      <c r="C151" s="162" t="s">
        <v>1506</v>
      </c>
      <c r="D151" s="163" t="s">
        <v>1507</v>
      </c>
      <c r="E151" s="163"/>
    </row>
    <row r="152" spans="1:5" x14ac:dyDescent="0.25">
      <c r="A152" s="278"/>
      <c r="B152" s="279"/>
      <c r="C152" s="162" t="s">
        <v>1508</v>
      </c>
      <c r="D152" s="163" t="s">
        <v>1509</v>
      </c>
      <c r="E152" s="163"/>
    </row>
    <row r="153" spans="1:5" x14ac:dyDescent="0.25">
      <c r="A153" s="278"/>
      <c r="B153" s="279"/>
      <c r="C153" s="162" t="s">
        <v>1510</v>
      </c>
      <c r="D153" s="163" t="s">
        <v>1511</v>
      </c>
      <c r="E153" s="163"/>
    </row>
    <row r="154" spans="1:5" ht="24.75" customHeight="1" x14ac:dyDescent="0.25">
      <c r="A154" s="278"/>
      <c r="B154" s="279"/>
      <c r="C154" s="162" t="s">
        <v>1512</v>
      </c>
      <c r="D154" s="163" t="s">
        <v>1513</v>
      </c>
      <c r="E154" s="163"/>
    </row>
    <row r="155" spans="1:5" ht="31.5" customHeight="1" x14ac:dyDescent="0.25">
      <c r="A155" s="278" t="str">
        <f>'Capabilities Assessment'!B31</f>
        <v>SECURITY GUIDANCE (SGUD)</v>
      </c>
      <c r="B155" s="279" t="s">
        <v>1514</v>
      </c>
      <c r="C155" s="162" t="s">
        <v>1515</v>
      </c>
      <c r="D155" s="163" t="s">
        <v>1516</v>
      </c>
      <c r="E155" s="163" t="s">
        <v>1517</v>
      </c>
    </row>
    <row r="156" spans="1:5" ht="31.5" x14ac:dyDescent="0.25">
      <c r="A156" s="278"/>
      <c r="B156" s="279"/>
      <c r="C156" s="162" t="s">
        <v>1518</v>
      </c>
      <c r="D156" s="163" t="s">
        <v>1519</v>
      </c>
      <c r="E156" s="163" t="s">
        <v>1520</v>
      </c>
    </row>
    <row r="157" spans="1:5" ht="31.5" x14ac:dyDescent="0.25">
      <c r="A157" s="278"/>
      <c r="B157" s="279"/>
      <c r="C157" s="162" t="s">
        <v>1521</v>
      </c>
      <c r="D157" s="163" t="s">
        <v>1522</v>
      </c>
      <c r="E157" s="163" t="s">
        <v>1523</v>
      </c>
    </row>
    <row r="158" spans="1:5" ht="21" x14ac:dyDescent="0.25">
      <c r="A158" s="278"/>
      <c r="B158" s="279"/>
      <c r="C158" s="162" t="s">
        <v>1524</v>
      </c>
      <c r="D158" s="163" t="s">
        <v>1525</v>
      </c>
      <c r="E158" s="163"/>
    </row>
    <row r="159" spans="1:5" ht="43.5" customHeight="1" x14ac:dyDescent="0.25">
      <c r="A159" s="278"/>
      <c r="B159" s="279"/>
      <c r="C159" s="162" t="s">
        <v>1526</v>
      </c>
      <c r="D159" s="163" t="s">
        <v>1527</v>
      </c>
      <c r="E159" s="163"/>
    </row>
    <row r="160" spans="1:5" ht="21" customHeight="1" x14ac:dyDescent="0.25">
      <c r="A160" s="278" t="str">
        <f>'Capabilities Assessment'!B32</f>
        <v>HEALTH DATA STORAGE CONFIDENTIALITY (STCF)</v>
      </c>
      <c r="B160" s="279" t="s">
        <v>1528</v>
      </c>
      <c r="C160" s="162" t="s">
        <v>1529</v>
      </c>
      <c r="D160" s="163" t="s">
        <v>1530</v>
      </c>
      <c r="E160" s="163" t="s">
        <v>1357</v>
      </c>
    </row>
    <row r="161" spans="1:5" ht="21" x14ac:dyDescent="0.25">
      <c r="A161" s="278"/>
      <c r="B161" s="279"/>
      <c r="C161" s="162" t="s">
        <v>1531</v>
      </c>
      <c r="D161" s="163" t="s">
        <v>1532</v>
      </c>
      <c r="E161" s="163"/>
    </row>
    <row r="162" spans="1:5" ht="21" x14ac:dyDescent="0.25">
      <c r="A162" s="278"/>
      <c r="B162" s="279"/>
      <c r="C162" s="162" t="s">
        <v>1533</v>
      </c>
      <c r="D162" s="163" t="s">
        <v>1534</v>
      </c>
      <c r="E162" s="163"/>
    </row>
    <row r="163" spans="1:5" ht="21" x14ac:dyDescent="0.25">
      <c r="A163" s="278"/>
      <c r="B163" s="279"/>
      <c r="C163" s="162" t="s">
        <v>1535</v>
      </c>
      <c r="D163" s="163" t="s">
        <v>1536</v>
      </c>
      <c r="E163" s="163"/>
    </row>
    <row r="164" spans="1:5" ht="21" x14ac:dyDescent="0.25">
      <c r="A164" s="278"/>
      <c r="B164" s="279"/>
      <c r="C164" s="162" t="s">
        <v>1537</v>
      </c>
      <c r="D164" s="163" t="s">
        <v>1538</v>
      </c>
      <c r="E164" s="163" t="s">
        <v>1357</v>
      </c>
    </row>
    <row r="165" spans="1:5" ht="21" x14ac:dyDescent="0.25">
      <c r="A165" s="278"/>
      <c r="B165" s="279"/>
      <c r="C165" s="162" t="s">
        <v>1539</v>
      </c>
      <c r="D165" s="163" t="s">
        <v>1540</v>
      </c>
      <c r="E165" s="163"/>
    </row>
    <row r="166" spans="1:5" ht="21" x14ac:dyDescent="0.25">
      <c r="A166" s="278"/>
      <c r="B166" s="279"/>
      <c r="C166" s="162" t="s">
        <v>1541</v>
      </c>
      <c r="D166" s="163" t="s">
        <v>1542</v>
      </c>
      <c r="E166" s="163"/>
    </row>
    <row r="167" spans="1:5" ht="30" customHeight="1" x14ac:dyDescent="0.25">
      <c r="A167" s="278" t="str">
        <f>'Capabilities Assessment'!B33</f>
        <v>TRANSMISSION CONFIDENTIALITY (TXCF)</v>
      </c>
      <c r="B167" s="279" t="s">
        <v>1543</v>
      </c>
      <c r="C167" s="162" t="s">
        <v>1544</v>
      </c>
      <c r="D167" s="163" t="s">
        <v>1545</v>
      </c>
      <c r="E167" s="163" t="s">
        <v>1395</v>
      </c>
    </row>
    <row r="168" spans="1:5" ht="28.5" customHeight="1" x14ac:dyDescent="0.25">
      <c r="A168" s="278"/>
      <c r="B168" s="279"/>
      <c r="C168" s="162" t="s">
        <v>1546</v>
      </c>
      <c r="D168" s="163" t="s">
        <v>1547</v>
      </c>
      <c r="E168" s="163" t="s">
        <v>1395</v>
      </c>
    </row>
    <row r="169" spans="1:5" ht="20.25" customHeight="1" x14ac:dyDescent="0.25">
      <c r="A169" s="278"/>
      <c r="B169" s="279"/>
      <c r="C169" s="162" t="s">
        <v>1548</v>
      </c>
      <c r="D169" s="163" t="s">
        <v>1549</v>
      </c>
      <c r="E169" s="163"/>
    </row>
    <row r="170" spans="1:5" ht="28.5" customHeight="1" x14ac:dyDescent="0.25">
      <c r="A170" s="278"/>
      <c r="B170" s="279"/>
      <c r="C170" s="162" t="s">
        <v>1550</v>
      </c>
      <c r="D170" s="163" t="s">
        <v>1551</v>
      </c>
      <c r="E170" s="163" t="s">
        <v>1395</v>
      </c>
    </row>
    <row r="171" spans="1:5" x14ac:dyDescent="0.25">
      <c r="A171" s="278"/>
      <c r="B171" s="279"/>
      <c r="C171" s="162" t="s">
        <v>1552</v>
      </c>
      <c r="D171" s="163" t="s">
        <v>1553</v>
      </c>
      <c r="E171" s="163" t="s">
        <v>1395</v>
      </c>
    </row>
    <row r="172" spans="1:5" x14ac:dyDescent="0.25">
      <c r="A172" s="278"/>
      <c r="B172" s="279"/>
      <c r="C172" s="162" t="s">
        <v>1554</v>
      </c>
      <c r="D172" s="163" t="s">
        <v>1555</v>
      </c>
      <c r="E172" s="163"/>
    </row>
    <row r="173" spans="1:5" ht="52.5" customHeight="1" x14ac:dyDescent="0.25">
      <c r="A173" s="278" t="str">
        <f>'Capabilities Assessment'!B34</f>
        <v>TRANSMISSION INTEGRITY (TXIG)</v>
      </c>
      <c r="B173" s="279" t="s">
        <v>1556</v>
      </c>
      <c r="C173" s="162" t="s">
        <v>1557</v>
      </c>
      <c r="D173" s="163" t="s">
        <v>1558</v>
      </c>
      <c r="E173" s="163" t="s">
        <v>1559</v>
      </c>
    </row>
    <row r="174" spans="1:5" x14ac:dyDescent="0.25">
      <c r="A174" s="278"/>
      <c r="B174" s="279"/>
      <c r="C174" s="162" t="s">
        <v>1560</v>
      </c>
      <c r="D174" s="163" t="s">
        <v>1561</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1562</v>
      </c>
      <c r="B1" s="176"/>
      <c r="C1" s="176"/>
      <c r="D1" s="177"/>
    </row>
    <row r="2" spans="1:4" ht="15.75" x14ac:dyDescent="0.25">
      <c r="A2" s="178" t="s">
        <v>1563</v>
      </c>
      <c r="B2" s="179"/>
      <c r="C2" s="179"/>
      <c r="D2" s="180"/>
    </row>
    <row r="3" spans="1:4" s="169" customFormat="1" ht="12.75" x14ac:dyDescent="0.25">
      <c r="A3" s="168" t="s">
        <v>1564</v>
      </c>
      <c r="B3" s="168" t="s">
        <v>1565</v>
      </c>
      <c r="C3" s="168" t="s">
        <v>1566</v>
      </c>
      <c r="D3" s="168" t="s">
        <v>1567</v>
      </c>
    </row>
    <row r="4" spans="1:4" ht="170.1" customHeight="1" x14ac:dyDescent="0.25">
      <c r="A4" s="275" t="s">
        <v>1568</v>
      </c>
      <c r="B4" s="284" t="s">
        <v>1569</v>
      </c>
      <c r="C4" s="181" t="s">
        <v>378</v>
      </c>
      <c r="D4" s="171" t="s">
        <v>1570</v>
      </c>
    </row>
    <row r="5" spans="1:4" ht="24" x14ac:dyDescent="0.25">
      <c r="A5" s="275"/>
      <c r="B5" s="284"/>
      <c r="C5" s="181" t="s">
        <v>380</v>
      </c>
      <c r="D5" s="171" t="s">
        <v>1571</v>
      </c>
    </row>
    <row r="6" spans="1:4" ht="84" x14ac:dyDescent="0.25">
      <c r="A6" s="275"/>
      <c r="B6" s="284"/>
      <c r="C6" s="182" t="s">
        <v>381</v>
      </c>
      <c r="D6" s="172" t="s">
        <v>1572</v>
      </c>
    </row>
    <row r="7" spans="1:4" ht="24" customHeight="1" x14ac:dyDescent="0.25">
      <c r="A7" s="275"/>
      <c r="B7" s="283" t="s">
        <v>1573</v>
      </c>
      <c r="C7" s="182" t="s">
        <v>383</v>
      </c>
      <c r="D7" s="172" t="s">
        <v>1574</v>
      </c>
    </row>
    <row r="8" spans="1:4" ht="48" x14ac:dyDescent="0.25">
      <c r="A8" s="275"/>
      <c r="B8" s="283"/>
      <c r="C8" s="182" t="s">
        <v>384</v>
      </c>
      <c r="D8" s="172" t="s">
        <v>1575</v>
      </c>
    </row>
    <row r="9" spans="1:4" x14ac:dyDescent="0.25">
      <c r="A9" s="275"/>
      <c r="B9" s="283"/>
      <c r="C9" s="182" t="s">
        <v>385</v>
      </c>
      <c r="D9" s="172" t="s">
        <v>1576</v>
      </c>
    </row>
    <row r="10" spans="1:4" ht="36" customHeight="1" x14ac:dyDescent="0.25">
      <c r="A10" s="275" t="s">
        <v>1577</v>
      </c>
      <c r="B10" s="182" t="s">
        <v>1578</v>
      </c>
      <c r="C10" s="282" t="s">
        <v>1579</v>
      </c>
      <c r="D10" s="282"/>
    </row>
    <row r="11" spans="1:4" ht="48" x14ac:dyDescent="0.25">
      <c r="A11" s="275"/>
      <c r="B11" s="182" t="s">
        <v>1580</v>
      </c>
      <c r="C11" s="182" t="s">
        <v>388</v>
      </c>
      <c r="D11" s="172" t="s">
        <v>1581</v>
      </c>
    </row>
    <row r="12" spans="1:4" ht="48" customHeight="1" x14ac:dyDescent="0.25">
      <c r="A12" s="275"/>
      <c r="B12" s="182" t="s">
        <v>1582</v>
      </c>
      <c r="C12" s="282" t="s">
        <v>1579</v>
      </c>
      <c r="D12" s="282"/>
    </row>
    <row r="13" spans="1:4" ht="36" customHeight="1" x14ac:dyDescent="0.25">
      <c r="A13" s="275"/>
      <c r="B13" s="182" t="s">
        <v>1583</v>
      </c>
      <c r="C13" s="282" t="s">
        <v>1579</v>
      </c>
      <c r="D13" s="282"/>
    </row>
    <row r="14" spans="1:4" ht="36" customHeight="1" x14ac:dyDescent="0.25">
      <c r="A14" s="275"/>
      <c r="B14" s="182" t="s">
        <v>1584</v>
      </c>
      <c r="C14" s="282" t="s">
        <v>1579</v>
      </c>
      <c r="D14" s="282"/>
    </row>
    <row r="15" spans="1:4" ht="36" customHeight="1" x14ac:dyDescent="0.25">
      <c r="A15" s="275"/>
      <c r="B15" s="182" t="s">
        <v>1585</v>
      </c>
      <c r="C15" s="282" t="s">
        <v>1579</v>
      </c>
      <c r="D15" s="282"/>
    </row>
    <row r="16" spans="1:4" ht="36" customHeight="1" x14ac:dyDescent="0.25">
      <c r="A16" s="275"/>
      <c r="B16" s="283" t="s">
        <v>1586</v>
      </c>
      <c r="C16" s="182" t="s">
        <v>390</v>
      </c>
      <c r="D16" s="172" t="s">
        <v>1587</v>
      </c>
    </row>
    <row r="17" spans="1:4" ht="24" x14ac:dyDescent="0.25">
      <c r="A17" s="275"/>
      <c r="B17" s="283"/>
      <c r="C17" s="182" t="s">
        <v>391</v>
      </c>
      <c r="D17" s="172" t="s">
        <v>1588</v>
      </c>
    </row>
    <row r="18" spans="1:4" ht="36" x14ac:dyDescent="0.25">
      <c r="A18" s="275"/>
      <c r="B18" s="283"/>
      <c r="C18" s="182" t="s">
        <v>393</v>
      </c>
      <c r="D18" s="172" t="s">
        <v>1589</v>
      </c>
    </row>
    <row r="19" spans="1:4" ht="24" x14ac:dyDescent="0.25">
      <c r="A19" s="275"/>
      <c r="B19" s="283"/>
      <c r="C19" s="182" t="s">
        <v>395</v>
      </c>
      <c r="D19" s="172" t="s">
        <v>1590</v>
      </c>
    </row>
    <row r="20" spans="1:4" ht="36" customHeight="1" x14ac:dyDescent="0.25">
      <c r="A20" s="275"/>
      <c r="B20" s="182" t="s">
        <v>1591</v>
      </c>
      <c r="C20" s="282" t="s">
        <v>1579</v>
      </c>
      <c r="D20" s="282"/>
    </row>
    <row r="21" spans="1:4" ht="36" customHeight="1" x14ac:dyDescent="0.25">
      <c r="A21" s="275" t="s">
        <v>1592</v>
      </c>
      <c r="B21" s="283" t="s">
        <v>1593</v>
      </c>
      <c r="C21" s="182" t="s">
        <v>399</v>
      </c>
      <c r="D21" s="172" t="s">
        <v>1594</v>
      </c>
    </row>
    <row r="22" spans="1:4" ht="36" x14ac:dyDescent="0.25">
      <c r="A22" s="275"/>
      <c r="B22" s="283"/>
      <c r="C22" s="182" t="s">
        <v>400</v>
      </c>
      <c r="D22" s="172" t="s">
        <v>1595</v>
      </c>
    </row>
    <row r="23" spans="1:4" ht="48.75" x14ac:dyDescent="0.25">
      <c r="A23" s="275"/>
      <c r="B23" s="183" t="s">
        <v>1596</v>
      </c>
      <c r="C23" s="182" t="s">
        <v>402</v>
      </c>
      <c r="D23" s="172" t="s">
        <v>1597</v>
      </c>
    </row>
    <row r="24" spans="1:4" ht="36" customHeight="1" x14ac:dyDescent="0.25">
      <c r="A24" s="275" t="s">
        <v>1598</v>
      </c>
      <c r="B24" s="184" t="s">
        <v>1599</v>
      </c>
      <c r="C24" s="282" t="s">
        <v>1600</v>
      </c>
      <c r="D24" s="282"/>
    </row>
    <row r="25" spans="1:4" ht="36" customHeight="1" x14ac:dyDescent="0.25">
      <c r="A25" s="275"/>
      <c r="B25" s="283" t="s">
        <v>1601</v>
      </c>
      <c r="C25" s="182" t="s">
        <v>408</v>
      </c>
      <c r="D25" s="172" t="s">
        <v>1602</v>
      </c>
    </row>
    <row r="26" spans="1:4" ht="36" x14ac:dyDescent="0.25">
      <c r="A26" s="275"/>
      <c r="B26" s="283"/>
      <c r="C26" s="182" t="s">
        <v>410</v>
      </c>
      <c r="D26" s="172" t="s">
        <v>1603</v>
      </c>
    </row>
    <row r="27" spans="1:4" ht="36" x14ac:dyDescent="0.25">
      <c r="A27" s="275"/>
      <c r="B27" s="283"/>
      <c r="C27" s="182" t="s">
        <v>412</v>
      </c>
      <c r="D27" s="172" t="s">
        <v>1604</v>
      </c>
    </row>
    <row r="28" spans="1:4" ht="36" x14ac:dyDescent="0.25">
      <c r="A28" s="275"/>
      <c r="B28" s="182" t="s">
        <v>1605</v>
      </c>
      <c r="C28" s="182" t="s">
        <v>1606</v>
      </c>
      <c r="D28" s="172" t="s">
        <v>1607</v>
      </c>
    </row>
    <row r="29" spans="1:4" ht="24" customHeight="1" x14ac:dyDescent="0.25">
      <c r="A29" s="275" t="s">
        <v>1608</v>
      </c>
      <c r="B29" s="283" t="s">
        <v>1609</v>
      </c>
      <c r="C29" s="182" t="s">
        <v>417</v>
      </c>
      <c r="D29" s="172" t="s">
        <v>1610</v>
      </c>
    </row>
    <row r="30" spans="1:4" ht="36" x14ac:dyDescent="0.25">
      <c r="A30" s="275"/>
      <c r="B30" s="283"/>
      <c r="C30" s="182" t="s">
        <v>418</v>
      </c>
      <c r="D30" s="172" t="s">
        <v>1611</v>
      </c>
    </row>
    <row r="31" spans="1:4" ht="48" x14ac:dyDescent="0.25">
      <c r="A31" s="275"/>
      <c r="B31" s="182" t="s">
        <v>1612</v>
      </c>
      <c r="C31" s="182" t="s">
        <v>420</v>
      </c>
      <c r="D31" s="172" t="s">
        <v>1613</v>
      </c>
    </row>
    <row r="32" spans="1:4" ht="72" x14ac:dyDescent="0.25">
      <c r="A32" s="275"/>
      <c r="B32" s="182" t="s">
        <v>1614</v>
      </c>
      <c r="C32" s="182" t="s">
        <v>422</v>
      </c>
      <c r="D32" s="172" t="s">
        <v>1615</v>
      </c>
    </row>
    <row r="33" spans="1:4" ht="36" customHeight="1" x14ac:dyDescent="0.25">
      <c r="A33" s="275"/>
      <c r="B33" s="182" t="s">
        <v>1616</v>
      </c>
      <c r="C33" s="282" t="s">
        <v>1579</v>
      </c>
      <c r="D33" s="282"/>
    </row>
    <row r="34" spans="1:4" ht="108" customHeight="1" x14ac:dyDescent="0.25">
      <c r="A34" s="275" t="s">
        <v>1617</v>
      </c>
      <c r="B34" s="182" t="s">
        <v>1618</v>
      </c>
      <c r="C34" s="282" t="s">
        <v>1619</v>
      </c>
      <c r="D34" s="282"/>
    </row>
    <row r="35" spans="1:4" ht="120" customHeight="1" x14ac:dyDescent="0.25">
      <c r="A35" s="275"/>
      <c r="B35" s="182" t="s">
        <v>1620</v>
      </c>
      <c r="C35" s="282" t="s">
        <v>1579</v>
      </c>
      <c r="D35" s="282"/>
    </row>
    <row r="36" spans="1:4" ht="60" customHeight="1" x14ac:dyDescent="0.25">
      <c r="A36" s="275" t="s">
        <v>1621</v>
      </c>
      <c r="B36" s="182" t="s">
        <v>1622</v>
      </c>
      <c r="C36" s="182" t="s">
        <v>427</v>
      </c>
      <c r="D36" s="172" t="s">
        <v>1623</v>
      </c>
    </row>
    <row r="37" spans="1:4" ht="48" customHeight="1" x14ac:dyDescent="0.25">
      <c r="A37" s="275"/>
      <c r="B37" s="182" t="s">
        <v>1624</v>
      </c>
      <c r="C37" s="282" t="s">
        <v>1579</v>
      </c>
      <c r="D37" s="282"/>
    </row>
    <row r="38" spans="1:4" ht="60" customHeight="1" x14ac:dyDescent="0.25">
      <c r="A38" s="275"/>
      <c r="B38" s="182" t="s">
        <v>1625</v>
      </c>
      <c r="C38" s="282" t="s">
        <v>1579</v>
      </c>
      <c r="D38" s="282"/>
    </row>
    <row r="39" spans="1:4" ht="84" customHeight="1" x14ac:dyDescent="0.25">
      <c r="A39" s="275" t="s">
        <v>1626</v>
      </c>
      <c r="B39" s="182" t="s">
        <v>1627</v>
      </c>
      <c r="C39" s="182" t="s">
        <v>431</v>
      </c>
      <c r="D39" s="172" t="s">
        <v>1628</v>
      </c>
    </row>
    <row r="40" spans="1:4" ht="48" customHeight="1" x14ac:dyDescent="0.25">
      <c r="A40" s="275"/>
      <c r="B40" s="182" t="s">
        <v>1629</v>
      </c>
      <c r="C40" s="282" t="s">
        <v>1579</v>
      </c>
      <c r="D40" s="282"/>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2.xml><?xml version="1.0" encoding="utf-8"?>
<ds:datastoreItem xmlns:ds="http://schemas.openxmlformats.org/officeDocument/2006/customXml" ds:itemID="{56B13C9D-029E-477B-BF49-370D4AC9C0A0}">
  <ds:schemaRefs>
    <ds:schemaRef ds:uri="http://purl.org/dc/elements/1.1/"/>
    <ds:schemaRef ds:uri="ad534ff2-402b-4ecc-9fa1-8491d4c692dd"/>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2022-09-09T06:24:38Z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