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naxat\OneDrive\Desktop\UNI\Thesis\Data_Analysis_Project\static\"/>
    </mc:Choice>
  </mc:AlternateContent>
  <xr:revisionPtr revIDLastSave="0" documentId="13_ncr:1_{2B39959F-9D26-495D-AB8A-A82C5D5CBBD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  <sheet name="MC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" i="1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<sst xmlns="http://schemas.openxmlformats.org/spreadsheetml/2006/main" count="1401" uniqueCount="400">
  <si>
    <t>Country of Origin</t>
  </si>
  <si>
    <t>Variety</t>
  </si>
  <si>
    <t>Processing Method</t>
  </si>
  <si>
    <t>Color</t>
  </si>
  <si>
    <t>ID</t>
  </si>
  <si>
    <t>Altitude</t>
  </si>
  <si>
    <t>Grading Date</t>
  </si>
  <si>
    <t>Aroma</t>
  </si>
  <si>
    <t>Flavor</t>
  </si>
  <si>
    <t>Aftertaste</t>
  </si>
  <si>
    <t>Acidity</t>
  </si>
  <si>
    <t>Body</t>
  </si>
  <si>
    <t>Balance</t>
  </si>
  <si>
    <t>Uniformity</t>
  </si>
  <si>
    <t>Clean Cup</t>
  </si>
  <si>
    <t>Sweetness</t>
  </si>
  <si>
    <t>Overall</t>
  </si>
  <si>
    <t>Defects</t>
  </si>
  <si>
    <t>Total Cup Points</t>
  </si>
  <si>
    <t>Moisture Percentage</t>
  </si>
  <si>
    <t>Category One Defects</t>
  </si>
  <si>
    <t>Quakers</t>
  </si>
  <si>
    <t>Category Two Defects</t>
  </si>
  <si>
    <t>Expiration</t>
  </si>
  <si>
    <t>Colombia</t>
  </si>
  <si>
    <t>1700-1930</t>
  </si>
  <si>
    <t>September 21st, 2022</t>
  </si>
  <si>
    <t>Castillo</t>
  </si>
  <si>
    <t>Double Anaerobic Washed</t>
  </si>
  <si>
    <t>green</t>
  </si>
  <si>
    <t>September 21st, 2023</t>
  </si>
  <si>
    <t>Taiwan</t>
  </si>
  <si>
    <t>November 15th, 2022</t>
  </si>
  <si>
    <t>Gesha</t>
  </si>
  <si>
    <t>Washed / Wet</t>
  </si>
  <si>
    <t>blue-green</t>
  </si>
  <si>
    <t>November 15th, 2023</t>
  </si>
  <si>
    <t>Laos</t>
  </si>
  <si>
    <t>Java</t>
  </si>
  <si>
    <t>Semi Washed</t>
  </si>
  <si>
    <t>yellowish</t>
  </si>
  <si>
    <t>Costa Rica</t>
  </si>
  <si>
    <t>1850-2100</t>
  </si>
  <si>
    <t>March 6th, 2023</t>
  </si>
  <si>
    <t>Red Bourbon</t>
  </si>
  <si>
    <t>Honey,Mossto</t>
  </si>
  <si>
    <t>yellow-green</t>
  </si>
  <si>
    <t>March 5th, 2024</t>
  </si>
  <si>
    <t>Guatemala</t>
  </si>
  <si>
    <t>Sl34+Gesha</t>
  </si>
  <si>
    <t>Natural / Dry</t>
  </si>
  <si>
    <t>yellow green</t>
  </si>
  <si>
    <t>SL34</t>
  </si>
  <si>
    <t>greenish</t>
  </si>
  <si>
    <t>Tanzania, United Republic Of</t>
  </si>
  <si>
    <t>1400-1700</t>
  </si>
  <si>
    <t>February 1st, 2023</t>
  </si>
  <si>
    <t>Bourbon</t>
  </si>
  <si>
    <t>February 1st, 2024</t>
  </si>
  <si>
    <t>Ethiopia</t>
  </si>
  <si>
    <t>1800-2200</t>
  </si>
  <si>
    <t>May 31st, 2022</t>
  </si>
  <si>
    <t>Ethiopian Heirlooms</t>
  </si>
  <si>
    <t>May 31st, 2023</t>
  </si>
  <si>
    <t>brownish</t>
  </si>
  <si>
    <t>1900-2000</t>
  </si>
  <si>
    <t>August 26th, 2022</t>
  </si>
  <si>
    <t>yellow- green</t>
  </si>
  <si>
    <t>August 26th, 2023</t>
  </si>
  <si>
    <t>Caturra</t>
  </si>
  <si>
    <t>Pulped natural / honey</t>
  </si>
  <si>
    <t>1900-2100</t>
  </si>
  <si>
    <t>April 7th, 2023</t>
  </si>
  <si>
    <t>Wolishalo,Kurume,Dega</t>
  </si>
  <si>
    <t>April 6th, 2024</t>
  </si>
  <si>
    <t>October 24th, 2022</t>
  </si>
  <si>
    <t>October 24th, 2023</t>
  </si>
  <si>
    <t>1570-1600</t>
  </si>
  <si>
    <t>December 12th, 2022</t>
  </si>
  <si>
    <t>Typica</t>
  </si>
  <si>
    <t>December 12th, 2023</t>
  </si>
  <si>
    <t>Thailand</t>
  </si>
  <si>
    <t>1500-1700</t>
  </si>
  <si>
    <t>August 16th, 2022</t>
  </si>
  <si>
    <t>Catimor</t>
  </si>
  <si>
    <t>browish-green</t>
  </si>
  <si>
    <t>August 16th, 2023</t>
  </si>
  <si>
    <t>Castillo Paraguaycito</t>
  </si>
  <si>
    <t>bluish-green</t>
  </si>
  <si>
    <t>Brazil</t>
  </si>
  <si>
    <t>January 6th, 2023</t>
  </si>
  <si>
    <t>January 6th, 2024</t>
  </si>
  <si>
    <t>United States (Hawaii)</t>
  </si>
  <si>
    <t>150-250</t>
  </si>
  <si>
    <t>June 8th, 2022</t>
  </si>
  <si>
    <t>June 8th, 2023</t>
  </si>
  <si>
    <t>June 6th, 2022</t>
  </si>
  <si>
    <t>June 6th, 2023</t>
  </si>
  <si>
    <t>2150 - 2350</t>
  </si>
  <si>
    <t>September 30th, 2022</t>
  </si>
  <si>
    <t>September 30th, 2023</t>
  </si>
  <si>
    <t>Kenya</t>
  </si>
  <si>
    <t>1600-1900</t>
  </si>
  <si>
    <t>February 28th, 2023</t>
  </si>
  <si>
    <t>SL28</t>
  </si>
  <si>
    <t>February 28th, 2024</t>
  </si>
  <si>
    <t>300-500</t>
  </si>
  <si>
    <t>December 30th, 2022</t>
  </si>
  <si>
    <t>December 30th, 2023</t>
  </si>
  <si>
    <t>pale yellow</t>
  </si>
  <si>
    <t>Uganda</t>
  </si>
  <si>
    <t>June 29th, 2022</t>
  </si>
  <si>
    <t>SL14</t>
  </si>
  <si>
    <t>June 29th, 2023</t>
  </si>
  <si>
    <t>April 17th, 2023</t>
  </si>
  <si>
    <t>April 16th, 2024</t>
  </si>
  <si>
    <t>February 23rd, 2023</t>
  </si>
  <si>
    <t>Catuai</t>
  </si>
  <si>
    <t>February 23rd, 2024</t>
  </si>
  <si>
    <t>June 22nd, 2022</t>
  </si>
  <si>
    <t>June 22nd, 2023</t>
  </si>
  <si>
    <t>350-400</t>
  </si>
  <si>
    <t>Yellow Bourbon</t>
  </si>
  <si>
    <t>Indonesia</t>
  </si>
  <si>
    <t>September 23rd, 2022</t>
  </si>
  <si>
    <t>September 23rd, 2023</t>
  </si>
  <si>
    <t>Peru</t>
  </si>
  <si>
    <t>November 9th, 2022</t>
  </si>
  <si>
    <t>November 9th, 2023</t>
  </si>
  <si>
    <t>February 13th, 2023</t>
  </si>
  <si>
    <t>Double Carbonic Maceration / Natural</t>
  </si>
  <si>
    <t>February 13th, 2024</t>
  </si>
  <si>
    <t>Panama</t>
  </si>
  <si>
    <t>April 26th, 2023</t>
  </si>
  <si>
    <t>April 25th, 2024</t>
  </si>
  <si>
    <t>April 28th, 2023</t>
  </si>
  <si>
    <t>April 27th, 2024</t>
  </si>
  <si>
    <t>May 19th, 2022</t>
  </si>
  <si>
    <t>May 19th, 2023</t>
  </si>
  <si>
    <t>April 19th, 2023</t>
  </si>
  <si>
    <t>April 18th, 2024</t>
  </si>
  <si>
    <t>200-300</t>
  </si>
  <si>
    <t>Nicaragua</t>
  </si>
  <si>
    <t>June 9th, 2022</t>
  </si>
  <si>
    <t>Catrenic</t>
  </si>
  <si>
    <t>June 9th, 2023</t>
  </si>
  <si>
    <t>Vietnam</t>
  </si>
  <si>
    <t>October 4th, 2022</t>
  </si>
  <si>
    <t>October 4th, 2023</t>
  </si>
  <si>
    <t>unknown</t>
  </si>
  <si>
    <t>Honduras</t>
  </si>
  <si>
    <t>April 25th, 2023</t>
  </si>
  <si>
    <t>April 24th, 2024</t>
  </si>
  <si>
    <t>August 23rd, 2022</t>
  </si>
  <si>
    <t>August 23rd, 2023</t>
  </si>
  <si>
    <t>1300-1400</t>
  </si>
  <si>
    <t>September 19th, 2022</t>
  </si>
  <si>
    <t>September 19th, 2023</t>
  </si>
  <si>
    <t>El Salvador</t>
  </si>
  <si>
    <t>Pacamara</t>
  </si>
  <si>
    <t>May 11th, 2022</t>
  </si>
  <si>
    <t>Castillo and Colombia blend</t>
  </si>
  <si>
    <t>May 11th, 2023</t>
  </si>
  <si>
    <t>1250-1350</t>
  </si>
  <si>
    <t>Jember,TIM-TIM,Ateng</t>
  </si>
  <si>
    <t>Wet Hulling</t>
  </si>
  <si>
    <t>Madagascar</t>
  </si>
  <si>
    <t>yello-green</t>
  </si>
  <si>
    <t>1500-1600</t>
  </si>
  <si>
    <t>March 22nd, 2023</t>
  </si>
  <si>
    <t>March 21st, 2024</t>
  </si>
  <si>
    <t>1600-1750</t>
  </si>
  <si>
    <t>January 3rd, 2023</t>
  </si>
  <si>
    <t>January 3rd, 2024</t>
  </si>
  <si>
    <t>November 18th, 2022</t>
  </si>
  <si>
    <t>November 18th, 2023</t>
  </si>
  <si>
    <t>November 21st, 2022</t>
  </si>
  <si>
    <t>November 21st, 2023</t>
  </si>
  <si>
    <t>July 27th, 2022</t>
  </si>
  <si>
    <t>July 27th, 2023</t>
  </si>
  <si>
    <t>May 13th, 2022</t>
  </si>
  <si>
    <t>BOURBON, CATURRA Y CATIMOR</t>
  </si>
  <si>
    <t>May 13th, 2023</t>
  </si>
  <si>
    <t>4895 A 5650</t>
  </si>
  <si>
    <t>September 9th, 2022</t>
  </si>
  <si>
    <t>September 9th, 2023</t>
  </si>
  <si>
    <t>February 22nd, 2023</t>
  </si>
  <si>
    <t>February 22nd, 2024</t>
  </si>
  <si>
    <t>400-600</t>
  </si>
  <si>
    <t>Bourbon Sidra</t>
  </si>
  <si>
    <t>Mexico</t>
  </si>
  <si>
    <t>April 5th, 2023</t>
  </si>
  <si>
    <t>Sarchimor</t>
  </si>
  <si>
    <t>April 4th, 2024</t>
  </si>
  <si>
    <t>September 26th, 2022</t>
  </si>
  <si>
    <t>September 26th, 2023</t>
  </si>
  <si>
    <t>Myanmar</t>
  </si>
  <si>
    <t>Catimor,Catuai,Caturra,Bourbon</t>
  </si>
  <si>
    <t>200-400</t>
  </si>
  <si>
    <t>Parainema</t>
  </si>
  <si>
    <t>250-400</t>
  </si>
  <si>
    <t>250-300</t>
  </si>
  <si>
    <t>August 17th, 2022</t>
  </si>
  <si>
    <t>SHG</t>
  </si>
  <si>
    <t>August 17th, 2023</t>
  </si>
  <si>
    <t>January 18th, 2023</t>
  </si>
  <si>
    <t>January 18th, 2024</t>
  </si>
  <si>
    <t>1200 - 1580</t>
  </si>
  <si>
    <t>July 14th, 2022</t>
  </si>
  <si>
    <t>July 14th, 2023</t>
  </si>
  <si>
    <t>November 30th, 2022</t>
  </si>
  <si>
    <t>November 30th, 2023</t>
  </si>
  <si>
    <t>June 16th, 2022</t>
  </si>
  <si>
    <t>June 16th, 2023</t>
  </si>
  <si>
    <t>1400 - 1900</t>
  </si>
  <si>
    <t>July 7th, 2022</t>
  </si>
  <si>
    <t>July 7th, 2023</t>
  </si>
  <si>
    <t>Typica + SL34</t>
  </si>
  <si>
    <t>September 1st, 2022</t>
  </si>
  <si>
    <t>September 1st, 2023</t>
  </si>
  <si>
    <t>1280-1325</t>
  </si>
  <si>
    <t>MARSELLESA, CATUAI, CATURRA &amp; MARSELLESA, ANACAFE 14, CATUAI</t>
  </si>
  <si>
    <t>1300-1500</t>
  </si>
  <si>
    <t>Mundo Novo</t>
  </si>
  <si>
    <t>1100-1200</t>
  </si>
  <si>
    <t>Red Bourbon,Caturra</t>
  </si>
  <si>
    <t>Anaerobico 1000h</t>
  </si>
  <si>
    <t>Lempira</t>
  </si>
  <si>
    <t>1200 - 1300</t>
  </si>
  <si>
    <t>May 23rd, 2022</t>
  </si>
  <si>
    <t>May 23rd, 2023</t>
  </si>
  <si>
    <t>January 13th, 2023</t>
  </si>
  <si>
    <t>January 13th, 2024</t>
  </si>
  <si>
    <t>August 11th, 2022</t>
  </si>
  <si>
    <t>August 11th, 2023</t>
  </si>
  <si>
    <t>Typica Gesha</t>
  </si>
  <si>
    <t>April 24th, 2023</t>
  </si>
  <si>
    <t>April 23rd, 2024</t>
  </si>
  <si>
    <t>Gayo</t>
  </si>
  <si>
    <t>June 3rd, 2022</t>
  </si>
  <si>
    <t>June 3rd, 2023</t>
  </si>
  <si>
    <t>January 30th, 2023</t>
  </si>
  <si>
    <t>January 30th, 2024</t>
  </si>
  <si>
    <t>July 11th, 2022</t>
  </si>
  <si>
    <t>July 11th, 2023</t>
  </si>
  <si>
    <t>June 14th, 2022</t>
  </si>
  <si>
    <t>Bourbon, Catimor, Caturra, Typica</t>
  </si>
  <si>
    <t>June 14th, 2023</t>
  </si>
  <si>
    <t>unknow</t>
  </si>
  <si>
    <t>June 20th, 2022</t>
  </si>
  <si>
    <t>June 20th, 2023</t>
  </si>
  <si>
    <t>March 3rd, 2023</t>
  </si>
  <si>
    <t>March 2nd, 2024</t>
  </si>
  <si>
    <t>May 25th, 2022</t>
  </si>
  <si>
    <t>May 25th, 2023</t>
  </si>
  <si>
    <t>November 3rd, 2022</t>
  </si>
  <si>
    <t>November 3rd, 2023</t>
  </si>
  <si>
    <t>Maragogype</t>
  </si>
  <si>
    <t>1200-1350</t>
  </si>
  <si>
    <t>Caturra-Catuai</t>
  </si>
  <si>
    <t>June 1st, 2022</t>
  </si>
  <si>
    <t>June 1st, 2023</t>
  </si>
  <si>
    <t>February 21st, 2023</t>
  </si>
  <si>
    <t>February 21st, 2024</t>
  </si>
  <si>
    <t>1500-1950</t>
  </si>
  <si>
    <t>SL28,SL34,Ruiru11</t>
  </si>
  <si>
    <t>800-1200</t>
  </si>
  <si>
    <t>March 29th, 2023</t>
  </si>
  <si>
    <t>March 28th, 2024</t>
  </si>
  <si>
    <t>1350-1550</t>
  </si>
  <si>
    <t>November 28th, 2022</t>
  </si>
  <si>
    <t>November 28th, 2023</t>
  </si>
  <si>
    <t>August 22nd, 2022</t>
  </si>
  <si>
    <t>August 22nd, 2023</t>
  </si>
  <si>
    <t>1200~1600</t>
  </si>
  <si>
    <t>April 10th, 2023</t>
  </si>
  <si>
    <t>April 9th, 2024</t>
  </si>
  <si>
    <t>Yellow Catuai</t>
  </si>
  <si>
    <t>900-1000</t>
  </si>
  <si>
    <t>Catucai</t>
  </si>
  <si>
    <t>Santander</t>
  </si>
  <si>
    <t>Typica Bourbon Caturra Catimor</t>
  </si>
  <si>
    <t>600-800</t>
  </si>
  <si>
    <t>1300-1800</t>
  </si>
  <si>
    <t>December 22nd, 2022</t>
  </si>
  <si>
    <t>Caturra,Colombia,Castillo</t>
  </si>
  <si>
    <t>December 22nd, 2023</t>
  </si>
  <si>
    <t>March 8th, 2023</t>
  </si>
  <si>
    <t>March 7th, 2024</t>
  </si>
  <si>
    <t>April 20th, 2023</t>
  </si>
  <si>
    <t>April 19th, 2024</t>
  </si>
  <si>
    <t>Castillo,Caturra,Bourbon</t>
  </si>
  <si>
    <t>June 10th, 2022</t>
  </si>
  <si>
    <t>June 10th, 2023</t>
  </si>
  <si>
    <t>Pacas</t>
  </si>
  <si>
    <t>July 20th, 2022</t>
  </si>
  <si>
    <t>Catuai and Mundo Novo</t>
  </si>
  <si>
    <t>July 20th, 2023</t>
  </si>
  <si>
    <t>February 2nd, 2023</t>
  </si>
  <si>
    <t>February 2nd, 2024</t>
  </si>
  <si>
    <t>November 11th, 2022</t>
  </si>
  <si>
    <t>November 11th, 2023</t>
  </si>
  <si>
    <t>850-1100</t>
  </si>
  <si>
    <t>SEMI-LAVADO</t>
  </si>
  <si>
    <t>COO MCA</t>
  </si>
  <si>
    <t>Country of Origin_Brazil</t>
  </si>
  <si>
    <t>Country of Origin_Colombia</t>
  </si>
  <si>
    <t>Country of Origin_Costa Rica</t>
  </si>
  <si>
    <t>Country of Origin_El Salvador</t>
  </si>
  <si>
    <t>Country of Origin_Ethiopia</t>
  </si>
  <si>
    <t>Country of Origin_Guatemala</t>
  </si>
  <si>
    <t>Country of Origin_Honduras</t>
  </si>
  <si>
    <t>Country of Origin_Indonesia</t>
  </si>
  <si>
    <t>Country of Origin_Kenya</t>
  </si>
  <si>
    <t>Country of Origin_Laos</t>
  </si>
  <si>
    <t>Country of Origin_Madagascar</t>
  </si>
  <si>
    <t>Country of Origin_Mexico</t>
  </si>
  <si>
    <t>Country of Origin_Myanmar</t>
  </si>
  <si>
    <t>Country of Origin_Nicaragua</t>
  </si>
  <si>
    <t>Country of Origin_Panama</t>
  </si>
  <si>
    <t>Country of Origin_Peru</t>
  </si>
  <si>
    <t>Country of Origin_Taiwan</t>
  </si>
  <si>
    <t>Country of Origin_Tanzania, United Republic Of</t>
  </si>
  <si>
    <t>Country of Origin_Thailand</t>
  </si>
  <si>
    <t>Country of Origin_Uganda</t>
  </si>
  <si>
    <t>Country of Origin_United States (Hawaii)</t>
  </si>
  <si>
    <t>Country of Origin_Vietnam</t>
  </si>
  <si>
    <t>Variety_BOURBON, CATURRA Y CATIMOR</t>
  </si>
  <si>
    <t>Variety_Bourbon</t>
  </si>
  <si>
    <t>Variety_Bourbon Sidra</t>
  </si>
  <si>
    <t>Variety_Bourbon, Catimor, Caturra, Typica</t>
  </si>
  <si>
    <t>Variety_Castillo</t>
  </si>
  <si>
    <t>Variety_Castillo Paraguaycito</t>
  </si>
  <si>
    <t>Variety_Castillo and Colombia blend</t>
  </si>
  <si>
    <t>Variety_Castillo,Caturra,Bourbon</t>
  </si>
  <si>
    <t>Variety_Catimor</t>
  </si>
  <si>
    <t>Variety_Catimor,Catuai,Caturra,Bourbon</t>
  </si>
  <si>
    <t>Variety_Catrenic</t>
  </si>
  <si>
    <t>Variety_Catuai</t>
  </si>
  <si>
    <t>Variety_Catuai and Mundo Novo</t>
  </si>
  <si>
    <t>Variety_Catucai</t>
  </si>
  <si>
    <t>Variety_Caturra</t>
  </si>
  <si>
    <t>Variety_Caturra,Colombia,Castillo</t>
  </si>
  <si>
    <t>Variety_Caturra-Catuai</t>
  </si>
  <si>
    <t>Variety_Ethiopian Heirlooms</t>
  </si>
  <si>
    <t>Variety_Gayo</t>
  </si>
  <si>
    <t>Variety_Gesha</t>
  </si>
  <si>
    <t>Variety_Java</t>
  </si>
  <si>
    <t>Variety_Jember,TIM-TIM,Ateng</t>
  </si>
  <si>
    <t>Variety_Lempira</t>
  </si>
  <si>
    <t>Variety_MARSELLESA, CATUAI, CATURRA &amp; MARSELLESA, ANACAFE 14, CATUAI</t>
  </si>
  <si>
    <t>Variety_Maragogype</t>
  </si>
  <si>
    <t>Variety_Mundo Novo</t>
  </si>
  <si>
    <t>Variety_Pacamara</t>
  </si>
  <si>
    <t>Variety_Pacas</t>
  </si>
  <si>
    <t>Variety_Parainema</t>
  </si>
  <si>
    <t>Variety_Red Bourbon</t>
  </si>
  <si>
    <t>Variety_Red Bourbon,Caturra</t>
  </si>
  <si>
    <t>Variety_SHG</t>
  </si>
  <si>
    <t>Variety_SL14</t>
  </si>
  <si>
    <t>Variety_SL28</t>
  </si>
  <si>
    <t>Variety_SL28,SL34,Ruiru11</t>
  </si>
  <si>
    <t>Variety_SL34</t>
  </si>
  <si>
    <t>Variety_Santander</t>
  </si>
  <si>
    <t>Variety_Sarchimor</t>
  </si>
  <si>
    <t>Variety_Sl34+Gesha</t>
  </si>
  <si>
    <t>Variety_Typica</t>
  </si>
  <si>
    <t>Variety_Typica + SL34</t>
  </si>
  <si>
    <t>Variety_Typica Bourbon Caturra Catimor</t>
  </si>
  <si>
    <t>Variety_Typica Gesha</t>
  </si>
  <si>
    <t>Variety_Wolishalo,Kurume,Dega</t>
  </si>
  <si>
    <t>Variety_Yellow Bourbon</t>
  </si>
  <si>
    <t>Variety_Yellow Catuai</t>
  </si>
  <si>
    <t>Variety_unknow</t>
  </si>
  <si>
    <t>Variety_unknown</t>
  </si>
  <si>
    <t>Processing Method_Anaerobico 1000h</t>
  </si>
  <si>
    <t>Processing Method_Double Anaerobic Washed</t>
  </si>
  <si>
    <t>Processing Method_Double Carbonic Maceration / Natural</t>
  </si>
  <si>
    <t>Processing Method_Honey,Mossto</t>
  </si>
  <si>
    <t>Processing Method_Natural / Dry</t>
  </si>
  <si>
    <t>Processing Method_Pulped natural / honey</t>
  </si>
  <si>
    <t>Processing Method_SEMI-LAVADO</t>
  </si>
  <si>
    <t>Processing Method_Semi Washed</t>
  </si>
  <si>
    <t>Processing Method_Washed / Wet</t>
  </si>
  <si>
    <t>Processing Method_Wet Hulling</t>
  </si>
  <si>
    <t>Color_blue-green</t>
  </si>
  <si>
    <t>Color_bluish-green</t>
  </si>
  <si>
    <t>Color_browish-green</t>
  </si>
  <si>
    <t>Color_brownish</t>
  </si>
  <si>
    <t>Color_green</t>
  </si>
  <si>
    <t>Color_greenish</t>
  </si>
  <si>
    <t>Color_pale yellow</t>
  </si>
  <si>
    <t>Color_yello-green</t>
  </si>
  <si>
    <t>Color_yellow green</t>
  </si>
  <si>
    <t>Color_yellow- green</t>
  </si>
  <si>
    <t>Color_yellow-green</t>
  </si>
  <si>
    <t>Color_yellowish</t>
  </si>
  <si>
    <t>Variety MCA</t>
  </si>
  <si>
    <t>PM MCA</t>
  </si>
  <si>
    <t>Color MCA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</si>
</sst>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8"/>
  <sheetViews>
    <sheetView tabSelected="1" topLeftCell="K1" workbookViewId="0">
      <selection activeCell="S11" sqref="S11"/>
    </sheetView>
  </sheetViews>
  <sheetFormatPr defaultRowHeight="14.5" x14ac:dyDescent="0.35"/>
  <cols>
    <col min="1" max="1" width="15.1796875" bestFit="1" customWidth="1"/>
    <col min="3" max="3" width="25" bestFit="1" customWidth="1"/>
    <col min="4" max="4" width="16.7265625" customWidth="1"/>
    <col min="6" max="6" width="19.26953125" bestFit="1" customWidth="1"/>
    <col min="7" max="8" width="10.7265625" customWidth="1"/>
    <col min="9" max="9" width="33" bestFit="1" customWidth="1"/>
    <col min="10" max="10" width="14.81640625" customWidth="1"/>
  </cols>
  <sheetData>
    <row r="1" spans="1:29" x14ac:dyDescent="0.35">
      <c r="B1" t="s">
        <v>4</v>
      </c>
      <c r="C1" t="s">
        <v>0</v>
      </c>
      <c r="D1" t="s">
        <v>304</v>
      </c>
      <c r="E1" t="s">
        <v>5</v>
      </c>
      <c r="F1" t="s">
        <v>6</v>
      </c>
      <c r="G1" t="s">
        <v>1</v>
      </c>
      <c r="H1" t="s">
        <v>397</v>
      </c>
      <c r="I1" t="s">
        <v>2</v>
      </c>
      <c r="J1" t="s">
        <v>398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3</v>
      </c>
      <c r="AA1" t="s">
        <v>399</v>
      </c>
      <c r="AB1" t="s">
        <v>22</v>
      </c>
      <c r="AC1" t="s">
        <v>23</v>
      </c>
    </row>
    <row r="2" spans="1:29" x14ac:dyDescent="0.35">
      <c r="A2">
        <v>0</v>
      </c>
      <c r="B2">
        <v>0</v>
      </c>
      <c r="C2" t="s">
        <v>24</v>
      </c>
      <c r="D2">
        <f>VLOOKUP(Tabelle1!C2,MCA!$B$1:$C$22, 2, FALSE)</f>
        <v>-0.60922878788624513</v>
      </c>
      <c r="E2" t="s">
        <v>25</v>
      </c>
      <c r="F2" t="s">
        <v>26</v>
      </c>
      <c r="G2" t="s">
        <v>27</v>
      </c>
      <c r="H2">
        <f>VLOOKUP(G2,MCA!$B$23:$C$70,2, FALSE)</f>
        <v>-0.6105171716004284</v>
      </c>
      <c r="I2" t="s">
        <v>28</v>
      </c>
      <c r="J2">
        <f>VLOOKUP(I2, MCA!$B$71:$C$80, 2, FALSE)</f>
        <v>-0.6105171716004284</v>
      </c>
      <c r="K2">
        <v>8.58</v>
      </c>
      <c r="L2">
        <v>8.5</v>
      </c>
      <c r="M2">
        <v>8.42</v>
      </c>
      <c r="N2">
        <v>8.58</v>
      </c>
      <c r="O2">
        <v>8.25</v>
      </c>
      <c r="P2">
        <v>8.42</v>
      </c>
      <c r="Q2">
        <v>10</v>
      </c>
      <c r="R2">
        <v>10</v>
      </c>
      <c r="S2">
        <v>10</v>
      </c>
      <c r="T2">
        <v>8.58</v>
      </c>
      <c r="U2">
        <v>0</v>
      </c>
      <c r="V2">
        <v>89.33</v>
      </c>
      <c r="W2">
        <v>11.8</v>
      </c>
      <c r="X2">
        <v>0</v>
      </c>
      <c r="Y2">
        <v>0</v>
      </c>
      <c r="Z2" t="s">
        <v>29</v>
      </c>
      <c r="AA2">
        <f>VLOOKUP(Z2, MCA!$B$81:$C$92, 2, FALSE)</f>
        <v>-8.7578899231703297E-2</v>
      </c>
      <c r="AB2">
        <v>3</v>
      </c>
      <c r="AC2" t="s">
        <v>30</v>
      </c>
    </row>
    <row r="3" spans="1:29" x14ac:dyDescent="0.35">
      <c r="A3">
        <v>1</v>
      </c>
      <c r="B3">
        <v>1</v>
      </c>
      <c r="C3" t="s">
        <v>31</v>
      </c>
      <c r="D3">
        <f>VLOOKUP(Tabelle1!C3,MCA!$B$1:$C$22, 2, FALSE)</f>
        <v>8.8575403573631709E-2</v>
      </c>
      <c r="E3">
        <v>1200</v>
      </c>
      <c r="F3" t="s">
        <v>32</v>
      </c>
      <c r="G3" t="s">
        <v>33</v>
      </c>
      <c r="H3">
        <f>VLOOKUP(G3,MCA!$B$23:$C$70,2, FALSE)</f>
        <v>-5.5903236141208928E-2</v>
      </c>
      <c r="I3" t="s">
        <v>34</v>
      </c>
      <c r="J3">
        <f>VLOOKUP(I3, MCA!$B$71:$C$80, 2, FALSE)</f>
        <v>-8.608458440027511E-2</v>
      </c>
      <c r="K3">
        <v>8.5</v>
      </c>
      <c r="L3">
        <v>8.5</v>
      </c>
      <c r="M3">
        <v>7.92</v>
      </c>
      <c r="N3">
        <v>8</v>
      </c>
      <c r="O3">
        <v>7.92</v>
      </c>
      <c r="P3">
        <v>8.25</v>
      </c>
      <c r="Q3">
        <v>10</v>
      </c>
      <c r="R3">
        <v>10</v>
      </c>
      <c r="S3">
        <v>10</v>
      </c>
      <c r="T3">
        <v>8.5</v>
      </c>
      <c r="U3">
        <v>0</v>
      </c>
      <c r="V3">
        <v>87.58</v>
      </c>
      <c r="W3">
        <v>10.5</v>
      </c>
      <c r="X3">
        <v>0</v>
      </c>
      <c r="Y3">
        <v>0</v>
      </c>
      <c r="Z3" t="s">
        <v>35</v>
      </c>
      <c r="AA3">
        <f>VLOOKUP(Z3, MCA!$B$81:$C$92, 2, FALSE)</f>
        <v>1.676549112166019</v>
      </c>
      <c r="AB3">
        <v>0</v>
      </c>
      <c r="AC3" t="s">
        <v>36</v>
      </c>
    </row>
    <row r="4" spans="1:29" x14ac:dyDescent="0.35">
      <c r="A4">
        <v>2</v>
      </c>
      <c r="B4">
        <v>2</v>
      </c>
      <c r="C4" t="s">
        <v>37</v>
      </c>
      <c r="D4">
        <f>VLOOKUP(Tabelle1!C4,MCA!$B$1:$C$22, 2, FALSE)</f>
        <v>1.238043938511656</v>
      </c>
      <c r="E4">
        <v>1300</v>
      </c>
      <c r="F4" t="s">
        <v>32</v>
      </c>
      <c r="G4" t="s">
        <v>38</v>
      </c>
      <c r="H4">
        <f>VLOOKUP(G4,MCA!$B$23:$C$70,2, FALSE)</f>
        <v>1.1709741787616019</v>
      </c>
      <c r="I4" t="s">
        <v>39</v>
      </c>
      <c r="J4">
        <f>VLOOKUP(I4, MCA!$B$71:$C$80, 2, FALSE)</f>
        <v>2.388885531636237</v>
      </c>
      <c r="K4">
        <v>8.33</v>
      </c>
      <c r="L4">
        <v>8.42</v>
      </c>
      <c r="M4">
        <v>8.08</v>
      </c>
      <c r="N4">
        <v>8.17</v>
      </c>
      <c r="O4">
        <v>7.92</v>
      </c>
      <c r="P4">
        <v>8.17</v>
      </c>
      <c r="Q4">
        <v>10</v>
      </c>
      <c r="R4">
        <v>10</v>
      </c>
      <c r="S4">
        <v>10</v>
      </c>
      <c r="T4">
        <v>8.33</v>
      </c>
      <c r="U4">
        <v>0</v>
      </c>
      <c r="V4">
        <v>87.42</v>
      </c>
      <c r="W4">
        <v>10.4</v>
      </c>
      <c r="X4">
        <v>0</v>
      </c>
      <c r="Y4">
        <v>0</v>
      </c>
      <c r="Z4" t="s">
        <v>40</v>
      </c>
      <c r="AA4">
        <f>VLOOKUP(Z4, MCA!$B$81:$C$92, 2, FALSE)</f>
        <v>1.2093114615257301</v>
      </c>
      <c r="AB4">
        <v>2</v>
      </c>
      <c r="AC4" t="s">
        <v>36</v>
      </c>
    </row>
    <row r="5" spans="1:29" x14ac:dyDescent="0.35">
      <c r="A5">
        <v>3</v>
      </c>
      <c r="B5">
        <v>3</v>
      </c>
      <c r="C5" t="s">
        <v>41</v>
      </c>
      <c r="D5">
        <f>VLOOKUP(Tabelle1!C5,MCA!$B$1:$C$22, 2, FALSE)</f>
        <v>-0.23192284294211379</v>
      </c>
      <c r="E5">
        <v>1900</v>
      </c>
      <c r="F5" t="s">
        <v>26</v>
      </c>
      <c r="G5" t="s">
        <v>33</v>
      </c>
      <c r="H5">
        <f>VLOOKUP(G5,MCA!$B$23:$C$70,2, FALSE)</f>
        <v>-5.5903236141208928E-2</v>
      </c>
      <c r="I5" t="s">
        <v>34</v>
      </c>
      <c r="J5">
        <f>VLOOKUP(I5, MCA!$B$71:$C$80, 2, FALSE)</f>
        <v>-8.608458440027511E-2</v>
      </c>
      <c r="K5">
        <v>8.08</v>
      </c>
      <c r="L5">
        <v>8.17</v>
      </c>
      <c r="M5">
        <v>8.17</v>
      </c>
      <c r="N5">
        <v>8.25</v>
      </c>
      <c r="O5">
        <v>8.17</v>
      </c>
      <c r="P5">
        <v>8.08</v>
      </c>
      <c r="Q5">
        <v>10</v>
      </c>
      <c r="R5">
        <v>10</v>
      </c>
      <c r="S5">
        <v>10</v>
      </c>
      <c r="T5">
        <v>8.25</v>
      </c>
      <c r="U5">
        <v>0</v>
      </c>
      <c r="V5">
        <v>87.17</v>
      </c>
      <c r="W5">
        <v>11.8</v>
      </c>
      <c r="X5">
        <v>0</v>
      </c>
      <c r="Y5">
        <v>0</v>
      </c>
      <c r="Z5" t="s">
        <v>29</v>
      </c>
      <c r="AA5">
        <f>VLOOKUP(Z5, MCA!$B$81:$C$92, 2, FALSE)</f>
        <v>-8.7578899231703297E-2</v>
      </c>
      <c r="AB5">
        <v>0</v>
      </c>
      <c r="AC5" t="s">
        <v>30</v>
      </c>
    </row>
    <row r="6" spans="1:29" x14ac:dyDescent="0.35">
      <c r="A6">
        <v>4</v>
      </c>
      <c r="B6">
        <v>4</v>
      </c>
      <c r="C6" t="s">
        <v>24</v>
      </c>
      <c r="D6">
        <f>VLOOKUP(Tabelle1!C6,MCA!$B$1:$C$22, 2, FALSE)</f>
        <v>-0.60922878788624513</v>
      </c>
      <c r="E6" t="s">
        <v>42</v>
      </c>
      <c r="F6" t="s">
        <v>43</v>
      </c>
      <c r="G6" t="s">
        <v>44</v>
      </c>
      <c r="H6">
        <f>VLOOKUP(G6,MCA!$B$23:$C$70,2, FALSE)</f>
        <v>-0.84238037508185015</v>
      </c>
      <c r="I6" t="s">
        <v>45</v>
      </c>
      <c r="J6">
        <f>VLOOKUP(I6, MCA!$B$71:$C$80, 2, FALSE)</f>
        <v>-0.84238037508185015</v>
      </c>
      <c r="K6">
        <v>8.33</v>
      </c>
      <c r="L6">
        <v>8.33</v>
      </c>
      <c r="M6">
        <v>8.08</v>
      </c>
      <c r="N6">
        <v>8.25</v>
      </c>
      <c r="O6">
        <v>7.92</v>
      </c>
      <c r="P6">
        <v>7.92</v>
      </c>
      <c r="Q6">
        <v>10</v>
      </c>
      <c r="R6">
        <v>10</v>
      </c>
      <c r="S6">
        <v>10</v>
      </c>
      <c r="T6">
        <v>8.25</v>
      </c>
      <c r="U6">
        <v>0</v>
      </c>
      <c r="V6">
        <v>87.08</v>
      </c>
      <c r="W6">
        <v>11.6</v>
      </c>
      <c r="X6">
        <v>0</v>
      </c>
      <c r="Y6">
        <v>2</v>
      </c>
      <c r="Z6" t="s">
        <v>46</v>
      </c>
      <c r="AA6">
        <f>VLOOKUP(Z6, MCA!$B$81:$C$92, 2, FALSE)</f>
        <v>-0.39704251903887389</v>
      </c>
      <c r="AB6">
        <v>2</v>
      </c>
      <c r="AC6" t="s">
        <v>47</v>
      </c>
    </row>
    <row r="7" spans="1:29" x14ac:dyDescent="0.35">
      <c r="A7">
        <v>5</v>
      </c>
      <c r="B7">
        <v>5</v>
      </c>
      <c r="C7" t="s">
        <v>48</v>
      </c>
      <c r="D7">
        <f>VLOOKUP(Tabelle1!C7,MCA!$B$1:$C$22, 2, FALSE)</f>
        <v>-0.11635118539008139</v>
      </c>
      <c r="E7">
        <v>1668</v>
      </c>
      <c r="F7" t="s">
        <v>32</v>
      </c>
      <c r="G7" t="s">
        <v>33</v>
      </c>
      <c r="H7">
        <f>VLOOKUP(G7,MCA!$B$23:$C$70,2, FALSE)</f>
        <v>-5.5903236141208928E-2</v>
      </c>
      <c r="I7" t="s">
        <v>34</v>
      </c>
      <c r="J7">
        <f>VLOOKUP(I7, MCA!$B$71:$C$80, 2, FALSE)</f>
        <v>-8.608458440027511E-2</v>
      </c>
      <c r="K7">
        <v>8.33</v>
      </c>
      <c r="L7">
        <v>8.33</v>
      </c>
      <c r="M7">
        <v>8.25</v>
      </c>
      <c r="N7">
        <v>7.83</v>
      </c>
      <c r="O7">
        <v>7.83</v>
      </c>
      <c r="P7">
        <v>8.17</v>
      </c>
      <c r="Q7">
        <v>10</v>
      </c>
      <c r="R7">
        <v>10</v>
      </c>
      <c r="S7">
        <v>10</v>
      </c>
      <c r="T7">
        <v>8.25</v>
      </c>
      <c r="U7">
        <v>0</v>
      </c>
      <c r="V7">
        <v>87</v>
      </c>
      <c r="W7">
        <v>10.7</v>
      </c>
      <c r="X7">
        <v>0</v>
      </c>
      <c r="Y7">
        <v>0</v>
      </c>
      <c r="Z7" t="s">
        <v>29</v>
      </c>
      <c r="AA7">
        <f>VLOOKUP(Z7, MCA!$B$81:$C$92, 2, FALSE)</f>
        <v>-8.7578899231703297E-2</v>
      </c>
      <c r="AB7">
        <v>2</v>
      </c>
      <c r="AC7" t="s">
        <v>36</v>
      </c>
    </row>
    <row r="8" spans="1:29" x14ac:dyDescent="0.35">
      <c r="A8">
        <v>6</v>
      </c>
      <c r="B8">
        <v>6</v>
      </c>
      <c r="C8" t="s">
        <v>31</v>
      </c>
      <c r="D8">
        <f>VLOOKUP(Tabelle1!C8,MCA!$B$1:$C$22, 2, FALSE)</f>
        <v>8.8575403573631709E-2</v>
      </c>
      <c r="E8">
        <v>1250</v>
      </c>
      <c r="F8" t="s">
        <v>32</v>
      </c>
      <c r="G8" t="s">
        <v>33</v>
      </c>
      <c r="H8">
        <f>VLOOKUP(G8,MCA!$B$23:$C$70,2, FALSE)</f>
        <v>-5.5903236141208928E-2</v>
      </c>
      <c r="I8" t="s">
        <v>34</v>
      </c>
      <c r="J8">
        <f>VLOOKUP(I8, MCA!$B$71:$C$80, 2, FALSE)</f>
        <v>-8.608458440027511E-2</v>
      </c>
      <c r="K8">
        <v>8.33</v>
      </c>
      <c r="L8">
        <v>8.17</v>
      </c>
      <c r="M8">
        <v>8.08</v>
      </c>
      <c r="N8">
        <v>8</v>
      </c>
      <c r="O8">
        <v>7.83</v>
      </c>
      <c r="P8">
        <v>8.25</v>
      </c>
      <c r="Q8">
        <v>10</v>
      </c>
      <c r="R8">
        <v>10</v>
      </c>
      <c r="S8">
        <v>10</v>
      </c>
      <c r="T8">
        <v>8.25</v>
      </c>
      <c r="U8">
        <v>0</v>
      </c>
      <c r="V8">
        <v>86.92</v>
      </c>
      <c r="W8">
        <v>9.1</v>
      </c>
      <c r="X8">
        <v>0</v>
      </c>
      <c r="Y8">
        <v>0</v>
      </c>
      <c r="Z8" t="s">
        <v>29</v>
      </c>
      <c r="AA8">
        <f>VLOOKUP(Z8, MCA!$B$81:$C$92, 2, FALSE)</f>
        <v>-8.7578899231703297E-2</v>
      </c>
      <c r="AB8">
        <v>0</v>
      </c>
      <c r="AC8" t="s">
        <v>36</v>
      </c>
    </row>
    <row r="9" spans="1:29" x14ac:dyDescent="0.35">
      <c r="A9">
        <v>7</v>
      </c>
      <c r="B9">
        <v>7</v>
      </c>
      <c r="C9" t="s">
        <v>31</v>
      </c>
      <c r="D9">
        <f>VLOOKUP(Tabelle1!C9,MCA!$B$1:$C$22, 2, FALSE)</f>
        <v>8.8575403573631709E-2</v>
      </c>
      <c r="E9">
        <v>1200</v>
      </c>
      <c r="F9" t="s">
        <v>32</v>
      </c>
      <c r="G9" t="s">
        <v>49</v>
      </c>
      <c r="H9">
        <f>VLOOKUP(G9,MCA!$B$23:$C$70,2, FALSE)</f>
        <v>-0.33613254417473298</v>
      </c>
      <c r="I9" t="s">
        <v>50</v>
      </c>
      <c r="J9">
        <f>VLOOKUP(I9, MCA!$B$71:$C$80, 2, FALSE)</f>
        <v>-0.1381851307642325</v>
      </c>
      <c r="K9">
        <v>8.25</v>
      </c>
      <c r="L9">
        <v>8.25</v>
      </c>
      <c r="M9">
        <v>8.17</v>
      </c>
      <c r="N9">
        <v>8</v>
      </c>
      <c r="O9">
        <v>7.92</v>
      </c>
      <c r="P9">
        <v>8.08</v>
      </c>
      <c r="Q9">
        <v>10</v>
      </c>
      <c r="R9">
        <v>10</v>
      </c>
      <c r="S9">
        <v>10</v>
      </c>
      <c r="T9">
        <v>8.08</v>
      </c>
      <c r="U9">
        <v>0</v>
      </c>
      <c r="V9">
        <v>86.75</v>
      </c>
      <c r="W9">
        <v>10</v>
      </c>
      <c r="X9">
        <v>0</v>
      </c>
      <c r="Y9">
        <v>0</v>
      </c>
      <c r="Z9" t="s">
        <v>51</v>
      </c>
      <c r="AA9">
        <f>VLOOKUP(Z9, MCA!$B$81:$C$92, 2, FALSE)</f>
        <v>-0.36577468413547481</v>
      </c>
      <c r="AB9">
        <v>1</v>
      </c>
      <c r="AC9" t="s">
        <v>36</v>
      </c>
    </row>
    <row r="10" spans="1:29" x14ac:dyDescent="0.35">
      <c r="A10">
        <v>8</v>
      </c>
      <c r="B10">
        <v>8</v>
      </c>
      <c r="C10" t="s">
        <v>31</v>
      </c>
      <c r="D10">
        <f>VLOOKUP(Tabelle1!C10,MCA!$B$1:$C$22, 2, FALSE)</f>
        <v>8.8575403573631709E-2</v>
      </c>
      <c r="E10">
        <v>1250</v>
      </c>
      <c r="F10" t="s">
        <v>32</v>
      </c>
      <c r="G10" t="s">
        <v>52</v>
      </c>
      <c r="H10">
        <f>VLOOKUP(G10,MCA!$B$23:$C$70,2, FALSE)</f>
        <v>0.13305410811585999</v>
      </c>
      <c r="I10" t="s">
        <v>34</v>
      </c>
      <c r="J10">
        <f>VLOOKUP(I10, MCA!$B$71:$C$80, 2, FALSE)</f>
        <v>-8.608458440027511E-2</v>
      </c>
      <c r="K10">
        <v>8.08</v>
      </c>
      <c r="L10">
        <v>8.08</v>
      </c>
      <c r="M10">
        <v>8.25</v>
      </c>
      <c r="N10">
        <v>8.08</v>
      </c>
      <c r="O10">
        <v>7.92</v>
      </c>
      <c r="P10">
        <v>8</v>
      </c>
      <c r="Q10">
        <v>10</v>
      </c>
      <c r="R10">
        <v>10</v>
      </c>
      <c r="S10">
        <v>10</v>
      </c>
      <c r="T10">
        <v>8.25</v>
      </c>
      <c r="U10">
        <v>0</v>
      </c>
      <c r="V10">
        <v>86.67</v>
      </c>
      <c r="W10">
        <v>10.8</v>
      </c>
      <c r="X10">
        <v>0</v>
      </c>
      <c r="Y10">
        <v>0</v>
      </c>
      <c r="Z10" t="s">
        <v>53</v>
      </c>
      <c r="AA10">
        <f>VLOOKUP(Z10, MCA!$B$81:$C$92, 2, FALSE)</f>
        <v>-0.40108520683943411</v>
      </c>
      <c r="AB10">
        <v>0</v>
      </c>
      <c r="AC10" t="s">
        <v>36</v>
      </c>
    </row>
    <row r="11" spans="1:29" x14ac:dyDescent="0.35">
      <c r="A11">
        <v>9</v>
      </c>
      <c r="B11">
        <v>9</v>
      </c>
      <c r="C11" t="s">
        <v>54</v>
      </c>
      <c r="D11">
        <f>VLOOKUP(Tabelle1!C11,MCA!$B$1:$C$22, 2, FALSE)</f>
        <v>-0.38372520963279633</v>
      </c>
      <c r="E11" t="s">
        <v>55</v>
      </c>
      <c r="F11" t="s">
        <v>56</v>
      </c>
      <c r="G11" t="s">
        <v>57</v>
      </c>
      <c r="H11">
        <f>VLOOKUP(G11,MCA!$B$23:$C$70,2, FALSE)</f>
        <v>-0.1160811841516428</v>
      </c>
      <c r="I11" t="s">
        <v>34</v>
      </c>
      <c r="J11">
        <f>VLOOKUP(I11, MCA!$B$71:$C$80, 2, FALSE)</f>
        <v>-8.608458440027511E-2</v>
      </c>
      <c r="K11">
        <v>8.08</v>
      </c>
      <c r="L11">
        <v>8.17</v>
      </c>
      <c r="M11">
        <v>8.08</v>
      </c>
      <c r="N11">
        <v>8.17</v>
      </c>
      <c r="O11">
        <v>8</v>
      </c>
      <c r="P11">
        <v>8</v>
      </c>
      <c r="Q11">
        <v>10</v>
      </c>
      <c r="R11">
        <v>10</v>
      </c>
      <c r="S11">
        <v>10</v>
      </c>
      <c r="T11">
        <v>8</v>
      </c>
      <c r="U11">
        <v>0</v>
      </c>
      <c r="V11">
        <v>86.5</v>
      </c>
      <c r="W11">
        <v>11</v>
      </c>
      <c r="X11">
        <v>0</v>
      </c>
      <c r="Y11">
        <v>0</v>
      </c>
      <c r="Z11" t="s">
        <v>53</v>
      </c>
      <c r="AA11">
        <f>VLOOKUP(Z11, MCA!$B$81:$C$92, 2, FALSE)</f>
        <v>-0.40108520683943411</v>
      </c>
      <c r="AB11">
        <v>0</v>
      </c>
      <c r="AC11" t="s">
        <v>58</v>
      </c>
    </row>
    <row r="12" spans="1:29" x14ac:dyDescent="0.35">
      <c r="A12">
        <v>10</v>
      </c>
      <c r="B12">
        <v>10</v>
      </c>
      <c r="C12" t="s">
        <v>59</v>
      </c>
      <c r="D12">
        <f>VLOOKUP(Tabelle1!C12,MCA!$B$1:$C$22, 2, FALSE)</f>
        <v>-0.61948138582951062</v>
      </c>
      <c r="E12" t="s">
        <v>60</v>
      </c>
      <c r="F12" t="s">
        <v>61</v>
      </c>
      <c r="G12" t="s">
        <v>62</v>
      </c>
      <c r="H12">
        <f>VLOOKUP(G12,MCA!$B$23:$C$70,2, FALSE)</f>
        <v>-0.62324837923796994</v>
      </c>
      <c r="I12" t="s">
        <v>50</v>
      </c>
      <c r="J12">
        <f>VLOOKUP(I12, MCA!$B$71:$C$80, 2, FALSE)</f>
        <v>-0.1381851307642325</v>
      </c>
      <c r="K12">
        <v>8.08</v>
      </c>
      <c r="L12">
        <v>8.25</v>
      </c>
      <c r="M12">
        <v>8</v>
      </c>
      <c r="N12">
        <v>8.08</v>
      </c>
      <c r="O12">
        <v>7.92</v>
      </c>
      <c r="P12">
        <v>7.92</v>
      </c>
      <c r="Q12">
        <v>10</v>
      </c>
      <c r="R12">
        <v>10</v>
      </c>
      <c r="S12">
        <v>10</v>
      </c>
      <c r="T12">
        <v>8</v>
      </c>
      <c r="U12">
        <v>0</v>
      </c>
      <c r="V12">
        <v>86.25</v>
      </c>
      <c r="W12">
        <v>11.8</v>
      </c>
      <c r="X12">
        <v>0</v>
      </c>
      <c r="Y12">
        <v>1</v>
      </c>
      <c r="Z12" t="s">
        <v>53</v>
      </c>
      <c r="AA12">
        <f>VLOOKUP(Z12, MCA!$B$81:$C$92, 2, FALSE)</f>
        <v>-0.40108520683943411</v>
      </c>
      <c r="AB12">
        <v>1</v>
      </c>
      <c r="AC12" t="s">
        <v>63</v>
      </c>
    </row>
    <row r="13" spans="1:29" x14ac:dyDescent="0.35">
      <c r="A13">
        <v>11</v>
      </c>
      <c r="B13">
        <v>11</v>
      </c>
      <c r="C13" t="s">
        <v>48</v>
      </c>
      <c r="D13">
        <f>VLOOKUP(Tabelle1!C13,MCA!$B$1:$C$22, 2, FALSE)</f>
        <v>-0.11635118539008139</v>
      </c>
      <c r="E13">
        <v>2000</v>
      </c>
      <c r="F13" t="s">
        <v>32</v>
      </c>
      <c r="G13" t="s">
        <v>33</v>
      </c>
      <c r="H13">
        <f>VLOOKUP(G13,MCA!$B$23:$C$70,2, FALSE)</f>
        <v>-5.5903236141208928E-2</v>
      </c>
      <c r="I13" t="s">
        <v>50</v>
      </c>
      <c r="J13">
        <f>VLOOKUP(I13, MCA!$B$71:$C$80, 2, FALSE)</f>
        <v>-0.1381851307642325</v>
      </c>
      <c r="K13">
        <v>8.08</v>
      </c>
      <c r="L13">
        <v>8</v>
      </c>
      <c r="M13">
        <v>8</v>
      </c>
      <c r="N13">
        <v>7.75</v>
      </c>
      <c r="O13">
        <v>8.25</v>
      </c>
      <c r="P13">
        <v>8.17</v>
      </c>
      <c r="Q13">
        <v>10</v>
      </c>
      <c r="R13">
        <v>10</v>
      </c>
      <c r="S13">
        <v>10</v>
      </c>
      <c r="T13">
        <v>8</v>
      </c>
      <c r="U13">
        <v>0</v>
      </c>
      <c r="V13">
        <v>86.25</v>
      </c>
      <c r="W13">
        <v>11.5</v>
      </c>
      <c r="X13">
        <v>0</v>
      </c>
      <c r="Y13">
        <v>0</v>
      </c>
      <c r="Z13" t="s">
        <v>64</v>
      </c>
      <c r="AA13">
        <f>VLOOKUP(Z13, MCA!$B$81:$C$92, 2, FALSE)</f>
        <v>-0.28401347754932671</v>
      </c>
      <c r="AB13">
        <v>1</v>
      </c>
      <c r="AC13" t="s">
        <v>36</v>
      </c>
    </row>
    <row r="14" spans="1:29" x14ac:dyDescent="0.35">
      <c r="A14">
        <v>12</v>
      </c>
      <c r="B14">
        <v>12</v>
      </c>
      <c r="C14" t="s">
        <v>31</v>
      </c>
      <c r="D14">
        <f>VLOOKUP(Tabelle1!C14,MCA!$B$1:$C$22, 2, FALSE)</f>
        <v>8.8575403573631709E-2</v>
      </c>
      <c r="E14">
        <v>1250</v>
      </c>
      <c r="F14" t="s">
        <v>32</v>
      </c>
      <c r="G14" t="s">
        <v>33</v>
      </c>
      <c r="H14">
        <f>VLOOKUP(G14,MCA!$B$23:$C$70,2, FALSE)</f>
        <v>-5.5903236141208928E-2</v>
      </c>
      <c r="I14" t="s">
        <v>34</v>
      </c>
      <c r="J14">
        <f>VLOOKUP(I14, MCA!$B$71:$C$80, 2, FALSE)</f>
        <v>-8.608458440027511E-2</v>
      </c>
      <c r="K14">
        <v>8.08</v>
      </c>
      <c r="L14">
        <v>8</v>
      </c>
      <c r="M14">
        <v>8.08</v>
      </c>
      <c r="N14">
        <v>8.08</v>
      </c>
      <c r="O14">
        <v>8</v>
      </c>
      <c r="P14">
        <v>8</v>
      </c>
      <c r="Q14">
        <v>10</v>
      </c>
      <c r="R14">
        <v>10</v>
      </c>
      <c r="S14">
        <v>10</v>
      </c>
      <c r="T14">
        <v>8</v>
      </c>
      <c r="U14">
        <v>0</v>
      </c>
      <c r="V14">
        <v>86.25</v>
      </c>
      <c r="W14">
        <v>11.9</v>
      </c>
      <c r="X14">
        <v>0</v>
      </c>
      <c r="Y14">
        <v>0</v>
      </c>
      <c r="Z14" t="s">
        <v>29</v>
      </c>
      <c r="AA14">
        <f>VLOOKUP(Z14, MCA!$B$81:$C$92, 2, FALSE)</f>
        <v>-8.7578899231703297E-2</v>
      </c>
      <c r="AB14">
        <v>0</v>
      </c>
      <c r="AC14" t="s">
        <v>36</v>
      </c>
    </row>
    <row r="15" spans="1:29" x14ac:dyDescent="0.35">
      <c r="A15">
        <v>13</v>
      </c>
      <c r="B15">
        <v>13</v>
      </c>
      <c r="C15" t="s">
        <v>59</v>
      </c>
      <c r="D15">
        <f>VLOOKUP(Tabelle1!C15,MCA!$B$1:$C$22, 2, FALSE)</f>
        <v>-0.61948138582951062</v>
      </c>
      <c r="E15" t="s">
        <v>65</v>
      </c>
      <c r="F15" t="s">
        <v>66</v>
      </c>
      <c r="G15" t="s">
        <v>33</v>
      </c>
      <c r="H15">
        <f>VLOOKUP(G15,MCA!$B$23:$C$70,2, FALSE)</f>
        <v>-5.5903236141208928E-2</v>
      </c>
      <c r="I15" t="s">
        <v>50</v>
      </c>
      <c r="J15">
        <f>VLOOKUP(I15, MCA!$B$71:$C$80, 2, FALSE)</f>
        <v>-0.1381851307642325</v>
      </c>
      <c r="K15">
        <v>7.67</v>
      </c>
      <c r="L15">
        <v>8.17</v>
      </c>
      <c r="M15">
        <v>8</v>
      </c>
      <c r="N15">
        <v>8.33</v>
      </c>
      <c r="O15">
        <v>8</v>
      </c>
      <c r="P15">
        <v>8</v>
      </c>
      <c r="Q15">
        <v>10</v>
      </c>
      <c r="R15">
        <v>10</v>
      </c>
      <c r="S15">
        <v>10</v>
      </c>
      <c r="T15">
        <v>8</v>
      </c>
      <c r="U15">
        <v>0</v>
      </c>
      <c r="V15">
        <v>86.17</v>
      </c>
      <c r="W15">
        <v>11.6</v>
      </c>
      <c r="X15">
        <v>0</v>
      </c>
      <c r="Y15">
        <v>3</v>
      </c>
      <c r="Z15" t="s">
        <v>67</v>
      </c>
      <c r="AA15">
        <f>VLOOKUP(Z15, MCA!$B$81:$C$92, 2, FALSE)</f>
        <v>-0.65773907359697037</v>
      </c>
      <c r="AB15">
        <v>2</v>
      </c>
      <c r="AC15" t="s">
        <v>68</v>
      </c>
    </row>
    <row r="16" spans="1:29" x14ac:dyDescent="0.35">
      <c r="A16">
        <v>14</v>
      </c>
      <c r="B16">
        <v>14</v>
      </c>
      <c r="C16" t="s">
        <v>24</v>
      </c>
      <c r="D16">
        <f>VLOOKUP(Tabelle1!C16,MCA!$B$1:$C$22, 2, FALSE)</f>
        <v>-0.60922878788624513</v>
      </c>
      <c r="E16">
        <v>1850</v>
      </c>
      <c r="F16" t="s">
        <v>32</v>
      </c>
      <c r="G16" t="s">
        <v>69</v>
      </c>
      <c r="H16">
        <f>VLOOKUP(G16,MCA!$B$23:$C$70,2, FALSE)</f>
        <v>-0.30312799800827978</v>
      </c>
      <c r="I16" t="s">
        <v>34</v>
      </c>
      <c r="J16">
        <f>VLOOKUP(I16, MCA!$B$71:$C$80, 2, FALSE)</f>
        <v>-8.608458440027511E-2</v>
      </c>
      <c r="K16">
        <v>8.08</v>
      </c>
      <c r="L16">
        <v>8</v>
      </c>
      <c r="M16">
        <v>8.08</v>
      </c>
      <c r="N16">
        <v>7.92</v>
      </c>
      <c r="O16">
        <v>8.08</v>
      </c>
      <c r="P16">
        <v>8</v>
      </c>
      <c r="Q16">
        <v>10</v>
      </c>
      <c r="R16">
        <v>10</v>
      </c>
      <c r="S16">
        <v>10</v>
      </c>
      <c r="T16">
        <v>8</v>
      </c>
      <c r="U16">
        <v>0</v>
      </c>
      <c r="V16">
        <v>86.17</v>
      </c>
      <c r="W16">
        <v>10.6</v>
      </c>
      <c r="X16">
        <v>0</v>
      </c>
      <c r="Y16">
        <v>0</v>
      </c>
      <c r="Z16" t="s">
        <v>29</v>
      </c>
      <c r="AA16">
        <f>VLOOKUP(Z16, MCA!$B$81:$C$92, 2, FALSE)</f>
        <v>-8.7578899231703297E-2</v>
      </c>
      <c r="AB16">
        <v>0</v>
      </c>
      <c r="AC16" t="s">
        <v>36</v>
      </c>
    </row>
    <row r="17" spans="1:29" x14ac:dyDescent="0.35">
      <c r="A17">
        <v>15</v>
      </c>
      <c r="B17">
        <v>15</v>
      </c>
      <c r="C17" t="s">
        <v>31</v>
      </c>
      <c r="D17">
        <f>VLOOKUP(Tabelle1!C17,MCA!$B$1:$C$22, 2, FALSE)</f>
        <v>8.8575403573631709E-2</v>
      </c>
      <c r="E17">
        <v>1100</v>
      </c>
      <c r="F17" t="s">
        <v>32</v>
      </c>
      <c r="G17" t="s">
        <v>52</v>
      </c>
      <c r="H17">
        <f>VLOOKUP(G17,MCA!$B$23:$C$70,2, FALSE)</f>
        <v>0.13305410811585999</v>
      </c>
      <c r="I17" t="s">
        <v>70</v>
      </c>
      <c r="J17">
        <f>VLOOKUP(I17, MCA!$B$71:$C$80, 2, FALSE)</f>
        <v>0.25480622770919281</v>
      </c>
      <c r="K17">
        <v>8.17</v>
      </c>
      <c r="L17">
        <v>8.08</v>
      </c>
      <c r="M17">
        <v>8</v>
      </c>
      <c r="N17">
        <v>7.92</v>
      </c>
      <c r="O17">
        <v>8</v>
      </c>
      <c r="P17">
        <v>7.92</v>
      </c>
      <c r="Q17">
        <v>10</v>
      </c>
      <c r="R17">
        <v>10</v>
      </c>
      <c r="S17">
        <v>10</v>
      </c>
      <c r="T17">
        <v>8</v>
      </c>
      <c r="U17">
        <v>0</v>
      </c>
      <c r="V17">
        <v>86.08</v>
      </c>
      <c r="W17">
        <v>10.199999999999999</v>
      </c>
      <c r="X17">
        <v>0</v>
      </c>
      <c r="Y17">
        <v>0</v>
      </c>
      <c r="Z17" t="s">
        <v>29</v>
      </c>
      <c r="AA17">
        <f>VLOOKUP(Z17, MCA!$B$81:$C$92, 2, FALSE)</f>
        <v>-8.7578899231703297E-2</v>
      </c>
      <c r="AB17">
        <v>0</v>
      </c>
      <c r="AC17" t="s">
        <v>36</v>
      </c>
    </row>
    <row r="18" spans="1:29" x14ac:dyDescent="0.35">
      <c r="A18">
        <v>16</v>
      </c>
      <c r="B18">
        <v>16</v>
      </c>
      <c r="C18" t="s">
        <v>59</v>
      </c>
      <c r="D18">
        <f>VLOOKUP(Tabelle1!C18,MCA!$B$1:$C$22, 2, FALSE)</f>
        <v>-0.61948138582951062</v>
      </c>
      <c r="E18" t="s">
        <v>71</v>
      </c>
      <c r="F18" t="s">
        <v>72</v>
      </c>
      <c r="G18" t="s">
        <v>73</v>
      </c>
      <c r="H18">
        <f>VLOOKUP(G18,MCA!$B$23:$C$70,2, FALSE)</f>
        <v>-0.54732075738591668</v>
      </c>
      <c r="I18" t="s">
        <v>34</v>
      </c>
      <c r="J18">
        <f>VLOOKUP(I18, MCA!$B$71:$C$80, 2, FALSE)</f>
        <v>-8.608458440027511E-2</v>
      </c>
      <c r="K18">
        <v>8.17</v>
      </c>
      <c r="L18">
        <v>8.08</v>
      </c>
      <c r="M18">
        <v>7.92</v>
      </c>
      <c r="N18">
        <v>8.17</v>
      </c>
      <c r="O18">
        <v>7.75</v>
      </c>
      <c r="P18">
        <v>7.92</v>
      </c>
      <c r="Q18">
        <v>10</v>
      </c>
      <c r="R18">
        <v>10</v>
      </c>
      <c r="S18">
        <v>10</v>
      </c>
      <c r="T18">
        <v>8.08</v>
      </c>
      <c r="U18">
        <v>0</v>
      </c>
      <c r="V18">
        <v>86.08</v>
      </c>
      <c r="W18">
        <v>11.3</v>
      </c>
      <c r="X18">
        <v>0</v>
      </c>
      <c r="Y18">
        <v>2</v>
      </c>
      <c r="Z18" t="s">
        <v>29</v>
      </c>
      <c r="AA18">
        <f>VLOOKUP(Z18, MCA!$B$81:$C$92, 2, FALSE)</f>
        <v>-8.7578899231703297E-2</v>
      </c>
      <c r="AB18">
        <v>2</v>
      </c>
      <c r="AC18" t="s">
        <v>74</v>
      </c>
    </row>
    <row r="19" spans="1:29" x14ac:dyDescent="0.35">
      <c r="A19">
        <v>17</v>
      </c>
      <c r="B19">
        <v>17</v>
      </c>
      <c r="C19" t="s">
        <v>31</v>
      </c>
      <c r="D19">
        <f>VLOOKUP(Tabelle1!C19,MCA!$B$1:$C$22, 2, FALSE)</f>
        <v>8.8575403573631709E-2</v>
      </c>
      <c r="E19">
        <v>1300</v>
      </c>
      <c r="F19" t="s">
        <v>75</v>
      </c>
      <c r="G19" t="s">
        <v>33</v>
      </c>
      <c r="H19">
        <f>VLOOKUP(G19,MCA!$B$23:$C$70,2, FALSE)</f>
        <v>-5.5903236141208928E-2</v>
      </c>
      <c r="I19" t="s">
        <v>50</v>
      </c>
      <c r="J19">
        <f>VLOOKUP(I19, MCA!$B$71:$C$80, 2, FALSE)</f>
        <v>-0.1381851307642325</v>
      </c>
      <c r="K19">
        <v>8</v>
      </c>
      <c r="L19">
        <v>8.17</v>
      </c>
      <c r="M19">
        <v>8</v>
      </c>
      <c r="N19">
        <v>7.92</v>
      </c>
      <c r="O19">
        <v>7.92</v>
      </c>
      <c r="P19">
        <v>7.92</v>
      </c>
      <c r="Q19">
        <v>10</v>
      </c>
      <c r="R19">
        <v>10</v>
      </c>
      <c r="S19">
        <v>10</v>
      </c>
      <c r="T19">
        <v>8.17</v>
      </c>
      <c r="U19">
        <v>0</v>
      </c>
      <c r="V19">
        <v>86.08</v>
      </c>
      <c r="W19">
        <v>10.3</v>
      </c>
      <c r="X19">
        <v>0</v>
      </c>
      <c r="Y19">
        <v>0</v>
      </c>
      <c r="Z19" t="s">
        <v>46</v>
      </c>
      <c r="AA19">
        <f>VLOOKUP(Z19, MCA!$B$81:$C$92, 2, FALSE)</f>
        <v>-0.39704251903887389</v>
      </c>
      <c r="AB19">
        <v>0</v>
      </c>
      <c r="AC19" t="s">
        <v>76</v>
      </c>
    </row>
    <row r="20" spans="1:29" x14ac:dyDescent="0.35">
      <c r="A20">
        <v>18</v>
      </c>
      <c r="B20">
        <v>18</v>
      </c>
      <c r="C20" t="s">
        <v>31</v>
      </c>
      <c r="D20">
        <f>VLOOKUP(Tabelle1!C20,MCA!$B$1:$C$22, 2, FALSE)</f>
        <v>8.8575403573631709E-2</v>
      </c>
      <c r="E20">
        <v>1200</v>
      </c>
      <c r="F20" t="s">
        <v>75</v>
      </c>
      <c r="G20" t="s">
        <v>33</v>
      </c>
      <c r="H20">
        <f>VLOOKUP(G20,MCA!$B$23:$C$70,2, FALSE)</f>
        <v>-5.5903236141208928E-2</v>
      </c>
      <c r="I20" t="s">
        <v>50</v>
      </c>
      <c r="J20">
        <f>VLOOKUP(I20, MCA!$B$71:$C$80, 2, FALSE)</f>
        <v>-0.1381851307642325</v>
      </c>
      <c r="K20">
        <v>8.08</v>
      </c>
      <c r="L20">
        <v>8.17</v>
      </c>
      <c r="M20">
        <v>7.75</v>
      </c>
      <c r="N20">
        <v>7.92</v>
      </c>
      <c r="O20">
        <v>7.83</v>
      </c>
      <c r="P20">
        <v>8</v>
      </c>
      <c r="Q20">
        <v>10</v>
      </c>
      <c r="R20">
        <v>10</v>
      </c>
      <c r="S20">
        <v>10</v>
      </c>
      <c r="T20">
        <v>8.17</v>
      </c>
      <c r="U20">
        <v>0</v>
      </c>
      <c r="V20">
        <v>85.92</v>
      </c>
      <c r="W20">
        <v>11</v>
      </c>
      <c r="X20">
        <v>0</v>
      </c>
      <c r="Y20">
        <v>0</v>
      </c>
      <c r="Z20" t="s">
        <v>64</v>
      </c>
      <c r="AA20">
        <f>VLOOKUP(Z20, MCA!$B$81:$C$92, 2, FALSE)</f>
        <v>-0.28401347754932671</v>
      </c>
      <c r="AB20">
        <v>1</v>
      </c>
      <c r="AC20" t="s">
        <v>76</v>
      </c>
    </row>
    <row r="21" spans="1:29" x14ac:dyDescent="0.35">
      <c r="A21">
        <v>19</v>
      </c>
      <c r="B21">
        <v>19</v>
      </c>
      <c r="C21" t="s">
        <v>54</v>
      </c>
      <c r="D21">
        <f>VLOOKUP(Tabelle1!C21,MCA!$B$1:$C$22, 2, FALSE)</f>
        <v>-0.38372520963279633</v>
      </c>
      <c r="E21" t="s">
        <v>77</v>
      </c>
      <c r="F21" t="s">
        <v>56</v>
      </c>
      <c r="G21" t="s">
        <v>57</v>
      </c>
      <c r="H21">
        <f>VLOOKUP(G21,MCA!$B$23:$C$70,2, FALSE)</f>
        <v>-0.1160811841516428</v>
      </c>
      <c r="I21" t="s">
        <v>34</v>
      </c>
      <c r="J21">
        <f>VLOOKUP(I21, MCA!$B$71:$C$80, 2, FALSE)</f>
        <v>-8.608458440027511E-2</v>
      </c>
      <c r="K21">
        <v>8.17</v>
      </c>
      <c r="L21">
        <v>8</v>
      </c>
      <c r="M21">
        <v>7.92</v>
      </c>
      <c r="N21">
        <v>7.92</v>
      </c>
      <c r="O21">
        <v>8.17</v>
      </c>
      <c r="P21">
        <v>7.75</v>
      </c>
      <c r="Q21">
        <v>10</v>
      </c>
      <c r="R21">
        <v>10</v>
      </c>
      <c r="S21">
        <v>10</v>
      </c>
      <c r="T21">
        <v>7.92</v>
      </c>
      <c r="U21">
        <v>0</v>
      </c>
      <c r="V21">
        <v>85.83</v>
      </c>
      <c r="W21">
        <v>10</v>
      </c>
      <c r="X21">
        <v>0</v>
      </c>
      <c r="Y21">
        <v>0</v>
      </c>
      <c r="Z21" t="s">
        <v>53</v>
      </c>
      <c r="AA21">
        <f>VLOOKUP(Z21, MCA!$B$81:$C$92, 2, FALSE)</f>
        <v>-0.40108520683943411</v>
      </c>
      <c r="AB21">
        <v>0</v>
      </c>
      <c r="AC21" t="s">
        <v>58</v>
      </c>
    </row>
    <row r="22" spans="1:29" x14ac:dyDescent="0.35">
      <c r="A22">
        <v>20</v>
      </c>
      <c r="B22">
        <v>20</v>
      </c>
      <c r="C22" t="s">
        <v>48</v>
      </c>
      <c r="D22">
        <f>VLOOKUP(Tabelle1!C22,MCA!$B$1:$C$22, 2, FALSE)</f>
        <v>-0.11635118539008139</v>
      </c>
      <c r="E22">
        <v>1900</v>
      </c>
      <c r="F22" t="s">
        <v>32</v>
      </c>
      <c r="G22" t="s">
        <v>33</v>
      </c>
      <c r="H22">
        <f>VLOOKUP(G22,MCA!$B$23:$C$70,2, FALSE)</f>
        <v>-5.5903236141208928E-2</v>
      </c>
      <c r="I22" t="s">
        <v>50</v>
      </c>
      <c r="J22">
        <f>VLOOKUP(I22, MCA!$B$71:$C$80, 2, FALSE)</f>
        <v>-0.1381851307642325</v>
      </c>
      <c r="K22">
        <v>8</v>
      </c>
      <c r="L22">
        <v>7.92</v>
      </c>
      <c r="M22">
        <v>8.08</v>
      </c>
      <c r="N22">
        <v>7.92</v>
      </c>
      <c r="O22">
        <v>7.75</v>
      </c>
      <c r="P22">
        <v>8</v>
      </c>
      <c r="Q22">
        <v>10</v>
      </c>
      <c r="R22">
        <v>10</v>
      </c>
      <c r="S22">
        <v>10</v>
      </c>
      <c r="T22">
        <v>8.08</v>
      </c>
      <c r="U22">
        <v>0</v>
      </c>
      <c r="V22">
        <v>85.75</v>
      </c>
      <c r="W22">
        <v>11.6</v>
      </c>
      <c r="X22">
        <v>0</v>
      </c>
      <c r="Y22">
        <v>0</v>
      </c>
      <c r="Z22" t="s">
        <v>40</v>
      </c>
      <c r="AA22">
        <f>VLOOKUP(Z22, MCA!$B$81:$C$92, 2, FALSE)</f>
        <v>1.2093114615257301</v>
      </c>
      <c r="AB22">
        <v>0</v>
      </c>
      <c r="AC22" t="s">
        <v>36</v>
      </c>
    </row>
    <row r="23" spans="1:29" x14ac:dyDescent="0.35">
      <c r="A23">
        <v>21</v>
      </c>
      <c r="B23">
        <v>21</v>
      </c>
      <c r="C23" t="s">
        <v>31</v>
      </c>
      <c r="D23">
        <f>VLOOKUP(Tabelle1!C23,MCA!$B$1:$C$22, 2, FALSE)</f>
        <v>8.8575403573631709E-2</v>
      </c>
      <c r="E23">
        <v>850</v>
      </c>
      <c r="F23" t="s">
        <v>78</v>
      </c>
      <c r="G23" t="s">
        <v>79</v>
      </c>
      <c r="H23">
        <f>VLOOKUP(G23,MCA!$B$23:$C$70,2, FALSE)</f>
        <v>-5.5630775555881549E-2</v>
      </c>
      <c r="I23" t="s">
        <v>50</v>
      </c>
      <c r="J23">
        <f>VLOOKUP(I23, MCA!$B$71:$C$80, 2, FALSE)</f>
        <v>-0.1381851307642325</v>
      </c>
      <c r="K23">
        <v>8.08</v>
      </c>
      <c r="L23">
        <v>8</v>
      </c>
      <c r="M23">
        <v>7.92</v>
      </c>
      <c r="N23">
        <v>7.92</v>
      </c>
      <c r="O23">
        <v>8</v>
      </c>
      <c r="P23">
        <v>7.83</v>
      </c>
      <c r="Q23">
        <v>10</v>
      </c>
      <c r="R23">
        <v>10</v>
      </c>
      <c r="S23">
        <v>10</v>
      </c>
      <c r="T23">
        <v>7.92</v>
      </c>
      <c r="U23">
        <v>0</v>
      </c>
      <c r="V23">
        <v>85.67</v>
      </c>
      <c r="W23">
        <v>10.4</v>
      </c>
      <c r="X23">
        <v>0</v>
      </c>
      <c r="Y23">
        <v>0</v>
      </c>
      <c r="Z23" t="s">
        <v>29</v>
      </c>
      <c r="AA23">
        <f>VLOOKUP(Z23, MCA!$B$81:$C$92, 2, FALSE)</f>
        <v>-8.7578899231703297E-2</v>
      </c>
      <c r="AB23">
        <v>0</v>
      </c>
      <c r="AC23" t="s">
        <v>80</v>
      </c>
    </row>
    <row r="24" spans="1:29" x14ac:dyDescent="0.35">
      <c r="A24">
        <v>22</v>
      </c>
      <c r="B24">
        <v>22</v>
      </c>
      <c r="C24" t="s">
        <v>81</v>
      </c>
      <c r="D24">
        <f>VLOOKUP(Tabelle1!C24,MCA!$B$1:$C$22, 2, FALSE)</f>
        <v>0.38178656416749712</v>
      </c>
      <c r="E24" t="s">
        <v>82</v>
      </c>
      <c r="F24" t="s">
        <v>83</v>
      </c>
      <c r="G24" t="s">
        <v>84</v>
      </c>
      <c r="H24">
        <f>VLOOKUP(G24,MCA!$B$23:$C$70,2, FALSE)</f>
        <v>0.89560032338010132</v>
      </c>
      <c r="I24" t="s">
        <v>70</v>
      </c>
      <c r="J24">
        <f>VLOOKUP(I24, MCA!$B$71:$C$80, 2, FALSE)</f>
        <v>0.25480622770919281</v>
      </c>
      <c r="K24">
        <v>7.67</v>
      </c>
      <c r="L24">
        <v>8</v>
      </c>
      <c r="M24">
        <v>7.83</v>
      </c>
      <c r="N24">
        <v>8</v>
      </c>
      <c r="O24">
        <v>8.08</v>
      </c>
      <c r="P24">
        <v>8</v>
      </c>
      <c r="Q24">
        <v>10</v>
      </c>
      <c r="R24">
        <v>10</v>
      </c>
      <c r="S24">
        <v>10</v>
      </c>
      <c r="T24">
        <v>8.08</v>
      </c>
      <c r="U24">
        <v>0</v>
      </c>
      <c r="V24">
        <v>85.67</v>
      </c>
      <c r="W24">
        <v>9.8000000000000007</v>
      </c>
      <c r="X24">
        <v>0</v>
      </c>
      <c r="Y24">
        <v>0</v>
      </c>
      <c r="Z24" t="s">
        <v>85</v>
      </c>
      <c r="AA24">
        <f>VLOOKUP(Z24, MCA!$B$81:$C$92, 2, FALSE)</f>
        <v>0.84445604260577789</v>
      </c>
      <c r="AB24">
        <v>5</v>
      </c>
      <c r="AC24" t="s">
        <v>86</v>
      </c>
    </row>
    <row r="25" spans="1:29" x14ac:dyDescent="0.35">
      <c r="A25">
        <v>23</v>
      </c>
      <c r="B25">
        <v>23</v>
      </c>
      <c r="C25" t="s">
        <v>24</v>
      </c>
      <c r="D25">
        <f>VLOOKUP(Tabelle1!C25,MCA!$B$1:$C$22, 2, FALSE)</f>
        <v>-0.60922878788624513</v>
      </c>
      <c r="E25">
        <v>1350</v>
      </c>
      <c r="F25" t="s">
        <v>72</v>
      </c>
      <c r="G25" t="s">
        <v>87</v>
      </c>
      <c r="H25">
        <f>VLOOKUP(G25,MCA!$B$23:$C$70,2, FALSE)</f>
        <v>-0.43758277798229461</v>
      </c>
      <c r="J25" t="e">
        <f>VLOOKUP(I25, MCA!$B$71:$C$80, 2, FALSE)</f>
        <v>#N/A</v>
      </c>
      <c r="K25">
        <v>8.08</v>
      </c>
      <c r="L25">
        <v>8</v>
      </c>
      <c r="M25">
        <v>7.83</v>
      </c>
      <c r="N25">
        <v>8.17</v>
      </c>
      <c r="O25">
        <v>7.75</v>
      </c>
      <c r="P25">
        <v>7.83</v>
      </c>
      <c r="Q25">
        <v>10</v>
      </c>
      <c r="R25">
        <v>10</v>
      </c>
      <c r="S25">
        <v>10</v>
      </c>
      <c r="T25">
        <v>8</v>
      </c>
      <c r="U25">
        <v>0</v>
      </c>
      <c r="V25">
        <v>85.67</v>
      </c>
      <c r="W25">
        <v>11.3</v>
      </c>
      <c r="X25">
        <v>0</v>
      </c>
      <c r="Y25">
        <v>0</v>
      </c>
      <c r="Z25" t="s">
        <v>64</v>
      </c>
      <c r="AA25">
        <f>VLOOKUP(Z25, MCA!$B$81:$C$92, 2, FALSE)</f>
        <v>-0.28401347754932671</v>
      </c>
      <c r="AB25">
        <v>2</v>
      </c>
      <c r="AC25" t="s">
        <v>74</v>
      </c>
    </row>
    <row r="26" spans="1:29" x14ac:dyDescent="0.35">
      <c r="A26">
        <v>24</v>
      </c>
      <c r="B26">
        <v>24</v>
      </c>
      <c r="C26" t="s">
        <v>31</v>
      </c>
      <c r="D26">
        <f>VLOOKUP(Tabelle1!C26,MCA!$B$1:$C$22, 2, FALSE)</f>
        <v>8.8575403573631709E-2</v>
      </c>
      <c r="E26">
        <v>1250</v>
      </c>
      <c r="F26" t="s">
        <v>32</v>
      </c>
      <c r="G26" t="s">
        <v>52</v>
      </c>
      <c r="H26">
        <f>VLOOKUP(G26,MCA!$B$23:$C$70,2, FALSE)</f>
        <v>0.13305410811585999</v>
      </c>
      <c r="I26" t="s">
        <v>34</v>
      </c>
      <c r="J26">
        <f>VLOOKUP(I26, MCA!$B$71:$C$80, 2, FALSE)</f>
        <v>-8.608458440027511E-2</v>
      </c>
      <c r="K26">
        <v>7.83</v>
      </c>
      <c r="L26">
        <v>8</v>
      </c>
      <c r="M26">
        <v>7.92</v>
      </c>
      <c r="N26">
        <v>8</v>
      </c>
      <c r="O26">
        <v>8</v>
      </c>
      <c r="P26">
        <v>7.92</v>
      </c>
      <c r="Q26">
        <v>10</v>
      </c>
      <c r="R26">
        <v>10</v>
      </c>
      <c r="S26">
        <v>10</v>
      </c>
      <c r="T26">
        <v>7.92</v>
      </c>
      <c r="U26">
        <v>0</v>
      </c>
      <c r="V26">
        <v>85.58</v>
      </c>
      <c r="W26">
        <v>10.6</v>
      </c>
      <c r="X26">
        <v>0</v>
      </c>
      <c r="Y26">
        <v>0</v>
      </c>
      <c r="Z26" t="s">
        <v>88</v>
      </c>
      <c r="AA26">
        <f>VLOOKUP(Z26, MCA!$B$81:$C$92, 2, FALSE)</f>
        <v>0.47985433121148829</v>
      </c>
      <c r="AB26">
        <v>0</v>
      </c>
      <c r="AC26" t="s">
        <v>36</v>
      </c>
    </row>
    <row r="27" spans="1:29" x14ac:dyDescent="0.35">
      <c r="A27">
        <v>25</v>
      </c>
      <c r="B27">
        <v>25</v>
      </c>
      <c r="C27" t="s">
        <v>89</v>
      </c>
      <c r="D27">
        <f>VLOOKUP(Tabelle1!C27,MCA!$B$1:$C$22, 2, FALSE)</f>
        <v>-0.46341193713349099</v>
      </c>
      <c r="E27">
        <v>1250</v>
      </c>
      <c r="F27" t="s">
        <v>90</v>
      </c>
      <c r="H27" t="e">
        <f>VLOOKUP(G27,MCA!$B$23:$C$70,2, FALSE)</f>
        <v>#N/A</v>
      </c>
      <c r="I27" t="s">
        <v>70</v>
      </c>
      <c r="J27">
        <f>VLOOKUP(I27, MCA!$B$71:$C$80, 2, FALSE)</f>
        <v>0.25480622770919281</v>
      </c>
      <c r="K27">
        <v>7.83</v>
      </c>
      <c r="L27">
        <v>8.08</v>
      </c>
      <c r="M27">
        <v>7.83</v>
      </c>
      <c r="N27">
        <v>7.92</v>
      </c>
      <c r="O27">
        <v>8</v>
      </c>
      <c r="P27">
        <v>7.83</v>
      </c>
      <c r="Q27">
        <v>10</v>
      </c>
      <c r="R27">
        <v>10</v>
      </c>
      <c r="S27">
        <v>10</v>
      </c>
      <c r="T27">
        <v>8</v>
      </c>
      <c r="U27">
        <v>0</v>
      </c>
      <c r="V27">
        <v>85.5</v>
      </c>
      <c r="W27">
        <v>11.3</v>
      </c>
      <c r="X27">
        <v>2</v>
      </c>
      <c r="Y27">
        <v>0</v>
      </c>
      <c r="Z27" t="s">
        <v>29</v>
      </c>
      <c r="AA27">
        <f>VLOOKUP(Z27, MCA!$B$81:$C$92, 2, FALSE)</f>
        <v>-8.7578899231703297E-2</v>
      </c>
      <c r="AB27">
        <v>3</v>
      </c>
      <c r="AC27" t="s">
        <v>91</v>
      </c>
    </row>
    <row r="28" spans="1:29" x14ac:dyDescent="0.35">
      <c r="A28">
        <v>26</v>
      </c>
      <c r="B28">
        <v>26</v>
      </c>
      <c r="C28" t="s">
        <v>31</v>
      </c>
      <c r="D28">
        <f>VLOOKUP(Tabelle1!C28,MCA!$B$1:$C$22, 2, FALSE)</f>
        <v>8.8575403573631709E-2</v>
      </c>
      <c r="E28">
        <v>1300</v>
      </c>
      <c r="F28" t="s">
        <v>32</v>
      </c>
      <c r="G28" t="s">
        <v>33</v>
      </c>
      <c r="H28">
        <f>VLOOKUP(G28,MCA!$B$23:$C$70,2, FALSE)</f>
        <v>-5.5903236141208928E-2</v>
      </c>
      <c r="I28" t="s">
        <v>50</v>
      </c>
      <c r="J28">
        <f>VLOOKUP(I28, MCA!$B$71:$C$80, 2, FALSE)</f>
        <v>-0.1381851307642325</v>
      </c>
      <c r="K28">
        <v>7.92</v>
      </c>
      <c r="L28">
        <v>7.92</v>
      </c>
      <c r="M28">
        <v>8</v>
      </c>
      <c r="N28">
        <v>7.92</v>
      </c>
      <c r="O28">
        <v>7.83</v>
      </c>
      <c r="P28">
        <v>7.92</v>
      </c>
      <c r="Q28">
        <v>10</v>
      </c>
      <c r="R28">
        <v>10</v>
      </c>
      <c r="S28">
        <v>10</v>
      </c>
      <c r="T28">
        <v>8</v>
      </c>
      <c r="U28">
        <v>0</v>
      </c>
      <c r="V28">
        <v>85.5</v>
      </c>
      <c r="W28">
        <v>9.1</v>
      </c>
      <c r="X28">
        <v>0</v>
      </c>
      <c r="Y28">
        <v>0</v>
      </c>
      <c r="Z28" t="s">
        <v>29</v>
      </c>
      <c r="AA28">
        <f>VLOOKUP(Z28, MCA!$B$81:$C$92, 2, FALSE)</f>
        <v>-8.7578899231703297E-2</v>
      </c>
      <c r="AB28">
        <v>2</v>
      </c>
      <c r="AC28" t="s">
        <v>36</v>
      </c>
    </row>
    <row r="29" spans="1:29" x14ac:dyDescent="0.35">
      <c r="A29">
        <v>27</v>
      </c>
      <c r="B29">
        <v>27</v>
      </c>
      <c r="C29" t="s">
        <v>31</v>
      </c>
      <c r="D29">
        <f>VLOOKUP(Tabelle1!C29,MCA!$B$1:$C$22, 2, FALSE)</f>
        <v>8.8575403573631709E-2</v>
      </c>
      <c r="E29">
        <v>1200</v>
      </c>
      <c r="F29" t="s">
        <v>32</v>
      </c>
      <c r="G29" t="s">
        <v>33</v>
      </c>
      <c r="H29">
        <f>VLOOKUP(G29,MCA!$B$23:$C$70,2, FALSE)</f>
        <v>-5.5903236141208928E-2</v>
      </c>
      <c r="I29" t="s">
        <v>50</v>
      </c>
      <c r="J29">
        <f>VLOOKUP(I29, MCA!$B$71:$C$80, 2, FALSE)</f>
        <v>-0.1381851307642325</v>
      </c>
      <c r="K29">
        <v>8.17</v>
      </c>
      <c r="L29">
        <v>8.08</v>
      </c>
      <c r="M29">
        <v>7.92</v>
      </c>
      <c r="N29">
        <v>8</v>
      </c>
      <c r="O29">
        <v>7.58</v>
      </c>
      <c r="P29">
        <v>7.83</v>
      </c>
      <c r="Q29">
        <v>10</v>
      </c>
      <c r="R29">
        <v>10</v>
      </c>
      <c r="S29">
        <v>10</v>
      </c>
      <c r="T29">
        <v>7.92</v>
      </c>
      <c r="U29">
        <v>0</v>
      </c>
      <c r="V29">
        <v>85.5</v>
      </c>
      <c r="W29">
        <v>10.6</v>
      </c>
      <c r="X29">
        <v>0</v>
      </c>
      <c r="Y29">
        <v>0</v>
      </c>
      <c r="Z29" t="s">
        <v>29</v>
      </c>
      <c r="AA29">
        <f>VLOOKUP(Z29, MCA!$B$81:$C$92, 2, FALSE)</f>
        <v>-8.7578899231703297E-2</v>
      </c>
      <c r="AB29">
        <v>0</v>
      </c>
      <c r="AC29" t="s">
        <v>36</v>
      </c>
    </row>
    <row r="30" spans="1:29" x14ac:dyDescent="0.35">
      <c r="A30">
        <v>28</v>
      </c>
      <c r="B30">
        <v>28</v>
      </c>
      <c r="C30" t="s">
        <v>31</v>
      </c>
      <c r="D30">
        <f>VLOOKUP(Tabelle1!C30,MCA!$B$1:$C$22, 2, FALSE)</f>
        <v>8.8575403573631709E-2</v>
      </c>
      <c r="E30">
        <v>1060</v>
      </c>
      <c r="F30" t="s">
        <v>32</v>
      </c>
      <c r="G30" t="s">
        <v>33</v>
      </c>
      <c r="H30">
        <f>VLOOKUP(G30,MCA!$B$23:$C$70,2, FALSE)</f>
        <v>-5.5903236141208928E-2</v>
      </c>
      <c r="I30" t="s">
        <v>50</v>
      </c>
      <c r="J30">
        <f>VLOOKUP(I30, MCA!$B$71:$C$80, 2, FALSE)</f>
        <v>-0.1381851307642325</v>
      </c>
      <c r="K30">
        <v>8</v>
      </c>
      <c r="L30">
        <v>8</v>
      </c>
      <c r="M30">
        <v>8</v>
      </c>
      <c r="N30">
        <v>7.92</v>
      </c>
      <c r="O30">
        <v>7.75</v>
      </c>
      <c r="P30">
        <v>7.92</v>
      </c>
      <c r="Q30">
        <v>10</v>
      </c>
      <c r="R30">
        <v>10</v>
      </c>
      <c r="S30">
        <v>10</v>
      </c>
      <c r="T30">
        <v>7.92</v>
      </c>
      <c r="U30">
        <v>0</v>
      </c>
      <c r="V30">
        <v>85.5</v>
      </c>
      <c r="W30">
        <v>10.199999999999999</v>
      </c>
      <c r="X30">
        <v>0</v>
      </c>
      <c r="Y30">
        <v>0</v>
      </c>
      <c r="Z30" t="s">
        <v>35</v>
      </c>
      <c r="AA30">
        <f>VLOOKUP(Z30, MCA!$B$81:$C$92, 2, FALSE)</f>
        <v>1.676549112166019</v>
      </c>
      <c r="AB30">
        <v>0</v>
      </c>
      <c r="AC30" t="s">
        <v>36</v>
      </c>
    </row>
    <row r="31" spans="1:29" x14ac:dyDescent="0.35">
      <c r="A31">
        <v>29</v>
      </c>
      <c r="B31">
        <v>29</v>
      </c>
      <c r="C31" t="s">
        <v>92</v>
      </c>
      <c r="D31">
        <f>VLOOKUP(Tabelle1!C31,MCA!$B$1:$C$22, 2, FALSE)</f>
        <v>-0.1100304117374761</v>
      </c>
      <c r="E31">
        <v>600</v>
      </c>
      <c r="F31" t="s">
        <v>32</v>
      </c>
      <c r="G31" t="s">
        <v>79</v>
      </c>
      <c r="H31">
        <f>VLOOKUP(G31,MCA!$B$23:$C$70,2, FALSE)</f>
        <v>-5.5630775555881549E-2</v>
      </c>
      <c r="I31" t="s">
        <v>34</v>
      </c>
      <c r="J31">
        <f>VLOOKUP(I31, MCA!$B$71:$C$80, 2, FALSE)</f>
        <v>-8.608458440027511E-2</v>
      </c>
      <c r="K31">
        <v>8</v>
      </c>
      <c r="L31">
        <v>7.92</v>
      </c>
      <c r="M31">
        <v>8</v>
      </c>
      <c r="N31">
        <v>7.83</v>
      </c>
      <c r="O31">
        <v>7.67</v>
      </c>
      <c r="P31">
        <v>8</v>
      </c>
      <c r="Q31">
        <v>10</v>
      </c>
      <c r="R31">
        <v>10</v>
      </c>
      <c r="S31">
        <v>10</v>
      </c>
      <c r="T31">
        <v>8</v>
      </c>
      <c r="U31">
        <v>0</v>
      </c>
      <c r="V31">
        <v>85.42</v>
      </c>
      <c r="W31">
        <v>9.3000000000000007</v>
      </c>
      <c r="X31">
        <v>0</v>
      </c>
      <c r="Y31">
        <v>0</v>
      </c>
      <c r="Z31" t="s">
        <v>29</v>
      </c>
      <c r="AA31">
        <f>VLOOKUP(Z31, MCA!$B$81:$C$92, 2, FALSE)</f>
        <v>-8.7578899231703297E-2</v>
      </c>
      <c r="AB31">
        <v>0</v>
      </c>
      <c r="AC31" t="s">
        <v>36</v>
      </c>
    </row>
    <row r="32" spans="1:29" x14ac:dyDescent="0.35">
      <c r="A32">
        <v>30</v>
      </c>
      <c r="B32">
        <v>30</v>
      </c>
      <c r="C32" t="s">
        <v>31</v>
      </c>
      <c r="D32">
        <f>VLOOKUP(Tabelle1!C32,MCA!$B$1:$C$22, 2, FALSE)</f>
        <v>8.8575403573631709E-2</v>
      </c>
      <c r="E32" t="s">
        <v>93</v>
      </c>
      <c r="F32" t="s">
        <v>78</v>
      </c>
      <c r="G32" t="s">
        <v>79</v>
      </c>
      <c r="H32">
        <f>VLOOKUP(G32,MCA!$B$23:$C$70,2, FALSE)</f>
        <v>-5.5630775555881549E-2</v>
      </c>
      <c r="I32" t="s">
        <v>34</v>
      </c>
      <c r="J32">
        <f>VLOOKUP(I32, MCA!$B$71:$C$80, 2, FALSE)</f>
        <v>-8.608458440027511E-2</v>
      </c>
      <c r="K32">
        <v>8</v>
      </c>
      <c r="L32">
        <v>8</v>
      </c>
      <c r="M32">
        <v>7.83</v>
      </c>
      <c r="N32">
        <v>7.83</v>
      </c>
      <c r="O32">
        <v>7.75</v>
      </c>
      <c r="P32">
        <v>7.92</v>
      </c>
      <c r="Q32">
        <v>10</v>
      </c>
      <c r="R32">
        <v>10</v>
      </c>
      <c r="S32">
        <v>10</v>
      </c>
      <c r="T32">
        <v>8.08</v>
      </c>
      <c r="U32">
        <v>0</v>
      </c>
      <c r="V32">
        <v>85.42</v>
      </c>
      <c r="W32">
        <v>11.4</v>
      </c>
      <c r="X32">
        <v>0</v>
      </c>
      <c r="Y32">
        <v>0</v>
      </c>
      <c r="Z32" t="s">
        <v>88</v>
      </c>
      <c r="AA32">
        <f>VLOOKUP(Z32, MCA!$B$81:$C$92, 2, FALSE)</f>
        <v>0.47985433121148829</v>
      </c>
      <c r="AB32">
        <v>0</v>
      </c>
      <c r="AC32" t="s">
        <v>80</v>
      </c>
    </row>
    <row r="33" spans="1:29" x14ac:dyDescent="0.35">
      <c r="A33">
        <v>31</v>
      </c>
      <c r="B33">
        <v>31</v>
      </c>
      <c r="C33" t="s">
        <v>31</v>
      </c>
      <c r="D33">
        <f>VLOOKUP(Tabelle1!C33,MCA!$B$1:$C$22, 2, FALSE)</f>
        <v>8.8575403573631709E-2</v>
      </c>
      <c r="E33" t="s">
        <v>93</v>
      </c>
      <c r="F33" t="s">
        <v>78</v>
      </c>
      <c r="G33" t="s">
        <v>79</v>
      </c>
      <c r="H33">
        <f>VLOOKUP(G33,MCA!$B$23:$C$70,2, FALSE)</f>
        <v>-5.5630775555881549E-2</v>
      </c>
      <c r="I33" t="s">
        <v>34</v>
      </c>
      <c r="J33">
        <f>VLOOKUP(I33, MCA!$B$71:$C$80, 2, FALSE)</f>
        <v>-8.608458440027511E-2</v>
      </c>
      <c r="K33">
        <v>7.92</v>
      </c>
      <c r="L33">
        <v>8</v>
      </c>
      <c r="M33">
        <v>7.83</v>
      </c>
      <c r="N33">
        <v>7.92</v>
      </c>
      <c r="O33">
        <v>7.83</v>
      </c>
      <c r="P33">
        <v>7.83</v>
      </c>
      <c r="Q33">
        <v>10</v>
      </c>
      <c r="R33">
        <v>10</v>
      </c>
      <c r="S33">
        <v>10</v>
      </c>
      <c r="T33">
        <v>8</v>
      </c>
      <c r="U33">
        <v>0</v>
      </c>
      <c r="V33">
        <v>85.33</v>
      </c>
      <c r="W33">
        <v>10.8</v>
      </c>
      <c r="X33">
        <v>0</v>
      </c>
      <c r="Y33">
        <v>0</v>
      </c>
      <c r="Z33" t="s">
        <v>29</v>
      </c>
      <c r="AA33">
        <f>VLOOKUP(Z33, MCA!$B$81:$C$92, 2, FALSE)</f>
        <v>-8.7578899231703297E-2</v>
      </c>
      <c r="AB33">
        <v>0</v>
      </c>
      <c r="AC33" t="s">
        <v>80</v>
      </c>
    </row>
    <row r="34" spans="1:29" x14ac:dyDescent="0.35">
      <c r="A34">
        <v>32</v>
      </c>
      <c r="B34">
        <v>32</v>
      </c>
      <c r="C34" t="s">
        <v>31</v>
      </c>
      <c r="D34">
        <f>VLOOKUP(Tabelle1!C34,MCA!$B$1:$C$22, 2, FALSE)</f>
        <v>8.8575403573631709E-2</v>
      </c>
      <c r="E34">
        <v>668</v>
      </c>
      <c r="F34" t="s">
        <v>94</v>
      </c>
      <c r="G34" t="s">
        <v>33</v>
      </c>
      <c r="H34">
        <f>VLOOKUP(G34,MCA!$B$23:$C$70,2, FALSE)</f>
        <v>-5.5903236141208928E-2</v>
      </c>
      <c r="I34" t="s">
        <v>34</v>
      </c>
      <c r="J34">
        <f>VLOOKUP(I34, MCA!$B$71:$C$80, 2, FALSE)</f>
        <v>-8.608458440027511E-2</v>
      </c>
      <c r="K34">
        <v>8.08</v>
      </c>
      <c r="L34">
        <v>8.17</v>
      </c>
      <c r="M34">
        <v>7.67</v>
      </c>
      <c r="N34">
        <v>7.83</v>
      </c>
      <c r="O34">
        <v>7.67</v>
      </c>
      <c r="P34">
        <v>7.92</v>
      </c>
      <c r="Q34">
        <v>10</v>
      </c>
      <c r="R34">
        <v>10</v>
      </c>
      <c r="S34">
        <v>10</v>
      </c>
      <c r="T34">
        <v>8</v>
      </c>
      <c r="U34">
        <v>0</v>
      </c>
      <c r="V34">
        <v>85.33</v>
      </c>
      <c r="W34">
        <v>11.3</v>
      </c>
      <c r="X34">
        <v>0</v>
      </c>
      <c r="Y34">
        <v>0</v>
      </c>
      <c r="Z34" t="s">
        <v>29</v>
      </c>
      <c r="AA34">
        <f>VLOOKUP(Z34, MCA!$B$81:$C$92, 2, FALSE)</f>
        <v>-8.7578899231703297E-2</v>
      </c>
      <c r="AB34">
        <v>0</v>
      </c>
      <c r="AC34" t="s">
        <v>95</v>
      </c>
    </row>
    <row r="35" spans="1:29" x14ac:dyDescent="0.35">
      <c r="A35">
        <v>33</v>
      </c>
      <c r="B35">
        <v>33</v>
      </c>
      <c r="C35" t="s">
        <v>59</v>
      </c>
      <c r="D35">
        <f>VLOOKUP(Tabelle1!C35,MCA!$B$1:$C$22, 2, FALSE)</f>
        <v>-0.61948138582951062</v>
      </c>
      <c r="E35">
        <v>1950</v>
      </c>
      <c r="F35" t="s">
        <v>96</v>
      </c>
      <c r="G35" t="s">
        <v>62</v>
      </c>
      <c r="H35">
        <f>VLOOKUP(G35,MCA!$B$23:$C$70,2, FALSE)</f>
        <v>-0.62324837923796994</v>
      </c>
      <c r="I35" t="s">
        <v>34</v>
      </c>
      <c r="J35">
        <f>VLOOKUP(I35, MCA!$B$71:$C$80, 2, FALSE)</f>
        <v>-8.608458440027511E-2</v>
      </c>
      <c r="K35">
        <v>7.67</v>
      </c>
      <c r="L35">
        <v>7.83</v>
      </c>
      <c r="M35">
        <v>7.83</v>
      </c>
      <c r="N35">
        <v>8</v>
      </c>
      <c r="O35">
        <v>8</v>
      </c>
      <c r="P35">
        <v>8</v>
      </c>
      <c r="Q35">
        <v>10</v>
      </c>
      <c r="R35">
        <v>10</v>
      </c>
      <c r="S35">
        <v>10</v>
      </c>
      <c r="T35">
        <v>8</v>
      </c>
      <c r="U35">
        <v>0</v>
      </c>
      <c r="V35">
        <v>85.33</v>
      </c>
      <c r="W35">
        <v>9.9</v>
      </c>
      <c r="X35">
        <v>0</v>
      </c>
      <c r="Y35">
        <v>2</v>
      </c>
      <c r="Z35" t="s">
        <v>29</v>
      </c>
      <c r="AA35">
        <f>VLOOKUP(Z35, MCA!$B$81:$C$92, 2, FALSE)</f>
        <v>-8.7578899231703297E-2</v>
      </c>
      <c r="AB35">
        <v>3</v>
      </c>
      <c r="AC35" t="s">
        <v>97</v>
      </c>
    </row>
    <row r="36" spans="1:29" x14ac:dyDescent="0.35">
      <c r="A36">
        <v>34</v>
      </c>
      <c r="B36">
        <v>34</v>
      </c>
      <c r="C36" t="s">
        <v>59</v>
      </c>
      <c r="D36">
        <f>VLOOKUP(Tabelle1!C36,MCA!$B$1:$C$22, 2, FALSE)</f>
        <v>-0.61948138582951062</v>
      </c>
      <c r="E36" t="s">
        <v>98</v>
      </c>
      <c r="F36" t="s">
        <v>99</v>
      </c>
      <c r="G36" t="s">
        <v>62</v>
      </c>
      <c r="H36">
        <f>VLOOKUP(G36,MCA!$B$23:$C$70,2, FALSE)</f>
        <v>-0.62324837923796994</v>
      </c>
      <c r="I36" t="s">
        <v>50</v>
      </c>
      <c r="J36">
        <f>VLOOKUP(I36, MCA!$B$71:$C$80, 2, FALSE)</f>
        <v>-0.1381851307642325</v>
      </c>
      <c r="K36">
        <v>8</v>
      </c>
      <c r="L36">
        <v>8.08</v>
      </c>
      <c r="M36">
        <v>8</v>
      </c>
      <c r="N36">
        <v>8</v>
      </c>
      <c r="O36">
        <v>7.67</v>
      </c>
      <c r="P36">
        <v>7.75</v>
      </c>
      <c r="Q36">
        <v>10</v>
      </c>
      <c r="R36">
        <v>10</v>
      </c>
      <c r="S36">
        <v>10</v>
      </c>
      <c r="T36">
        <v>7.83</v>
      </c>
      <c r="U36">
        <v>0</v>
      </c>
      <c r="V36">
        <v>85.33</v>
      </c>
      <c r="W36">
        <v>12.3</v>
      </c>
      <c r="X36">
        <v>0</v>
      </c>
      <c r="Y36">
        <v>3</v>
      </c>
      <c r="Z36" t="s">
        <v>51</v>
      </c>
      <c r="AA36">
        <f>VLOOKUP(Z36, MCA!$B$81:$C$92, 2, FALSE)</f>
        <v>-0.36577468413547481</v>
      </c>
      <c r="AB36">
        <v>4</v>
      </c>
      <c r="AC36" t="s">
        <v>100</v>
      </c>
    </row>
    <row r="37" spans="1:29" x14ac:dyDescent="0.35">
      <c r="A37">
        <v>35</v>
      </c>
      <c r="B37">
        <v>35</v>
      </c>
      <c r="C37" t="s">
        <v>59</v>
      </c>
      <c r="D37">
        <f>VLOOKUP(Tabelle1!C37,MCA!$B$1:$C$22, 2, FALSE)</f>
        <v>-0.61948138582951062</v>
      </c>
      <c r="E37">
        <v>1700</v>
      </c>
      <c r="F37" t="s">
        <v>78</v>
      </c>
      <c r="G37" t="s">
        <v>62</v>
      </c>
      <c r="H37">
        <f>VLOOKUP(G37,MCA!$B$23:$C$70,2, FALSE)</f>
        <v>-0.62324837923796994</v>
      </c>
      <c r="I37" t="s">
        <v>34</v>
      </c>
      <c r="J37">
        <f>VLOOKUP(I37, MCA!$B$71:$C$80, 2, FALSE)</f>
        <v>-8.608458440027511E-2</v>
      </c>
      <c r="K37">
        <v>7.92</v>
      </c>
      <c r="L37">
        <v>7.75</v>
      </c>
      <c r="M37">
        <v>7.83</v>
      </c>
      <c r="N37">
        <v>8.17</v>
      </c>
      <c r="O37">
        <v>8</v>
      </c>
      <c r="P37">
        <v>7.75</v>
      </c>
      <c r="Q37">
        <v>10</v>
      </c>
      <c r="R37">
        <v>10</v>
      </c>
      <c r="S37">
        <v>10</v>
      </c>
      <c r="T37">
        <v>7.83</v>
      </c>
      <c r="U37">
        <v>0</v>
      </c>
      <c r="V37">
        <v>85.25</v>
      </c>
      <c r="W37">
        <v>9.4</v>
      </c>
      <c r="X37">
        <v>0</v>
      </c>
      <c r="Y37">
        <v>1</v>
      </c>
      <c r="Z37" t="s">
        <v>53</v>
      </c>
      <c r="AA37">
        <f>VLOOKUP(Z37, MCA!$B$81:$C$92, 2, FALSE)</f>
        <v>-0.40108520683943411</v>
      </c>
      <c r="AB37">
        <v>1</v>
      </c>
      <c r="AC37" t="s">
        <v>80</v>
      </c>
    </row>
    <row r="38" spans="1:29" x14ac:dyDescent="0.35">
      <c r="A38">
        <v>36</v>
      </c>
      <c r="B38">
        <v>36</v>
      </c>
      <c r="C38" t="s">
        <v>31</v>
      </c>
      <c r="D38">
        <f>VLOOKUP(Tabelle1!C38,MCA!$B$1:$C$22, 2, FALSE)</f>
        <v>8.8575403573631709E-2</v>
      </c>
      <c r="E38">
        <v>1200</v>
      </c>
      <c r="F38" t="s">
        <v>32</v>
      </c>
      <c r="G38" t="s">
        <v>33</v>
      </c>
      <c r="H38">
        <f>VLOOKUP(G38,MCA!$B$23:$C$70,2, FALSE)</f>
        <v>-5.5903236141208928E-2</v>
      </c>
      <c r="I38" t="s">
        <v>34</v>
      </c>
      <c r="J38">
        <f>VLOOKUP(I38, MCA!$B$71:$C$80, 2, FALSE)</f>
        <v>-8.608458440027511E-2</v>
      </c>
      <c r="K38">
        <v>8</v>
      </c>
      <c r="L38">
        <v>7.92</v>
      </c>
      <c r="M38">
        <v>7.83</v>
      </c>
      <c r="N38">
        <v>7.92</v>
      </c>
      <c r="O38">
        <v>7.83</v>
      </c>
      <c r="P38">
        <v>7.83</v>
      </c>
      <c r="Q38">
        <v>10</v>
      </c>
      <c r="R38">
        <v>10</v>
      </c>
      <c r="S38">
        <v>10</v>
      </c>
      <c r="T38">
        <v>7.92</v>
      </c>
      <c r="U38">
        <v>0</v>
      </c>
      <c r="V38">
        <v>85.25</v>
      </c>
      <c r="W38">
        <v>9.5</v>
      </c>
      <c r="X38">
        <v>0</v>
      </c>
      <c r="Y38">
        <v>0</v>
      </c>
      <c r="Z38" t="s">
        <v>88</v>
      </c>
      <c r="AA38">
        <f>VLOOKUP(Z38, MCA!$B$81:$C$92, 2, FALSE)</f>
        <v>0.47985433121148829</v>
      </c>
      <c r="AB38">
        <v>0</v>
      </c>
      <c r="AC38" t="s">
        <v>36</v>
      </c>
    </row>
    <row r="39" spans="1:29" x14ac:dyDescent="0.35">
      <c r="A39">
        <v>37</v>
      </c>
      <c r="B39">
        <v>37</v>
      </c>
      <c r="C39" t="s">
        <v>31</v>
      </c>
      <c r="D39">
        <f>VLOOKUP(Tabelle1!C39,MCA!$B$1:$C$22, 2, FALSE)</f>
        <v>8.8575403573631709E-2</v>
      </c>
      <c r="E39">
        <v>650</v>
      </c>
      <c r="F39" t="s">
        <v>94</v>
      </c>
      <c r="G39" t="s">
        <v>33</v>
      </c>
      <c r="H39">
        <f>VLOOKUP(G39,MCA!$B$23:$C$70,2, FALSE)</f>
        <v>-5.5903236141208928E-2</v>
      </c>
      <c r="I39" t="s">
        <v>70</v>
      </c>
      <c r="J39">
        <f>VLOOKUP(I39, MCA!$B$71:$C$80, 2, FALSE)</f>
        <v>0.25480622770919281</v>
      </c>
      <c r="K39">
        <v>8.25</v>
      </c>
      <c r="L39">
        <v>8.08</v>
      </c>
      <c r="M39">
        <v>7.83</v>
      </c>
      <c r="N39">
        <v>7.75</v>
      </c>
      <c r="O39">
        <v>7.67</v>
      </c>
      <c r="P39">
        <v>7.75</v>
      </c>
      <c r="Q39">
        <v>10</v>
      </c>
      <c r="R39">
        <v>10</v>
      </c>
      <c r="S39">
        <v>10</v>
      </c>
      <c r="T39">
        <v>7.92</v>
      </c>
      <c r="U39">
        <v>0</v>
      </c>
      <c r="V39">
        <v>85.25</v>
      </c>
      <c r="W39">
        <v>11.3</v>
      </c>
      <c r="X39">
        <v>0</v>
      </c>
      <c r="Y39">
        <v>0</v>
      </c>
      <c r="Z39" t="s">
        <v>29</v>
      </c>
      <c r="AA39">
        <f>VLOOKUP(Z39, MCA!$B$81:$C$92, 2, FALSE)</f>
        <v>-8.7578899231703297E-2</v>
      </c>
      <c r="AB39">
        <v>0</v>
      </c>
      <c r="AC39" t="s">
        <v>95</v>
      </c>
    </row>
    <row r="40" spans="1:29" x14ac:dyDescent="0.35">
      <c r="A40">
        <v>38</v>
      </c>
      <c r="B40">
        <v>38</v>
      </c>
      <c r="C40" t="s">
        <v>101</v>
      </c>
      <c r="D40">
        <f>VLOOKUP(Tabelle1!C40,MCA!$B$1:$C$22, 2, FALSE)</f>
        <v>3.2075833935390347E-2</v>
      </c>
      <c r="E40" t="s">
        <v>102</v>
      </c>
      <c r="F40" t="s">
        <v>103</v>
      </c>
      <c r="G40" t="s">
        <v>104</v>
      </c>
      <c r="H40">
        <f>VLOOKUP(G40,MCA!$B$23:$C$70,2, FALSE)</f>
        <v>-0.14542870240191519</v>
      </c>
      <c r="I40" t="s">
        <v>34</v>
      </c>
      <c r="J40">
        <f>VLOOKUP(I40, MCA!$B$71:$C$80, 2, FALSE)</f>
        <v>-8.608458440027511E-2</v>
      </c>
      <c r="K40">
        <v>8.17</v>
      </c>
      <c r="L40">
        <v>7.75</v>
      </c>
      <c r="M40">
        <v>7.83</v>
      </c>
      <c r="N40">
        <v>7.58</v>
      </c>
      <c r="O40">
        <v>7.92</v>
      </c>
      <c r="P40">
        <v>8</v>
      </c>
      <c r="Q40">
        <v>10</v>
      </c>
      <c r="R40">
        <v>10</v>
      </c>
      <c r="S40">
        <v>10</v>
      </c>
      <c r="T40">
        <v>8</v>
      </c>
      <c r="U40">
        <v>0</v>
      </c>
      <c r="V40">
        <v>85.25</v>
      </c>
      <c r="W40">
        <v>9.1999999999999993</v>
      </c>
      <c r="X40">
        <v>0</v>
      </c>
      <c r="Y40">
        <v>0</v>
      </c>
      <c r="Z40" t="s">
        <v>53</v>
      </c>
      <c r="AA40">
        <f>VLOOKUP(Z40, MCA!$B$81:$C$92, 2, FALSE)</f>
        <v>-0.40108520683943411</v>
      </c>
      <c r="AB40">
        <v>1</v>
      </c>
      <c r="AC40" t="s">
        <v>105</v>
      </c>
    </row>
    <row r="41" spans="1:29" x14ac:dyDescent="0.35">
      <c r="A41">
        <v>39</v>
      </c>
      <c r="B41">
        <v>39</v>
      </c>
      <c r="C41" t="s">
        <v>31</v>
      </c>
      <c r="D41">
        <f>VLOOKUP(Tabelle1!C41,MCA!$B$1:$C$22, 2, FALSE)</f>
        <v>8.8575403573631709E-2</v>
      </c>
      <c r="E41">
        <v>850</v>
      </c>
      <c r="F41" t="s">
        <v>75</v>
      </c>
      <c r="G41" t="s">
        <v>33</v>
      </c>
      <c r="H41">
        <f>VLOOKUP(G41,MCA!$B$23:$C$70,2, FALSE)</f>
        <v>-5.5903236141208928E-2</v>
      </c>
      <c r="I41" t="s">
        <v>34</v>
      </c>
      <c r="J41">
        <f>VLOOKUP(I41, MCA!$B$71:$C$80, 2, FALSE)</f>
        <v>-8.608458440027511E-2</v>
      </c>
      <c r="K41">
        <v>7.75</v>
      </c>
      <c r="L41">
        <v>7.92</v>
      </c>
      <c r="M41">
        <v>7.75</v>
      </c>
      <c r="N41">
        <v>8</v>
      </c>
      <c r="O41">
        <v>7.83</v>
      </c>
      <c r="P41">
        <v>7.92</v>
      </c>
      <c r="Q41">
        <v>10</v>
      </c>
      <c r="R41">
        <v>10</v>
      </c>
      <c r="S41">
        <v>10</v>
      </c>
      <c r="T41">
        <v>8</v>
      </c>
      <c r="U41">
        <v>0</v>
      </c>
      <c r="V41">
        <v>85.17</v>
      </c>
      <c r="W41">
        <v>10.3</v>
      </c>
      <c r="X41">
        <v>0</v>
      </c>
      <c r="Y41">
        <v>0</v>
      </c>
      <c r="Z41" t="s">
        <v>88</v>
      </c>
      <c r="AA41">
        <f>VLOOKUP(Z41, MCA!$B$81:$C$92, 2, FALSE)</f>
        <v>0.47985433121148829</v>
      </c>
      <c r="AB41">
        <v>0</v>
      </c>
      <c r="AC41" t="s">
        <v>76</v>
      </c>
    </row>
    <row r="42" spans="1:29" x14ac:dyDescent="0.35">
      <c r="A42">
        <v>40</v>
      </c>
      <c r="B42">
        <v>40</v>
      </c>
      <c r="C42" t="s">
        <v>31</v>
      </c>
      <c r="D42">
        <f>VLOOKUP(Tabelle1!C42,MCA!$B$1:$C$22, 2, FALSE)</f>
        <v>8.8575403573631709E-2</v>
      </c>
      <c r="E42" t="s">
        <v>106</v>
      </c>
      <c r="F42" t="s">
        <v>78</v>
      </c>
      <c r="G42" t="s">
        <v>79</v>
      </c>
      <c r="H42">
        <f>VLOOKUP(G42,MCA!$B$23:$C$70,2, FALSE)</f>
        <v>-5.5630775555881549E-2</v>
      </c>
      <c r="I42" t="s">
        <v>50</v>
      </c>
      <c r="J42">
        <f>VLOOKUP(I42, MCA!$B$71:$C$80, 2, FALSE)</f>
        <v>-0.1381851307642325</v>
      </c>
      <c r="K42">
        <v>8</v>
      </c>
      <c r="L42">
        <v>7.92</v>
      </c>
      <c r="M42">
        <v>7.83</v>
      </c>
      <c r="N42">
        <v>7.92</v>
      </c>
      <c r="O42">
        <v>7.75</v>
      </c>
      <c r="P42">
        <v>7.75</v>
      </c>
      <c r="Q42">
        <v>10</v>
      </c>
      <c r="R42">
        <v>10</v>
      </c>
      <c r="S42">
        <v>10</v>
      </c>
      <c r="T42">
        <v>7.92</v>
      </c>
      <c r="U42">
        <v>0</v>
      </c>
      <c r="V42">
        <v>85.08</v>
      </c>
      <c r="W42">
        <v>10</v>
      </c>
      <c r="X42">
        <v>0</v>
      </c>
      <c r="Y42">
        <v>0</v>
      </c>
      <c r="Z42" t="s">
        <v>64</v>
      </c>
      <c r="AA42">
        <f>VLOOKUP(Z42, MCA!$B$81:$C$92, 2, FALSE)</f>
        <v>-0.28401347754932671</v>
      </c>
      <c r="AB42">
        <v>0</v>
      </c>
      <c r="AC42" t="s">
        <v>80</v>
      </c>
    </row>
    <row r="43" spans="1:29" x14ac:dyDescent="0.35">
      <c r="A43">
        <v>41</v>
      </c>
      <c r="B43">
        <v>41</v>
      </c>
      <c r="C43" t="s">
        <v>31</v>
      </c>
      <c r="D43">
        <f>VLOOKUP(Tabelle1!C43,MCA!$B$1:$C$22, 2, FALSE)</f>
        <v>8.8575403573631709E-2</v>
      </c>
      <c r="E43">
        <v>1000</v>
      </c>
      <c r="F43" t="s">
        <v>107</v>
      </c>
      <c r="G43" t="s">
        <v>79</v>
      </c>
      <c r="H43">
        <f>VLOOKUP(G43,MCA!$B$23:$C$70,2, FALSE)</f>
        <v>-5.5630775555881549E-2</v>
      </c>
      <c r="I43" t="s">
        <v>34</v>
      </c>
      <c r="J43">
        <f>VLOOKUP(I43, MCA!$B$71:$C$80, 2, FALSE)</f>
        <v>-8.608458440027511E-2</v>
      </c>
      <c r="K43">
        <v>8</v>
      </c>
      <c r="L43">
        <v>8.08</v>
      </c>
      <c r="M43">
        <v>7.67</v>
      </c>
      <c r="N43">
        <v>7.75</v>
      </c>
      <c r="O43">
        <v>7.92</v>
      </c>
      <c r="P43">
        <v>7.83</v>
      </c>
      <c r="Q43">
        <v>10</v>
      </c>
      <c r="R43">
        <v>10</v>
      </c>
      <c r="S43">
        <v>10</v>
      </c>
      <c r="T43">
        <v>7.83</v>
      </c>
      <c r="U43">
        <v>0</v>
      </c>
      <c r="V43">
        <v>85.08</v>
      </c>
      <c r="W43">
        <v>10.5</v>
      </c>
      <c r="X43">
        <v>0</v>
      </c>
      <c r="Y43">
        <v>0</v>
      </c>
      <c r="Z43" t="s">
        <v>53</v>
      </c>
      <c r="AA43">
        <f>VLOOKUP(Z43, MCA!$B$81:$C$92, 2, FALSE)</f>
        <v>-0.40108520683943411</v>
      </c>
      <c r="AB43">
        <v>0</v>
      </c>
      <c r="AC43" t="s">
        <v>108</v>
      </c>
    </row>
    <row r="44" spans="1:29" x14ac:dyDescent="0.35">
      <c r="A44">
        <v>42</v>
      </c>
      <c r="B44">
        <v>42</v>
      </c>
      <c r="C44" t="s">
        <v>31</v>
      </c>
      <c r="D44">
        <f>VLOOKUP(Tabelle1!C44,MCA!$B$1:$C$22, 2, FALSE)</f>
        <v>8.8575403573631709E-2</v>
      </c>
      <c r="E44">
        <v>800</v>
      </c>
      <c r="F44" t="s">
        <v>90</v>
      </c>
      <c r="G44" t="s">
        <v>33</v>
      </c>
      <c r="H44">
        <f>VLOOKUP(G44,MCA!$B$23:$C$70,2, FALSE)</f>
        <v>-5.5903236141208928E-2</v>
      </c>
      <c r="I44" t="s">
        <v>34</v>
      </c>
      <c r="J44">
        <f>VLOOKUP(I44, MCA!$B$71:$C$80, 2, FALSE)</f>
        <v>-8.608458440027511E-2</v>
      </c>
      <c r="K44">
        <v>8</v>
      </c>
      <c r="L44">
        <v>7.92</v>
      </c>
      <c r="M44">
        <v>7.67</v>
      </c>
      <c r="N44">
        <v>8</v>
      </c>
      <c r="O44">
        <v>7.75</v>
      </c>
      <c r="P44">
        <v>7.83</v>
      </c>
      <c r="Q44">
        <v>10</v>
      </c>
      <c r="R44">
        <v>10</v>
      </c>
      <c r="S44">
        <v>10</v>
      </c>
      <c r="T44">
        <v>7.92</v>
      </c>
      <c r="U44">
        <v>0</v>
      </c>
      <c r="V44">
        <v>85.08</v>
      </c>
      <c r="W44">
        <v>10</v>
      </c>
      <c r="X44">
        <v>0</v>
      </c>
      <c r="Y44">
        <v>0</v>
      </c>
      <c r="Z44" t="s">
        <v>109</v>
      </c>
      <c r="AA44">
        <f>VLOOKUP(Z44, MCA!$B$81:$C$92, 2, FALSE)</f>
        <v>-0.38083010797530781</v>
      </c>
      <c r="AB44">
        <v>5</v>
      </c>
      <c r="AC44" t="s">
        <v>91</v>
      </c>
    </row>
    <row r="45" spans="1:29" x14ac:dyDescent="0.35">
      <c r="A45">
        <v>43</v>
      </c>
      <c r="B45">
        <v>43</v>
      </c>
      <c r="C45" t="s">
        <v>110</v>
      </c>
      <c r="D45">
        <f>VLOOKUP(Tabelle1!C45,MCA!$B$1:$C$22, 2, FALSE)</f>
        <v>0.6927978013907321</v>
      </c>
      <c r="E45">
        <v>1905</v>
      </c>
      <c r="F45" t="s">
        <v>111</v>
      </c>
      <c r="G45" t="s">
        <v>112</v>
      </c>
      <c r="H45">
        <f>VLOOKUP(G45,MCA!$B$23:$C$70,2, FALSE)</f>
        <v>0.6927978013907321</v>
      </c>
      <c r="I45" t="s">
        <v>34</v>
      </c>
      <c r="J45">
        <f>VLOOKUP(I45, MCA!$B$71:$C$80, 2, FALSE)</f>
        <v>-8.608458440027511E-2</v>
      </c>
      <c r="K45">
        <v>8</v>
      </c>
      <c r="L45">
        <v>7.92</v>
      </c>
      <c r="M45">
        <v>7.75</v>
      </c>
      <c r="N45">
        <v>7.75</v>
      </c>
      <c r="O45">
        <v>7.75</v>
      </c>
      <c r="P45">
        <v>7.92</v>
      </c>
      <c r="Q45">
        <v>10</v>
      </c>
      <c r="R45">
        <v>10</v>
      </c>
      <c r="S45">
        <v>10</v>
      </c>
      <c r="T45">
        <v>7.92</v>
      </c>
      <c r="U45">
        <v>0</v>
      </c>
      <c r="V45">
        <v>85</v>
      </c>
      <c r="W45">
        <v>11</v>
      </c>
      <c r="X45">
        <v>0</v>
      </c>
      <c r="Y45">
        <v>0</v>
      </c>
      <c r="Z45" t="s">
        <v>29</v>
      </c>
      <c r="AA45">
        <f>VLOOKUP(Z45, MCA!$B$81:$C$92, 2, FALSE)</f>
        <v>-8.7578899231703297E-2</v>
      </c>
      <c r="AB45">
        <v>1</v>
      </c>
      <c r="AC45" t="s">
        <v>113</v>
      </c>
    </row>
    <row r="46" spans="1:29" x14ac:dyDescent="0.35">
      <c r="A46">
        <v>44</v>
      </c>
      <c r="B46">
        <v>44</v>
      </c>
      <c r="C46" t="s">
        <v>31</v>
      </c>
      <c r="D46">
        <f>VLOOKUP(Tabelle1!C46,MCA!$B$1:$C$22, 2, FALSE)</f>
        <v>8.8575403573631709E-2</v>
      </c>
      <c r="E46">
        <v>150</v>
      </c>
      <c r="F46" t="s">
        <v>78</v>
      </c>
      <c r="G46" t="s">
        <v>79</v>
      </c>
      <c r="H46">
        <f>VLOOKUP(G46,MCA!$B$23:$C$70,2, FALSE)</f>
        <v>-5.5630775555881549E-2</v>
      </c>
      <c r="J46" t="e">
        <f>VLOOKUP(I46, MCA!$B$71:$C$80, 2, FALSE)</f>
        <v>#N/A</v>
      </c>
      <c r="K46">
        <v>7.92</v>
      </c>
      <c r="L46">
        <v>8</v>
      </c>
      <c r="M46">
        <v>7.92</v>
      </c>
      <c r="N46">
        <v>8</v>
      </c>
      <c r="O46">
        <v>7.58</v>
      </c>
      <c r="P46">
        <v>7.75</v>
      </c>
      <c r="Q46">
        <v>10</v>
      </c>
      <c r="R46">
        <v>10</v>
      </c>
      <c r="S46">
        <v>10</v>
      </c>
      <c r="T46">
        <v>7.83</v>
      </c>
      <c r="U46">
        <v>0</v>
      </c>
      <c r="V46">
        <v>85</v>
      </c>
      <c r="W46">
        <v>10.9</v>
      </c>
      <c r="X46">
        <v>0</v>
      </c>
      <c r="Y46">
        <v>0</v>
      </c>
      <c r="Z46" t="s">
        <v>29</v>
      </c>
      <c r="AA46">
        <f>VLOOKUP(Z46, MCA!$B$81:$C$92, 2, FALSE)</f>
        <v>-8.7578899231703297E-2</v>
      </c>
      <c r="AB46">
        <v>0</v>
      </c>
      <c r="AC46" t="s">
        <v>80</v>
      </c>
    </row>
    <row r="47" spans="1:29" x14ac:dyDescent="0.35">
      <c r="A47">
        <v>45</v>
      </c>
      <c r="B47">
        <v>45</v>
      </c>
      <c r="C47" t="s">
        <v>31</v>
      </c>
      <c r="D47">
        <f>VLOOKUP(Tabelle1!C47,MCA!$B$1:$C$22, 2, FALSE)</f>
        <v>8.8575403573631709E-2</v>
      </c>
      <c r="E47">
        <v>800</v>
      </c>
      <c r="F47" t="s">
        <v>32</v>
      </c>
      <c r="G47" t="s">
        <v>33</v>
      </c>
      <c r="H47">
        <f>VLOOKUP(G47,MCA!$B$23:$C$70,2, FALSE)</f>
        <v>-5.5903236141208928E-2</v>
      </c>
      <c r="I47" t="s">
        <v>50</v>
      </c>
      <c r="J47">
        <f>VLOOKUP(I47, MCA!$B$71:$C$80, 2, FALSE)</f>
        <v>-0.1381851307642325</v>
      </c>
      <c r="K47">
        <v>8.17</v>
      </c>
      <c r="L47">
        <v>8.08</v>
      </c>
      <c r="M47">
        <v>7.83</v>
      </c>
      <c r="N47">
        <v>7.67</v>
      </c>
      <c r="O47">
        <v>7.67</v>
      </c>
      <c r="P47">
        <v>7.75</v>
      </c>
      <c r="Q47">
        <v>10</v>
      </c>
      <c r="R47">
        <v>10</v>
      </c>
      <c r="S47">
        <v>10</v>
      </c>
      <c r="T47">
        <v>7.83</v>
      </c>
      <c r="U47">
        <v>0</v>
      </c>
      <c r="V47">
        <v>85</v>
      </c>
      <c r="W47">
        <v>10.1</v>
      </c>
      <c r="X47">
        <v>0</v>
      </c>
      <c r="Y47">
        <v>0</v>
      </c>
      <c r="Z47" t="s">
        <v>51</v>
      </c>
      <c r="AA47">
        <f>VLOOKUP(Z47, MCA!$B$81:$C$92, 2, FALSE)</f>
        <v>-0.36577468413547481</v>
      </c>
      <c r="AB47">
        <v>0</v>
      </c>
      <c r="AC47" t="s">
        <v>36</v>
      </c>
    </row>
    <row r="48" spans="1:29" x14ac:dyDescent="0.35">
      <c r="A48">
        <v>46</v>
      </c>
      <c r="B48">
        <v>46</v>
      </c>
      <c r="C48" t="s">
        <v>48</v>
      </c>
      <c r="D48">
        <f>VLOOKUP(Tabelle1!C48,MCA!$B$1:$C$22, 2, FALSE)</f>
        <v>-0.11635118539008139</v>
      </c>
      <c r="E48">
        <v>1600</v>
      </c>
      <c r="F48" t="s">
        <v>114</v>
      </c>
      <c r="G48" t="s">
        <v>69</v>
      </c>
      <c r="H48">
        <f>VLOOKUP(G48,MCA!$B$23:$C$70,2, FALSE)</f>
        <v>-0.30312799800827978</v>
      </c>
      <c r="I48" t="s">
        <v>34</v>
      </c>
      <c r="J48">
        <f>VLOOKUP(I48, MCA!$B$71:$C$80, 2, FALSE)</f>
        <v>-8.608458440027511E-2</v>
      </c>
      <c r="K48">
        <v>7.67</v>
      </c>
      <c r="L48">
        <v>8.08</v>
      </c>
      <c r="M48">
        <v>7.67</v>
      </c>
      <c r="N48">
        <v>8</v>
      </c>
      <c r="O48">
        <v>7.92</v>
      </c>
      <c r="P48">
        <v>7.83</v>
      </c>
      <c r="Q48">
        <v>10</v>
      </c>
      <c r="R48">
        <v>10</v>
      </c>
      <c r="S48">
        <v>10</v>
      </c>
      <c r="T48">
        <v>7.83</v>
      </c>
      <c r="U48">
        <v>0</v>
      </c>
      <c r="V48">
        <v>85</v>
      </c>
      <c r="W48">
        <v>9.9</v>
      </c>
      <c r="X48">
        <v>0</v>
      </c>
      <c r="Y48">
        <v>1</v>
      </c>
      <c r="Z48" t="s">
        <v>29</v>
      </c>
      <c r="AA48">
        <f>VLOOKUP(Z48, MCA!$B$81:$C$92, 2, FALSE)</f>
        <v>-8.7578899231703297E-2</v>
      </c>
      <c r="AB48">
        <v>1</v>
      </c>
      <c r="AC48" t="s">
        <v>115</v>
      </c>
    </row>
    <row r="49" spans="1:29" x14ac:dyDescent="0.35">
      <c r="A49">
        <v>47</v>
      </c>
      <c r="B49">
        <v>47</v>
      </c>
      <c r="C49" t="s">
        <v>48</v>
      </c>
      <c r="D49">
        <f>VLOOKUP(Tabelle1!C49,MCA!$B$1:$C$22, 2, FALSE)</f>
        <v>-0.11635118539008139</v>
      </c>
      <c r="E49">
        <v>4700</v>
      </c>
      <c r="F49" t="s">
        <v>116</v>
      </c>
      <c r="G49" t="s">
        <v>117</v>
      </c>
      <c r="H49">
        <f>VLOOKUP(G49,MCA!$B$23:$C$70,2, FALSE)</f>
        <v>-7.876448162507696E-2</v>
      </c>
      <c r="I49" t="s">
        <v>34</v>
      </c>
      <c r="J49">
        <f>VLOOKUP(I49, MCA!$B$71:$C$80, 2, FALSE)</f>
        <v>-8.608458440027511E-2</v>
      </c>
      <c r="K49">
        <v>7.67</v>
      </c>
      <c r="L49">
        <v>8</v>
      </c>
      <c r="M49">
        <v>7.75</v>
      </c>
      <c r="N49">
        <v>7.92</v>
      </c>
      <c r="O49">
        <v>8</v>
      </c>
      <c r="P49">
        <v>7.83</v>
      </c>
      <c r="Q49">
        <v>10</v>
      </c>
      <c r="R49">
        <v>10</v>
      </c>
      <c r="S49">
        <v>10</v>
      </c>
      <c r="T49">
        <v>7.83</v>
      </c>
      <c r="U49">
        <v>0</v>
      </c>
      <c r="V49">
        <v>85</v>
      </c>
      <c r="W49">
        <v>11.3</v>
      </c>
      <c r="X49">
        <v>0</v>
      </c>
      <c r="Y49">
        <v>0</v>
      </c>
      <c r="Z49" t="s">
        <v>29</v>
      </c>
      <c r="AA49">
        <f>VLOOKUP(Z49, MCA!$B$81:$C$92, 2, FALSE)</f>
        <v>-8.7578899231703297E-2</v>
      </c>
      <c r="AB49">
        <v>4</v>
      </c>
      <c r="AC49" t="s">
        <v>118</v>
      </c>
    </row>
    <row r="50" spans="1:29" x14ac:dyDescent="0.35">
      <c r="A50">
        <v>48</v>
      </c>
      <c r="B50">
        <v>48</v>
      </c>
      <c r="C50" t="s">
        <v>48</v>
      </c>
      <c r="D50">
        <f>VLOOKUP(Tabelle1!C50,MCA!$B$1:$C$22, 2, FALSE)</f>
        <v>-0.11635118539008139</v>
      </c>
      <c r="E50">
        <v>1600</v>
      </c>
      <c r="F50" t="s">
        <v>119</v>
      </c>
      <c r="G50" t="s">
        <v>69</v>
      </c>
      <c r="H50">
        <f>VLOOKUP(G50,MCA!$B$23:$C$70,2, FALSE)</f>
        <v>-0.30312799800827978</v>
      </c>
      <c r="I50" t="s">
        <v>34</v>
      </c>
      <c r="J50">
        <f>VLOOKUP(I50, MCA!$B$71:$C$80, 2, FALSE)</f>
        <v>-8.608458440027511E-2</v>
      </c>
      <c r="K50">
        <v>7.83</v>
      </c>
      <c r="L50">
        <v>7.92</v>
      </c>
      <c r="M50">
        <v>7.75</v>
      </c>
      <c r="N50">
        <v>8</v>
      </c>
      <c r="O50">
        <v>7.75</v>
      </c>
      <c r="P50">
        <v>7.75</v>
      </c>
      <c r="Q50">
        <v>10</v>
      </c>
      <c r="R50">
        <v>10</v>
      </c>
      <c r="S50">
        <v>10</v>
      </c>
      <c r="T50">
        <v>7.92</v>
      </c>
      <c r="U50">
        <v>0</v>
      </c>
      <c r="V50">
        <v>84.92</v>
      </c>
      <c r="W50">
        <v>11.7</v>
      </c>
      <c r="X50">
        <v>0</v>
      </c>
      <c r="Y50">
        <v>3</v>
      </c>
      <c r="Z50" t="s">
        <v>29</v>
      </c>
      <c r="AA50">
        <f>VLOOKUP(Z50, MCA!$B$81:$C$92, 2, FALSE)</f>
        <v>-8.7578899231703297E-2</v>
      </c>
      <c r="AB50">
        <v>1</v>
      </c>
      <c r="AC50" t="s">
        <v>120</v>
      </c>
    </row>
    <row r="51" spans="1:29" x14ac:dyDescent="0.35">
      <c r="A51">
        <v>49</v>
      </c>
      <c r="B51">
        <v>49</v>
      </c>
      <c r="C51" t="s">
        <v>31</v>
      </c>
      <c r="D51">
        <f>VLOOKUP(Tabelle1!C51,MCA!$B$1:$C$22, 2, FALSE)</f>
        <v>8.8575403573631709E-2</v>
      </c>
      <c r="E51" t="s">
        <v>121</v>
      </c>
      <c r="F51" t="s">
        <v>90</v>
      </c>
      <c r="G51" t="s">
        <v>79</v>
      </c>
      <c r="H51">
        <f>VLOOKUP(G51,MCA!$B$23:$C$70,2, FALSE)</f>
        <v>-5.5630775555881549E-2</v>
      </c>
      <c r="I51" t="s">
        <v>34</v>
      </c>
      <c r="J51">
        <f>VLOOKUP(I51, MCA!$B$71:$C$80, 2, FALSE)</f>
        <v>-8.608458440027511E-2</v>
      </c>
      <c r="K51">
        <v>7.92</v>
      </c>
      <c r="L51">
        <v>7.92</v>
      </c>
      <c r="M51">
        <v>7.83</v>
      </c>
      <c r="N51">
        <v>7.83</v>
      </c>
      <c r="O51">
        <v>7.75</v>
      </c>
      <c r="P51">
        <v>7.83</v>
      </c>
      <c r="Q51">
        <v>10</v>
      </c>
      <c r="R51">
        <v>10</v>
      </c>
      <c r="S51">
        <v>10</v>
      </c>
      <c r="T51">
        <v>7.83</v>
      </c>
      <c r="U51">
        <v>0</v>
      </c>
      <c r="V51">
        <v>84.92</v>
      </c>
      <c r="W51">
        <v>9.5</v>
      </c>
      <c r="X51">
        <v>0</v>
      </c>
      <c r="Y51">
        <v>0</v>
      </c>
      <c r="Z51" t="s">
        <v>29</v>
      </c>
      <c r="AA51">
        <f>VLOOKUP(Z51, MCA!$B$81:$C$92, 2, FALSE)</f>
        <v>-8.7578899231703297E-2</v>
      </c>
      <c r="AB51">
        <v>2</v>
      </c>
      <c r="AC51" t="s">
        <v>91</v>
      </c>
    </row>
    <row r="52" spans="1:29" x14ac:dyDescent="0.35">
      <c r="A52">
        <v>50</v>
      </c>
      <c r="B52">
        <v>50</v>
      </c>
      <c r="C52" t="s">
        <v>31</v>
      </c>
      <c r="D52">
        <f>VLOOKUP(Tabelle1!C52,MCA!$B$1:$C$22, 2, FALSE)</f>
        <v>8.8575403573631709E-2</v>
      </c>
      <c r="E52">
        <v>230</v>
      </c>
      <c r="F52" t="s">
        <v>90</v>
      </c>
      <c r="G52" t="s">
        <v>122</v>
      </c>
      <c r="H52">
        <f>VLOOKUP(G52,MCA!$B$23:$C$70,2, FALSE)</f>
        <v>0.3640100732231728</v>
      </c>
      <c r="I52" t="s">
        <v>50</v>
      </c>
      <c r="J52">
        <f>VLOOKUP(I52, MCA!$B$71:$C$80, 2, FALSE)</f>
        <v>-0.1381851307642325</v>
      </c>
      <c r="K52">
        <v>8</v>
      </c>
      <c r="L52">
        <v>8</v>
      </c>
      <c r="M52">
        <v>7.75</v>
      </c>
      <c r="N52">
        <v>7.75</v>
      </c>
      <c r="O52">
        <v>7.67</v>
      </c>
      <c r="P52">
        <v>7.75</v>
      </c>
      <c r="Q52">
        <v>10</v>
      </c>
      <c r="R52">
        <v>10</v>
      </c>
      <c r="S52">
        <v>10</v>
      </c>
      <c r="T52">
        <v>7.92</v>
      </c>
      <c r="U52">
        <v>0</v>
      </c>
      <c r="V52">
        <v>84.83</v>
      </c>
      <c r="W52">
        <v>9.6999999999999993</v>
      </c>
      <c r="X52">
        <v>0</v>
      </c>
      <c r="Y52">
        <v>0</v>
      </c>
      <c r="Z52" t="s">
        <v>64</v>
      </c>
      <c r="AA52">
        <f>VLOOKUP(Z52, MCA!$B$81:$C$92, 2, FALSE)</f>
        <v>-0.28401347754932671</v>
      </c>
      <c r="AB52">
        <v>0</v>
      </c>
      <c r="AC52" t="s">
        <v>91</v>
      </c>
    </row>
    <row r="53" spans="1:29" x14ac:dyDescent="0.35">
      <c r="A53">
        <v>51</v>
      </c>
      <c r="B53">
        <v>51</v>
      </c>
      <c r="C53" t="s">
        <v>123</v>
      </c>
      <c r="D53">
        <f>VLOOKUP(Tabelle1!C53,MCA!$B$1:$C$22, 2, FALSE)</f>
        <v>6.352389013117528</v>
      </c>
      <c r="E53">
        <v>1200</v>
      </c>
      <c r="F53" t="s">
        <v>124</v>
      </c>
      <c r="G53" t="s">
        <v>84</v>
      </c>
      <c r="H53">
        <f>VLOOKUP(G53,MCA!$B$23:$C$70,2, FALSE)</f>
        <v>0.89560032338010132</v>
      </c>
      <c r="J53" t="e">
        <f>VLOOKUP(I53, MCA!$B$71:$C$80, 2, FALSE)</f>
        <v>#N/A</v>
      </c>
      <c r="K53">
        <v>7.83</v>
      </c>
      <c r="L53">
        <v>7.92</v>
      </c>
      <c r="M53">
        <v>7.75</v>
      </c>
      <c r="N53">
        <v>7.83</v>
      </c>
      <c r="O53">
        <v>7.83</v>
      </c>
      <c r="P53">
        <v>7.83</v>
      </c>
      <c r="Q53">
        <v>10</v>
      </c>
      <c r="R53">
        <v>10</v>
      </c>
      <c r="S53">
        <v>10</v>
      </c>
      <c r="T53">
        <v>7.83</v>
      </c>
      <c r="U53">
        <v>0</v>
      </c>
      <c r="V53">
        <v>84.83</v>
      </c>
      <c r="W53">
        <v>11.9</v>
      </c>
      <c r="X53">
        <v>0</v>
      </c>
      <c r="Y53">
        <v>3</v>
      </c>
      <c r="Z53" t="s">
        <v>88</v>
      </c>
      <c r="AA53">
        <f>VLOOKUP(Z53, MCA!$B$81:$C$92, 2, FALSE)</f>
        <v>0.47985433121148829</v>
      </c>
      <c r="AB53">
        <v>2</v>
      </c>
      <c r="AC53" t="s">
        <v>125</v>
      </c>
    </row>
    <row r="54" spans="1:29" x14ac:dyDescent="0.35">
      <c r="A54">
        <v>52</v>
      </c>
      <c r="B54">
        <v>52</v>
      </c>
      <c r="C54" t="s">
        <v>126</v>
      </c>
      <c r="D54">
        <f>VLOOKUP(Tabelle1!C54,MCA!$B$1:$C$22, 2, FALSE)</f>
        <v>-0.64002532115261812</v>
      </c>
      <c r="E54">
        <v>1750</v>
      </c>
      <c r="F54" t="s">
        <v>32</v>
      </c>
      <c r="G54" t="s">
        <v>33</v>
      </c>
      <c r="H54">
        <f>VLOOKUP(G54,MCA!$B$23:$C$70,2, FALSE)</f>
        <v>-5.5903236141208928E-2</v>
      </c>
      <c r="I54" t="s">
        <v>34</v>
      </c>
      <c r="J54">
        <f>VLOOKUP(I54, MCA!$B$71:$C$80, 2, FALSE)</f>
        <v>-8.608458440027511E-2</v>
      </c>
      <c r="K54">
        <v>8</v>
      </c>
      <c r="L54">
        <v>8</v>
      </c>
      <c r="M54">
        <v>7.83</v>
      </c>
      <c r="N54">
        <v>7.83</v>
      </c>
      <c r="O54">
        <v>7.58</v>
      </c>
      <c r="P54">
        <v>7.83</v>
      </c>
      <c r="Q54">
        <v>10</v>
      </c>
      <c r="R54">
        <v>10</v>
      </c>
      <c r="S54">
        <v>10</v>
      </c>
      <c r="T54">
        <v>7.75</v>
      </c>
      <c r="U54">
        <v>0</v>
      </c>
      <c r="V54">
        <v>84.83</v>
      </c>
      <c r="W54">
        <v>10.7</v>
      </c>
      <c r="X54">
        <v>0</v>
      </c>
      <c r="Y54">
        <v>0</v>
      </c>
      <c r="Z54" t="s">
        <v>53</v>
      </c>
      <c r="AA54">
        <f>VLOOKUP(Z54, MCA!$B$81:$C$92, 2, FALSE)</f>
        <v>-0.40108520683943411</v>
      </c>
      <c r="AB54">
        <v>0</v>
      </c>
      <c r="AC54" t="s">
        <v>36</v>
      </c>
    </row>
    <row r="55" spans="1:29" x14ac:dyDescent="0.35">
      <c r="A55">
        <v>53</v>
      </c>
      <c r="B55">
        <v>53</v>
      </c>
      <c r="C55" t="s">
        <v>54</v>
      </c>
      <c r="D55">
        <f>VLOOKUP(Tabelle1!C55,MCA!$B$1:$C$22, 2, FALSE)</f>
        <v>-0.38372520963279633</v>
      </c>
      <c r="E55">
        <v>1654</v>
      </c>
      <c r="F55" t="s">
        <v>127</v>
      </c>
      <c r="G55" t="s">
        <v>57</v>
      </c>
      <c r="H55">
        <f>VLOOKUP(G55,MCA!$B$23:$C$70,2, FALSE)</f>
        <v>-0.1160811841516428</v>
      </c>
      <c r="I55" t="s">
        <v>34</v>
      </c>
      <c r="J55">
        <f>VLOOKUP(I55, MCA!$B$71:$C$80, 2, FALSE)</f>
        <v>-8.608458440027511E-2</v>
      </c>
      <c r="K55">
        <v>7.92</v>
      </c>
      <c r="L55">
        <v>7.75</v>
      </c>
      <c r="M55">
        <v>7.75</v>
      </c>
      <c r="N55">
        <v>7.92</v>
      </c>
      <c r="O55">
        <v>7.83</v>
      </c>
      <c r="P55">
        <v>7.83</v>
      </c>
      <c r="Q55">
        <v>10</v>
      </c>
      <c r="R55">
        <v>10</v>
      </c>
      <c r="S55">
        <v>10</v>
      </c>
      <c r="T55">
        <v>7.83</v>
      </c>
      <c r="U55">
        <v>0</v>
      </c>
      <c r="V55">
        <v>84.83</v>
      </c>
      <c r="W55">
        <v>11.2</v>
      </c>
      <c r="X55">
        <v>0</v>
      </c>
      <c r="Y55">
        <v>0</v>
      </c>
      <c r="Z55" t="s">
        <v>53</v>
      </c>
      <c r="AA55">
        <f>VLOOKUP(Z55, MCA!$B$81:$C$92, 2, FALSE)</f>
        <v>-0.40108520683943411</v>
      </c>
      <c r="AB55">
        <v>0</v>
      </c>
      <c r="AC55" t="s">
        <v>128</v>
      </c>
    </row>
    <row r="56" spans="1:29" x14ac:dyDescent="0.35">
      <c r="A56">
        <v>54</v>
      </c>
      <c r="B56">
        <v>54</v>
      </c>
      <c r="C56" t="s">
        <v>31</v>
      </c>
      <c r="D56">
        <f>VLOOKUP(Tabelle1!C56,MCA!$B$1:$C$22, 2, FALSE)</f>
        <v>8.8575403573631709E-2</v>
      </c>
      <c r="E56">
        <v>1300</v>
      </c>
      <c r="F56" t="s">
        <v>32</v>
      </c>
      <c r="G56" t="s">
        <v>52</v>
      </c>
      <c r="H56">
        <f>VLOOKUP(G56,MCA!$B$23:$C$70,2, FALSE)</f>
        <v>0.13305410811585999</v>
      </c>
      <c r="I56" t="s">
        <v>50</v>
      </c>
      <c r="J56">
        <f>VLOOKUP(I56, MCA!$B$71:$C$80, 2, FALSE)</f>
        <v>-0.1381851307642325</v>
      </c>
      <c r="K56">
        <v>7.83</v>
      </c>
      <c r="L56">
        <v>7.83</v>
      </c>
      <c r="M56">
        <v>7.67</v>
      </c>
      <c r="N56">
        <v>7.67</v>
      </c>
      <c r="O56">
        <v>7.83</v>
      </c>
      <c r="P56">
        <v>8</v>
      </c>
      <c r="Q56">
        <v>10</v>
      </c>
      <c r="R56">
        <v>10</v>
      </c>
      <c r="S56">
        <v>10</v>
      </c>
      <c r="T56">
        <v>8</v>
      </c>
      <c r="U56">
        <v>0</v>
      </c>
      <c r="V56">
        <v>84.83</v>
      </c>
      <c r="W56">
        <v>9.5</v>
      </c>
      <c r="X56">
        <v>0</v>
      </c>
      <c r="Y56">
        <v>0</v>
      </c>
      <c r="Z56" t="s">
        <v>53</v>
      </c>
      <c r="AA56">
        <f>VLOOKUP(Z56, MCA!$B$81:$C$92, 2, FALSE)</f>
        <v>-0.40108520683943411</v>
      </c>
      <c r="AB56">
        <v>0</v>
      </c>
      <c r="AC56" t="s">
        <v>36</v>
      </c>
    </row>
    <row r="57" spans="1:29" x14ac:dyDescent="0.35">
      <c r="A57">
        <v>55</v>
      </c>
      <c r="B57">
        <v>55</v>
      </c>
      <c r="C57" t="s">
        <v>31</v>
      </c>
      <c r="D57">
        <f>VLOOKUP(Tabelle1!C57,MCA!$B$1:$C$22, 2, FALSE)</f>
        <v>8.8575403573631709E-2</v>
      </c>
      <c r="E57">
        <v>1400</v>
      </c>
      <c r="F57" t="s">
        <v>32</v>
      </c>
      <c r="G57" t="s">
        <v>52</v>
      </c>
      <c r="H57">
        <f>VLOOKUP(G57,MCA!$B$23:$C$70,2, FALSE)</f>
        <v>0.13305410811585999</v>
      </c>
      <c r="I57" t="s">
        <v>34</v>
      </c>
      <c r="J57">
        <f>VLOOKUP(I57, MCA!$B$71:$C$80, 2, FALSE)</f>
        <v>-8.608458440027511E-2</v>
      </c>
      <c r="K57">
        <v>7.67</v>
      </c>
      <c r="L57">
        <v>7.92</v>
      </c>
      <c r="M57">
        <v>7.92</v>
      </c>
      <c r="N57">
        <v>7.83</v>
      </c>
      <c r="O57">
        <v>7.75</v>
      </c>
      <c r="P57">
        <v>7.83</v>
      </c>
      <c r="Q57">
        <v>10</v>
      </c>
      <c r="R57">
        <v>10</v>
      </c>
      <c r="S57">
        <v>10</v>
      </c>
      <c r="T57">
        <v>7.83</v>
      </c>
      <c r="U57">
        <v>0</v>
      </c>
      <c r="V57">
        <v>84.75</v>
      </c>
      <c r="W57">
        <v>10.4</v>
      </c>
      <c r="X57">
        <v>0</v>
      </c>
      <c r="Y57">
        <v>0</v>
      </c>
      <c r="Z57" t="s">
        <v>29</v>
      </c>
      <c r="AA57">
        <f>VLOOKUP(Z57, MCA!$B$81:$C$92, 2, FALSE)</f>
        <v>-8.7578899231703297E-2</v>
      </c>
      <c r="AB57">
        <v>0</v>
      </c>
      <c r="AC57" t="s">
        <v>36</v>
      </c>
    </row>
    <row r="58" spans="1:29" x14ac:dyDescent="0.35">
      <c r="A58">
        <v>56</v>
      </c>
      <c r="B58">
        <v>56</v>
      </c>
      <c r="C58" t="s">
        <v>89</v>
      </c>
      <c r="D58">
        <f>VLOOKUP(Tabelle1!C58,MCA!$B$1:$C$22, 2, FALSE)</f>
        <v>-0.46341193713349099</v>
      </c>
      <c r="E58">
        <v>1100</v>
      </c>
      <c r="F58" t="s">
        <v>129</v>
      </c>
      <c r="G58" t="s">
        <v>122</v>
      </c>
      <c r="H58">
        <f>VLOOKUP(G58,MCA!$B$23:$C$70,2, FALSE)</f>
        <v>0.3640100732231728</v>
      </c>
      <c r="I58" t="s">
        <v>130</v>
      </c>
      <c r="J58">
        <f>VLOOKUP(I58, MCA!$B$71:$C$80, 2, FALSE)</f>
        <v>9.0482754319931774E-2</v>
      </c>
      <c r="K58">
        <v>7.83</v>
      </c>
      <c r="L58">
        <v>7.92</v>
      </c>
      <c r="M58">
        <v>7.75</v>
      </c>
      <c r="N58">
        <v>7.92</v>
      </c>
      <c r="O58">
        <v>7.67</v>
      </c>
      <c r="P58">
        <v>7.83</v>
      </c>
      <c r="Q58">
        <v>10</v>
      </c>
      <c r="R58">
        <v>10</v>
      </c>
      <c r="S58">
        <v>10</v>
      </c>
      <c r="T58">
        <v>7.83</v>
      </c>
      <c r="U58">
        <v>0</v>
      </c>
      <c r="V58">
        <v>84.75</v>
      </c>
      <c r="W58">
        <v>11.2</v>
      </c>
      <c r="X58">
        <v>0</v>
      </c>
      <c r="Y58">
        <v>1</v>
      </c>
      <c r="Z58" t="s">
        <v>29</v>
      </c>
      <c r="AA58">
        <f>VLOOKUP(Z58, MCA!$B$81:$C$92, 2, FALSE)</f>
        <v>-8.7578899231703297E-2</v>
      </c>
      <c r="AB58">
        <v>5</v>
      </c>
      <c r="AC58" t="s">
        <v>131</v>
      </c>
    </row>
    <row r="59" spans="1:29" x14ac:dyDescent="0.35">
      <c r="A59">
        <v>57</v>
      </c>
      <c r="B59">
        <v>57</v>
      </c>
      <c r="C59" t="s">
        <v>132</v>
      </c>
      <c r="D59">
        <f>VLOOKUP(Tabelle1!C59,MCA!$B$1:$C$22, 2, FALSE)</f>
        <v>-0.19817025927188531</v>
      </c>
      <c r="E59">
        <v>1200</v>
      </c>
      <c r="F59" t="s">
        <v>133</v>
      </c>
      <c r="G59" t="s">
        <v>117</v>
      </c>
      <c r="H59">
        <f>VLOOKUP(G59,MCA!$B$23:$C$70,2, FALSE)</f>
        <v>-7.876448162507696E-2</v>
      </c>
      <c r="I59" t="s">
        <v>34</v>
      </c>
      <c r="J59">
        <f>VLOOKUP(I59, MCA!$B$71:$C$80, 2, FALSE)</f>
        <v>-8.608458440027511E-2</v>
      </c>
      <c r="K59">
        <v>7.83</v>
      </c>
      <c r="L59">
        <v>7.83</v>
      </c>
      <c r="M59">
        <v>7.75</v>
      </c>
      <c r="N59">
        <v>7.92</v>
      </c>
      <c r="O59">
        <v>7.83</v>
      </c>
      <c r="P59">
        <v>7.75</v>
      </c>
      <c r="Q59">
        <v>10</v>
      </c>
      <c r="R59">
        <v>10</v>
      </c>
      <c r="S59">
        <v>10</v>
      </c>
      <c r="T59">
        <v>7.83</v>
      </c>
      <c r="U59">
        <v>0</v>
      </c>
      <c r="V59">
        <v>84.75</v>
      </c>
      <c r="W59">
        <v>10.3</v>
      </c>
      <c r="X59">
        <v>0</v>
      </c>
      <c r="Y59">
        <v>1</v>
      </c>
      <c r="Z59" t="s">
        <v>88</v>
      </c>
      <c r="AA59">
        <f>VLOOKUP(Z59, MCA!$B$81:$C$92, 2, FALSE)</f>
        <v>0.47985433121148829</v>
      </c>
      <c r="AB59">
        <v>5</v>
      </c>
      <c r="AC59" t="s">
        <v>134</v>
      </c>
    </row>
    <row r="60" spans="1:29" x14ac:dyDescent="0.35">
      <c r="A60">
        <v>58</v>
      </c>
      <c r="B60">
        <v>58</v>
      </c>
      <c r="C60" t="s">
        <v>31</v>
      </c>
      <c r="D60">
        <f>VLOOKUP(Tabelle1!C60,MCA!$B$1:$C$22, 2, FALSE)</f>
        <v>8.8575403573631709E-2</v>
      </c>
      <c r="E60">
        <v>1200</v>
      </c>
      <c r="F60" t="s">
        <v>107</v>
      </c>
      <c r="G60" t="s">
        <v>122</v>
      </c>
      <c r="H60">
        <f>VLOOKUP(G60,MCA!$B$23:$C$70,2, FALSE)</f>
        <v>0.3640100732231728</v>
      </c>
      <c r="I60" t="s">
        <v>70</v>
      </c>
      <c r="J60">
        <f>VLOOKUP(I60, MCA!$B$71:$C$80, 2, FALSE)</f>
        <v>0.25480622770919281</v>
      </c>
      <c r="K60">
        <v>7.92</v>
      </c>
      <c r="L60">
        <v>8.08</v>
      </c>
      <c r="M60">
        <v>7.67</v>
      </c>
      <c r="N60">
        <v>7.92</v>
      </c>
      <c r="O60">
        <v>7.67</v>
      </c>
      <c r="P60">
        <v>7.75</v>
      </c>
      <c r="Q60">
        <v>10</v>
      </c>
      <c r="R60">
        <v>10</v>
      </c>
      <c r="S60">
        <v>10</v>
      </c>
      <c r="T60">
        <v>7.75</v>
      </c>
      <c r="U60">
        <v>0</v>
      </c>
      <c r="V60">
        <v>84.75</v>
      </c>
      <c r="W60">
        <v>10</v>
      </c>
      <c r="X60">
        <v>0</v>
      </c>
      <c r="Y60">
        <v>0</v>
      </c>
      <c r="Z60" t="s">
        <v>35</v>
      </c>
      <c r="AA60">
        <f>VLOOKUP(Z60, MCA!$B$81:$C$92, 2, FALSE)</f>
        <v>1.676549112166019</v>
      </c>
      <c r="AB60">
        <v>0</v>
      </c>
      <c r="AC60" t="s">
        <v>108</v>
      </c>
    </row>
    <row r="61" spans="1:29" x14ac:dyDescent="0.35">
      <c r="A61">
        <v>59</v>
      </c>
      <c r="B61">
        <v>59</v>
      </c>
      <c r="C61" t="s">
        <v>48</v>
      </c>
      <c r="D61">
        <f>VLOOKUP(Tabelle1!C61,MCA!$B$1:$C$22, 2, FALSE)</f>
        <v>-0.11635118539008139</v>
      </c>
      <c r="E61">
        <v>1600</v>
      </c>
      <c r="F61" t="s">
        <v>135</v>
      </c>
      <c r="G61" t="s">
        <v>69</v>
      </c>
      <c r="H61">
        <f>VLOOKUP(G61,MCA!$B$23:$C$70,2, FALSE)</f>
        <v>-0.30312799800827978</v>
      </c>
      <c r="I61" t="s">
        <v>34</v>
      </c>
      <c r="J61">
        <f>VLOOKUP(I61, MCA!$B$71:$C$80, 2, FALSE)</f>
        <v>-8.608458440027511E-2</v>
      </c>
      <c r="K61">
        <v>7.67</v>
      </c>
      <c r="L61">
        <v>8</v>
      </c>
      <c r="M61">
        <v>7.67</v>
      </c>
      <c r="N61">
        <v>7.83</v>
      </c>
      <c r="O61">
        <v>7.92</v>
      </c>
      <c r="P61">
        <v>7.67</v>
      </c>
      <c r="Q61">
        <v>10</v>
      </c>
      <c r="R61">
        <v>10</v>
      </c>
      <c r="S61">
        <v>10</v>
      </c>
      <c r="T61">
        <v>7.92</v>
      </c>
      <c r="U61">
        <v>0</v>
      </c>
      <c r="V61">
        <v>84.67</v>
      </c>
      <c r="W61">
        <v>10.6</v>
      </c>
      <c r="X61">
        <v>0</v>
      </c>
      <c r="Y61">
        <v>0</v>
      </c>
      <c r="Z61" t="s">
        <v>29</v>
      </c>
      <c r="AA61">
        <f>VLOOKUP(Z61, MCA!$B$81:$C$92, 2, FALSE)</f>
        <v>-8.7578899231703297E-2</v>
      </c>
      <c r="AB61">
        <v>1</v>
      </c>
      <c r="AC61" t="s">
        <v>136</v>
      </c>
    </row>
    <row r="62" spans="1:29" x14ac:dyDescent="0.35">
      <c r="A62">
        <v>60</v>
      </c>
      <c r="B62">
        <v>60</v>
      </c>
      <c r="C62" t="s">
        <v>48</v>
      </c>
      <c r="D62">
        <f>VLOOKUP(Tabelle1!C62,MCA!$B$1:$C$22, 2, FALSE)</f>
        <v>-0.11635118539008139</v>
      </c>
      <c r="E62">
        <v>4895</v>
      </c>
      <c r="F62" t="s">
        <v>137</v>
      </c>
      <c r="G62" t="s">
        <v>57</v>
      </c>
      <c r="H62">
        <f>VLOOKUP(G62,MCA!$B$23:$C$70,2, FALSE)</f>
        <v>-0.1160811841516428</v>
      </c>
      <c r="I62" t="s">
        <v>50</v>
      </c>
      <c r="J62">
        <f>VLOOKUP(I62, MCA!$B$71:$C$80, 2, FALSE)</f>
        <v>-0.1381851307642325</v>
      </c>
      <c r="K62">
        <v>7.83</v>
      </c>
      <c r="L62">
        <v>8</v>
      </c>
      <c r="M62">
        <v>7.67</v>
      </c>
      <c r="N62">
        <v>7.83</v>
      </c>
      <c r="O62">
        <v>7.75</v>
      </c>
      <c r="P62">
        <v>7.75</v>
      </c>
      <c r="Q62">
        <v>10</v>
      </c>
      <c r="R62">
        <v>10</v>
      </c>
      <c r="S62">
        <v>10</v>
      </c>
      <c r="T62">
        <v>7.83</v>
      </c>
      <c r="U62">
        <v>0</v>
      </c>
      <c r="V62">
        <v>84.67</v>
      </c>
      <c r="W62">
        <v>10.9</v>
      </c>
      <c r="X62">
        <v>0</v>
      </c>
      <c r="Y62">
        <v>3</v>
      </c>
      <c r="Z62" t="s">
        <v>46</v>
      </c>
      <c r="AA62">
        <f>VLOOKUP(Z62, MCA!$B$81:$C$92, 2, FALSE)</f>
        <v>-0.39704251903887389</v>
      </c>
      <c r="AB62">
        <v>2</v>
      </c>
      <c r="AC62" t="s">
        <v>138</v>
      </c>
    </row>
    <row r="63" spans="1:29" x14ac:dyDescent="0.35">
      <c r="A63">
        <v>61</v>
      </c>
      <c r="B63">
        <v>61</v>
      </c>
      <c r="C63" t="s">
        <v>41</v>
      </c>
      <c r="D63">
        <f>VLOOKUP(Tabelle1!C63,MCA!$B$1:$C$22, 2, FALSE)</f>
        <v>-0.23192284294211379</v>
      </c>
      <c r="E63">
        <v>1850</v>
      </c>
      <c r="F63" t="s">
        <v>139</v>
      </c>
      <c r="G63" t="s">
        <v>69</v>
      </c>
      <c r="H63">
        <f>VLOOKUP(G63,MCA!$B$23:$C$70,2, FALSE)</f>
        <v>-0.30312799800827978</v>
      </c>
      <c r="I63" t="s">
        <v>34</v>
      </c>
      <c r="J63">
        <f>VLOOKUP(I63, MCA!$B$71:$C$80, 2, FALSE)</f>
        <v>-8.608458440027511E-2</v>
      </c>
      <c r="K63">
        <v>7.58</v>
      </c>
      <c r="L63">
        <v>7.83</v>
      </c>
      <c r="M63">
        <v>7.5</v>
      </c>
      <c r="N63">
        <v>7.67</v>
      </c>
      <c r="O63">
        <v>7.83</v>
      </c>
      <c r="P63">
        <v>7.67</v>
      </c>
      <c r="Q63">
        <v>10</v>
      </c>
      <c r="R63">
        <v>10</v>
      </c>
      <c r="S63">
        <v>10</v>
      </c>
      <c r="T63">
        <v>8.58</v>
      </c>
      <c r="U63">
        <v>0</v>
      </c>
      <c r="V63">
        <v>84.67</v>
      </c>
      <c r="W63">
        <v>10</v>
      </c>
      <c r="X63">
        <v>0</v>
      </c>
      <c r="Y63">
        <v>1</v>
      </c>
      <c r="Z63" t="s">
        <v>29</v>
      </c>
      <c r="AA63">
        <f>VLOOKUP(Z63, MCA!$B$81:$C$92, 2, FALSE)</f>
        <v>-8.7578899231703297E-2</v>
      </c>
      <c r="AB63">
        <v>2</v>
      </c>
      <c r="AC63" t="s">
        <v>140</v>
      </c>
    </row>
    <row r="64" spans="1:29" x14ac:dyDescent="0.35">
      <c r="A64">
        <v>62</v>
      </c>
      <c r="B64">
        <v>62</v>
      </c>
      <c r="C64" t="s">
        <v>31</v>
      </c>
      <c r="D64">
        <f>VLOOKUP(Tabelle1!C64,MCA!$B$1:$C$22, 2, FALSE)</f>
        <v>8.8575403573631709E-2</v>
      </c>
      <c r="E64" t="s">
        <v>141</v>
      </c>
      <c r="F64" t="s">
        <v>90</v>
      </c>
      <c r="G64" t="s">
        <v>79</v>
      </c>
      <c r="H64">
        <f>VLOOKUP(G64,MCA!$B$23:$C$70,2, FALSE)</f>
        <v>-5.5630775555881549E-2</v>
      </c>
      <c r="I64" t="s">
        <v>70</v>
      </c>
      <c r="J64">
        <f>VLOOKUP(I64, MCA!$B$71:$C$80, 2, FALSE)</f>
        <v>0.25480622770919281</v>
      </c>
      <c r="K64">
        <v>7.83</v>
      </c>
      <c r="L64">
        <v>7.83</v>
      </c>
      <c r="M64">
        <v>7.75</v>
      </c>
      <c r="N64">
        <v>7.75</v>
      </c>
      <c r="O64">
        <v>7.75</v>
      </c>
      <c r="P64">
        <v>7.75</v>
      </c>
      <c r="Q64">
        <v>10</v>
      </c>
      <c r="R64">
        <v>10</v>
      </c>
      <c r="S64">
        <v>10</v>
      </c>
      <c r="T64">
        <v>7.92</v>
      </c>
      <c r="U64">
        <v>0</v>
      </c>
      <c r="V64">
        <v>84.58</v>
      </c>
      <c r="W64">
        <v>9.6</v>
      </c>
      <c r="X64">
        <v>0</v>
      </c>
      <c r="Y64">
        <v>0</v>
      </c>
      <c r="Z64" t="s">
        <v>53</v>
      </c>
      <c r="AA64">
        <f>VLOOKUP(Z64, MCA!$B$81:$C$92, 2, FALSE)</f>
        <v>-0.40108520683943411</v>
      </c>
      <c r="AB64">
        <v>0</v>
      </c>
      <c r="AC64" t="s">
        <v>91</v>
      </c>
    </row>
    <row r="65" spans="1:29" x14ac:dyDescent="0.35">
      <c r="A65">
        <v>63</v>
      </c>
      <c r="B65">
        <v>63</v>
      </c>
      <c r="C65" t="s">
        <v>31</v>
      </c>
      <c r="D65">
        <f>VLOOKUP(Tabelle1!C65,MCA!$B$1:$C$22, 2, FALSE)</f>
        <v>8.8575403573631709E-2</v>
      </c>
      <c r="E65">
        <v>700</v>
      </c>
      <c r="F65" t="s">
        <v>94</v>
      </c>
      <c r="G65" t="s">
        <v>33</v>
      </c>
      <c r="H65">
        <f>VLOOKUP(G65,MCA!$B$23:$C$70,2, FALSE)</f>
        <v>-5.5903236141208928E-2</v>
      </c>
      <c r="I65" t="s">
        <v>70</v>
      </c>
      <c r="J65">
        <f>VLOOKUP(I65, MCA!$B$71:$C$80, 2, FALSE)</f>
        <v>0.25480622770919281</v>
      </c>
      <c r="K65">
        <v>8.17</v>
      </c>
      <c r="L65">
        <v>7.83</v>
      </c>
      <c r="M65">
        <v>7.67</v>
      </c>
      <c r="N65">
        <v>7.83</v>
      </c>
      <c r="O65">
        <v>7.67</v>
      </c>
      <c r="P65">
        <v>7.67</v>
      </c>
      <c r="Q65">
        <v>10</v>
      </c>
      <c r="R65">
        <v>10</v>
      </c>
      <c r="S65">
        <v>10</v>
      </c>
      <c r="T65">
        <v>7.75</v>
      </c>
      <c r="U65">
        <v>0</v>
      </c>
      <c r="V65">
        <v>84.58</v>
      </c>
      <c r="W65">
        <v>11.5</v>
      </c>
      <c r="X65">
        <v>0</v>
      </c>
      <c r="Y65">
        <v>0</v>
      </c>
      <c r="Z65" t="s">
        <v>29</v>
      </c>
      <c r="AA65">
        <f>VLOOKUP(Z65, MCA!$B$81:$C$92, 2, FALSE)</f>
        <v>-8.7578899231703297E-2</v>
      </c>
      <c r="AB65">
        <v>0</v>
      </c>
      <c r="AC65" t="s">
        <v>95</v>
      </c>
    </row>
    <row r="66" spans="1:29" x14ac:dyDescent="0.35">
      <c r="A66">
        <v>64</v>
      </c>
      <c r="B66">
        <v>64</v>
      </c>
      <c r="C66" t="s">
        <v>142</v>
      </c>
      <c r="D66">
        <f>VLOOKUP(Tabelle1!C66,MCA!$B$1:$C$22, 2, FALSE)</f>
        <v>-0.34657632540164618</v>
      </c>
      <c r="E66">
        <v>1350</v>
      </c>
      <c r="F66" t="s">
        <v>143</v>
      </c>
      <c r="G66" t="s">
        <v>144</v>
      </c>
      <c r="H66">
        <f>VLOOKUP(G66,MCA!$B$23:$C$70,2, FALSE)</f>
        <v>-0.54300000700555684</v>
      </c>
      <c r="I66" t="s">
        <v>50</v>
      </c>
      <c r="J66">
        <f>VLOOKUP(I66, MCA!$B$71:$C$80, 2, FALSE)</f>
        <v>-0.1381851307642325</v>
      </c>
      <c r="K66">
        <v>7.92</v>
      </c>
      <c r="L66">
        <v>7.75</v>
      </c>
      <c r="M66">
        <v>7.67</v>
      </c>
      <c r="N66">
        <v>7.67</v>
      </c>
      <c r="O66">
        <v>7.83</v>
      </c>
      <c r="P66">
        <v>7.75</v>
      </c>
      <c r="Q66">
        <v>10</v>
      </c>
      <c r="R66">
        <v>10</v>
      </c>
      <c r="S66">
        <v>10</v>
      </c>
      <c r="T66">
        <v>8</v>
      </c>
      <c r="U66">
        <v>0</v>
      </c>
      <c r="V66">
        <v>84.58</v>
      </c>
      <c r="W66">
        <v>9.9</v>
      </c>
      <c r="X66">
        <v>1</v>
      </c>
      <c r="Y66">
        <v>0</v>
      </c>
      <c r="Z66" t="s">
        <v>29</v>
      </c>
      <c r="AA66">
        <f>VLOOKUP(Z66, MCA!$B$81:$C$92, 2, FALSE)</f>
        <v>-8.7578899231703297E-2</v>
      </c>
      <c r="AB66">
        <v>2</v>
      </c>
      <c r="AC66" t="s">
        <v>145</v>
      </c>
    </row>
    <row r="67" spans="1:29" x14ac:dyDescent="0.35">
      <c r="A67">
        <v>65</v>
      </c>
      <c r="B67">
        <v>65</v>
      </c>
      <c r="C67" t="s">
        <v>31</v>
      </c>
      <c r="D67">
        <f>VLOOKUP(Tabelle1!C67,MCA!$B$1:$C$22, 2, FALSE)</f>
        <v>8.8575403573631709E-2</v>
      </c>
      <c r="E67">
        <v>1250</v>
      </c>
      <c r="F67" t="s">
        <v>32</v>
      </c>
      <c r="G67" t="s">
        <v>33</v>
      </c>
      <c r="H67">
        <f>VLOOKUP(G67,MCA!$B$23:$C$70,2, FALSE)</f>
        <v>-5.5903236141208928E-2</v>
      </c>
      <c r="I67" t="s">
        <v>34</v>
      </c>
      <c r="J67">
        <f>VLOOKUP(I67, MCA!$B$71:$C$80, 2, FALSE)</f>
        <v>-8.608458440027511E-2</v>
      </c>
      <c r="K67">
        <v>8.08</v>
      </c>
      <c r="L67">
        <v>7.83</v>
      </c>
      <c r="M67">
        <v>7.67</v>
      </c>
      <c r="N67">
        <v>7.67</v>
      </c>
      <c r="O67">
        <v>7.67</v>
      </c>
      <c r="P67">
        <v>7.75</v>
      </c>
      <c r="Q67">
        <v>10</v>
      </c>
      <c r="R67">
        <v>10</v>
      </c>
      <c r="S67">
        <v>10</v>
      </c>
      <c r="T67">
        <v>7.92</v>
      </c>
      <c r="U67">
        <v>0</v>
      </c>
      <c r="V67">
        <v>84.58</v>
      </c>
      <c r="W67">
        <v>11.2</v>
      </c>
      <c r="X67">
        <v>0</v>
      </c>
      <c r="Y67">
        <v>0</v>
      </c>
      <c r="Z67" t="s">
        <v>29</v>
      </c>
      <c r="AA67">
        <f>VLOOKUP(Z67, MCA!$B$81:$C$92, 2, FALSE)</f>
        <v>-8.7578899231703297E-2</v>
      </c>
      <c r="AB67">
        <v>2</v>
      </c>
      <c r="AC67" t="s">
        <v>36</v>
      </c>
    </row>
    <row r="68" spans="1:29" x14ac:dyDescent="0.35">
      <c r="A68">
        <v>66</v>
      </c>
      <c r="B68">
        <v>66</v>
      </c>
      <c r="C68" t="s">
        <v>31</v>
      </c>
      <c r="D68">
        <f>VLOOKUP(Tabelle1!C68,MCA!$B$1:$C$22, 2, FALSE)</f>
        <v>8.8575403573631709E-2</v>
      </c>
      <c r="E68">
        <v>1450</v>
      </c>
      <c r="F68" t="s">
        <v>32</v>
      </c>
      <c r="G68" t="s">
        <v>52</v>
      </c>
      <c r="H68">
        <f>VLOOKUP(G68,MCA!$B$23:$C$70,2, FALSE)</f>
        <v>0.13305410811585999</v>
      </c>
      <c r="I68" t="s">
        <v>50</v>
      </c>
      <c r="J68">
        <f>VLOOKUP(I68, MCA!$B$71:$C$80, 2, FALSE)</f>
        <v>-0.1381851307642325</v>
      </c>
      <c r="K68">
        <v>7.83</v>
      </c>
      <c r="L68">
        <v>8</v>
      </c>
      <c r="M68">
        <v>7.67</v>
      </c>
      <c r="N68">
        <v>7.75</v>
      </c>
      <c r="O68">
        <v>7.67</v>
      </c>
      <c r="P68">
        <v>7.75</v>
      </c>
      <c r="Q68">
        <v>10</v>
      </c>
      <c r="R68">
        <v>10</v>
      </c>
      <c r="S68">
        <v>10</v>
      </c>
      <c r="T68">
        <v>7.92</v>
      </c>
      <c r="U68">
        <v>0</v>
      </c>
      <c r="V68">
        <v>84.58</v>
      </c>
      <c r="W68">
        <v>10.3</v>
      </c>
      <c r="X68">
        <v>0</v>
      </c>
      <c r="Y68">
        <v>0</v>
      </c>
      <c r="Z68" t="s">
        <v>29</v>
      </c>
      <c r="AA68">
        <f>VLOOKUP(Z68, MCA!$B$81:$C$92, 2, FALSE)</f>
        <v>-8.7578899231703297E-2</v>
      </c>
      <c r="AB68">
        <v>0</v>
      </c>
      <c r="AC68" t="s">
        <v>36</v>
      </c>
    </row>
    <row r="69" spans="1:29" x14ac:dyDescent="0.35">
      <c r="A69">
        <v>67</v>
      </c>
      <c r="B69">
        <v>67</v>
      </c>
      <c r="C69" t="s">
        <v>146</v>
      </c>
      <c r="D69">
        <f>VLOOKUP(Tabelle1!C69,MCA!$B$1:$C$22, 2, FALSE)</f>
        <v>0.5336541734219522</v>
      </c>
      <c r="E69">
        <v>650</v>
      </c>
      <c r="F69" t="s">
        <v>32</v>
      </c>
      <c r="G69" t="s">
        <v>84</v>
      </c>
      <c r="H69">
        <f>VLOOKUP(G69,MCA!$B$23:$C$70,2, FALSE)</f>
        <v>0.89560032338010132</v>
      </c>
      <c r="I69" t="s">
        <v>50</v>
      </c>
      <c r="J69">
        <f>VLOOKUP(I69, MCA!$B$71:$C$80, 2, FALSE)</f>
        <v>-0.1381851307642325</v>
      </c>
      <c r="K69">
        <v>8</v>
      </c>
      <c r="L69">
        <v>7.83</v>
      </c>
      <c r="M69">
        <v>7.75</v>
      </c>
      <c r="N69">
        <v>7.67</v>
      </c>
      <c r="O69">
        <v>7.58</v>
      </c>
      <c r="P69">
        <v>7.83</v>
      </c>
      <c r="Q69">
        <v>10</v>
      </c>
      <c r="R69">
        <v>10</v>
      </c>
      <c r="S69">
        <v>10</v>
      </c>
      <c r="T69">
        <v>7.92</v>
      </c>
      <c r="U69">
        <v>0</v>
      </c>
      <c r="V69">
        <v>84.58</v>
      </c>
      <c r="W69">
        <v>11.6</v>
      </c>
      <c r="X69">
        <v>0</v>
      </c>
      <c r="Y69">
        <v>0</v>
      </c>
      <c r="Z69" t="s">
        <v>64</v>
      </c>
      <c r="AA69">
        <f>VLOOKUP(Z69, MCA!$B$81:$C$92, 2, FALSE)</f>
        <v>-0.28401347754932671</v>
      </c>
      <c r="AB69">
        <v>0</v>
      </c>
      <c r="AC69" t="s">
        <v>36</v>
      </c>
    </row>
    <row r="70" spans="1:29" x14ac:dyDescent="0.35">
      <c r="A70">
        <v>68</v>
      </c>
      <c r="B70">
        <v>68</v>
      </c>
      <c r="C70" t="s">
        <v>41</v>
      </c>
      <c r="D70">
        <f>VLOOKUP(Tabelle1!C70,MCA!$B$1:$C$22, 2, FALSE)</f>
        <v>-0.23192284294211379</v>
      </c>
      <c r="E70">
        <v>1900</v>
      </c>
      <c r="F70" t="s">
        <v>147</v>
      </c>
      <c r="G70" t="s">
        <v>33</v>
      </c>
      <c r="H70">
        <f>VLOOKUP(G70,MCA!$B$23:$C$70,2, FALSE)</f>
        <v>-5.5903236141208928E-2</v>
      </c>
      <c r="I70" t="s">
        <v>34</v>
      </c>
      <c r="J70">
        <f>VLOOKUP(I70, MCA!$B$71:$C$80, 2, FALSE)</f>
        <v>-8.608458440027511E-2</v>
      </c>
      <c r="K70">
        <v>7.75</v>
      </c>
      <c r="L70">
        <v>7.83</v>
      </c>
      <c r="M70">
        <v>7.67</v>
      </c>
      <c r="N70">
        <v>7.83</v>
      </c>
      <c r="O70">
        <v>7.75</v>
      </c>
      <c r="P70">
        <v>7.75</v>
      </c>
      <c r="Q70">
        <v>10</v>
      </c>
      <c r="R70">
        <v>10</v>
      </c>
      <c r="S70">
        <v>10</v>
      </c>
      <c r="T70">
        <v>7.92</v>
      </c>
      <c r="U70">
        <v>0</v>
      </c>
      <c r="V70">
        <v>84.5</v>
      </c>
      <c r="W70">
        <v>11.7</v>
      </c>
      <c r="X70">
        <v>0</v>
      </c>
      <c r="Y70">
        <v>1</v>
      </c>
      <c r="Z70" t="s">
        <v>29</v>
      </c>
      <c r="AA70">
        <f>VLOOKUP(Z70, MCA!$B$81:$C$92, 2, FALSE)</f>
        <v>-8.7578899231703297E-2</v>
      </c>
      <c r="AB70">
        <v>0</v>
      </c>
      <c r="AC70" t="s">
        <v>148</v>
      </c>
    </row>
    <row r="71" spans="1:29" x14ac:dyDescent="0.35">
      <c r="A71">
        <v>69</v>
      </c>
      <c r="B71">
        <v>69</v>
      </c>
      <c r="C71" t="s">
        <v>31</v>
      </c>
      <c r="D71">
        <f>VLOOKUP(Tabelle1!C71,MCA!$B$1:$C$22, 2, FALSE)</f>
        <v>8.8575403573631709E-2</v>
      </c>
      <c r="E71">
        <v>520</v>
      </c>
      <c r="F71" t="s">
        <v>90</v>
      </c>
      <c r="G71" t="s">
        <v>149</v>
      </c>
      <c r="H71">
        <f>VLOOKUP(G71,MCA!$B$23:$C$70,2, FALSE)</f>
        <v>0.164925100867096</v>
      </c>
      <c r="I71" t="s">
        <v>70</v>
      </c>
      <c r="J71">
        <f>VLOOKUP(I71, MCA!$B$71:$C$80, 2, FALSE)</f>
        <v>0.25480622770919281</v>
      </c>
      <c r="K71">
        <v>7.75</v>
      </c>
      <c r="L71">
        <v>7.92</v>
      </c>
      <c r="M71">
        <v>7.83</v>
      </c>
      <c r="N71">
        <v>7.75</v>
      </c>
      <c r="O71">
        <v>7.75</v>
      </c>
      <c r="P71">
        <v>7.75</v>
      </c>
      <c r="Q71">
        <v>10</v>
      </c>
      <c r="R71">
        <v>10</v>
      </c>
      <c r="S71">
        <v>10</v>
      </c>
      <c r="T71">
        <v>7.75</v>
      </c>
      <c r="U71">
        <v>0</v>
      </c>
      <c r="V71">
        <v>84.5</v>
      </c>
      <c r="W71">
        <v>11.3</v>
      </c>
      <c r="X71">
        <v>0</v>
      </c>
      <c r="Y71">
        <v>0</v>
      </c>
      <c r="Z71" t="s">
        <v>88</v>
      </c>
      <c r="AA71">
        <f>VLOOKUP(Z71, MCA!$B$81:$C$92, 2, FALSE)</f>
        <v>0.47985433121148829</v>
      </c>
      <c r="AB71">
        <v>0</v>
      </c>
      <c r="AC71" t="s">
        <v>91</v>
      </c>
    </row>
    <row r="72" spans="1:29" x14ac:dyDescent="0.35">
      <c r="A72">
        <v>70</v>
      </c>
      <c r="B72">
        <v>70</v>
      </c>
      <c r="C72" t="s">
        <v>150</v>
      </c>
      <c r="D72">
        <f>VLOOKUP(Tabelle1!C72,MCA!$B$1:$C$22, 2, FALSE)</f>
        <v>-6.2636942329786963E-2</v>
      </c>
      <c r="E72">
        <v>1368</v>
      </c>
      <c r="F72" t="s">
        <v>151</v>
      </c>
      <c r="G72" t="s">
        <v>117</v>
      </c>
      <c r="H72">
        <f>VLOOKUP(G72,MCA!$B$23:$C$70,2, FALSE)</f>
        <v>-7.876448162507696E-2</v>
      </c>
      <c r="I72" t="s">
        <v>34</v>
      </c>
      <c r="J72">
        <f>VLOOKUP(I72, MCA!$B$71:$C$80, 2, FALSE)</f>
        <v>-8.608458440027511E-2</v>
      </c>
      <c r="K72">
        <v>7.83</v>
      </c>
      <c r="L72">
        <v>7.92</v>
      </c>
      <c r="M72">
        <v>7.75</v>
      </c>
      <c r="N72">
        <v>7.75</v>
      </c>
      <c r="O72">
        <v>7.75</v>
      </c>
      <c r="P72">
        <v>7.75</v>
      </c>
      <c r="Q72">
        <v>10</v>
      </c>
      <c r="R72">
        <v>10</v>
      </c>
      <c r="S72">
        <v>10</v>
      </c>
      <c r="T72">
        <v>7.75</v>
      </c>
      <c r="U72">
        <v>0</v>
      </c>
      <c r="V72">
        <v>84.5</v>
      </c>
      <c r="W72">
        <v>9.8000000000000007</v>
      </c>
      <c r="X72">
        <v>0</v>
      </c>
      <c r="Y72">
        <v>0</v>
      </c>
      <c r="Z72" t="s">
        <v>29</v>
      </c>
      <c r="AA72">
        <f>VLOOKUP(Z72, MCA!$B$81:$C$92, 2, FALSE)</f>
        <v>-8.7578899231703297E-2</v>
      </c>
      <c r="AB72">
        <v>3</v>
      </c>
      <c r="AC72" t="s">
        <v>152</v>
      </c>
    </row>
    <row r="73" spans="1:29" x14ac:dyDescent="0.35">
      <c r="A73">
        <v>71</v>
      </c>
      <c r="B73">
        <v>71</v>
      </c>
      <c r="C73" t="s">
        <v>59</v>
      </c>
      <c r="D73">
        <f>VLOOKUP(Tabelle1!C73,MCA!$B$1:$C$22, 2, FALSE)</f>
        <v>-0.61948138582951062</v>
      </c>
      <c r="E73">
        <v>1943</v>
      </c>
      <c r="F73" t="s">
        <v>153</v>
      </c>
      <c r="G73" t="s">
        <v>62</v>
      </c>
      <c r="H73">
        <f>VLOOKUP(G73,MCA!$B$23:$C$70,2, FALSE)</f>
        <v>-0.62324837923796994</v>
      </c>
      <c r="I73" t="s">
        <v>34</v>
      </c>
      <c r="J73">
        <f>VLOOKUP(I73, MCA!$B$71:$C$80, 2, FALSE)</f>
        <v>-8.608458440027511E-2</v>
      </c>
      <c r="K73">
        <v>7.92</v>
      </c>
      <c r="L73">
        <v>7.83</v>
      </c>
      <c r="M73">
        <v>7.75</v>
      </c>
      <c r="N73">
        <v>7.92</v>
      </c>
      <c r="O73">
        <v>7.58</v>
      </c>
      <c r="P73">
        <v>7.67</v>
      </c>
      <c r="Q73">
        <v>10</v>
      </c>
      <c r="R73">
        <v>10</v>
      </c>
      <c r="S73">
        <v>10</v>
      </c>
      <c r="T73">
        <v>7.83</v>
      </c>
      <c r="U73">
        <v>0</v>
      </c>
      <c r="V73">
        <v>84.5</v>
      </c>
      <c r="W73">
        <v>10.9</v>
      </c>
      <c r="X73">
        <v>0</v>
      </c>
      <c r="Y73">
        <v>0</v>
      </c>
      <c r="Z73" t="s">
        <v>29</v>
      </c>
      <c r="AA73">
        <f>VLOOKUP(Z73, MCA!$B$81:$C$92, 2, FALSE)</f>
        <v>-8.7578899231703297E-2</v>
      </c>
      <c r="AB73">
        <v>9</v>
      </c>
      <c r="AC73" t="s">
        <v>154</v>
      </c>
    </row>
    <row r="74" spans="1:29" x14ac:dyDescent="0.35">
      <c r="A74">
        <v>72</v>
      </c>
      <c r="B74">
        <v>72</v>
      </c>
      <c r="C74" t="s">
        <v>31</v>
      </c>
      <c r="D74">
        <f>VLOOKUP(Tabelle1!C74,MCA!$B$1:$C$22, 2, FALSE)</f>
        <v>8.8575403573631709E-2</v>
      </c>
      <c r="E74">
        <v>400</v>
      </c>
      <c r="F74" t="s">
        <v>78</v>
      </c>
      <c r="G74" t="s">
        <v>79</v>
      </c>
      <c r="H74">
        <f>VLOOKUP(G74,MCA!$B$23:$C$70,2, FALSE)</f>
        <v>-5.5630775555881549E-2</v>
      </c>
      <c r="I74" t="s">
        <v>50</v>
      </c>
      <c r="J74">
        <f>VLOOKUP(I74, MCA!$B$71:$C$80, 2, FALSE)</f>
        <v>-0.1381851307642325</v>
      </c>
      <c r="K74">
        <v>8.08</v>
      </c>
      <c r="L74">
        <v>7.92</v>
      </c>
      <c r="M74">
        <v>7.75</v>
      </c>
      <c r="N74">
        <v>7.83</v>
      </c>
      <c r="O74">
        <v>7.5</v>
      </c>
      <c r="P74">
        <v>7.58</v>
      </c>
      <c r="Q74">
        <v>10</v>
      </c>
      <c r="R74">
        <v>10</v>
      </c>
      <c r="S74">
        <v>10</v>
      </c>
      <c r="T74">
        <v>7.83</v>
      </c>
      <c r="U74">
        <v>0</v>
      </c>
      <c r="V74">
        <v>84.5</v>
      </c>
      <c r="W74">
        <v>10.199999999999999</v>
      </c>
      <c r="X74">
        <v>0</v>
      </c>
      <c r="Y74">
        <v>0</v>
      </c>
      <c r="Z74" t="s">
        <v>29</v>
      </c>
      <c r="AA74">
        <f>VLOOKUP(Z74, MCA!$B$81:$C$92, 2, FALSE)</f>
        <v>-8.7578899231703297E-2</v>
      </c>
      <c r="AB74">
        <v>0</v>
      </c>
      <c r="AC74" t="s">
        <v>80</v>
      </c>
    </row>
    <row r="75" spans="1:29" x14ac:dyDescent="0.35">
      <c r="A75">
        <v>73</v>
      </c>
      <c r="B75">
        <v>73</v>
      </c>
      <c r="C75" t="s">
        <v>31</v>
      </c>
      <c r="D75">
        <f>VLOOKUP(Tabelle1!C75,MCA!$B$1:$C$22, 2, FALSE)</f>
        <v>8.8575403573631709E-2</v>
      </c>
      <c r="E75">
        <v>850</v>
      </c>
      <c r="F75" t="s">
        <v>32</v>
      </c>
      <c r="G75" t="s">
        <v>33</v>
      </c>
      <c r="H75">
        <f>VLOOKUP(G75,MCA!$B$23:$C$70,2, FALSE)</f>
        <v>-5.5903236141208928E-2</v>
      </c>
      <c r="I75" t="s">
        <v>34</v>
      </c>
      <c r="J75">
        <f>VLOOKUP(I75, MCA!$B$71:$C$80, 2, FALSE)</f>
        <v>-8.608458440027511E-2</v>
      </c>
      <c r="K75">
        <v>7.83</v>
      </c>
      <c r="L75">
        <v>8</v>
      </c>
      <c r="M75">
        <v>7.5</v>
      </c>
      <c r="N75">
        <v>7.75</v>
      </c>
      <c r="O75">
        <v>7.75</v>
      </c>
      <c r="P75">
        <v>7.75</v>
      </c>
      <c r="Q75">
        <v>10</v>
      </c>
      <c r="R75">
        <v>10</v>
      </c>
      <c r="S75">
        <v>10</v>
      </c>
      <c r="T75">
        <v>7.83</v>
      </c>
      <c r="U75">
        <v>0</v>
      </c>
      <c r="V75">
        <v>84.42</v>
      </c>
      <c r="W75">
        <v>10.1</v>
      </c>
      <c r="X75">
        <v>0</v>
      </c>
      <c r="Y75">
        <v>0</v>
      </c>
      <c r="Z75" t="s">
        <v>88</v>
      </c>
      <c r="AA75">
        <f>VLOOKUP(Z75, MCA!$B$81:$C$92, 2, FALSE)</f>
        <v>0.47985433121148829</v>
      </c>
      <c r="AB75">
        <v>1</v>
      </c>
      <c r="AC75" t="s">
        <v>36</v>
      </c>
    </row>
    <row r="76" spans="1:29" x14ac:dyDescent="0.35">
      <c r="A76">
        <v>74</v>
      </c>
      <c r="B76">
        <v>74</v>
      </c>
      <c r="C76" t="s">
        <v>48</v>
      </c>
      <c r="D76">
        <f>VLOOKUP(Tabelle1!C76,MCA!$B$1:$C$22, 2, FALSE)</f>
        <v>-0.11635118539008139</v>
      </c>
      <c r="E76" t="s">
        <v>155</v>
      </c>
      <c r="F76" t="s">
        <v>133</v>
      </c>
      <c r="G76" t="s">
        <v>57</v>
      </c>
      <c r="H76">
        <f>VLOOKUP(G76,MCA!$B$23:$C$70,2, FALSE)</f>
        <v>-0.1160811841516428</v>
      </c>
      <c r="I76" t="s">
        <v>34</v>
      </c>
      <c r="J76">
        <f>VLOOKUP(I76, MCA!$B$71:$C$80, 2, FALSE)</f>
        <v>-8.608458440027511E-2</v>
      </c>
      <c r="K76">
        <v>7.67</v>
      </c>
      <c r="L76">
        <v>7.83</v>
      </c>
      <c r="M76">
        <v>7.75</v>
      </c>
      <c r="N76">
        <v>7.75</v>
      </c>
      <c r="O76">
        <v>7.83</v>
      </c>
      <c r="P76">
        <v>7.75</v>
      </c>
      <c r="Q76">
        <v>10</v>
      </c>
      <c r="R76">
        <v>10</v>
      </c>
      <c r="S76">
        <v>10</v>
      </c>
      <c r="T76">
        <v>7.75</v>
      </c>
      <c r="U76">
        <v>0</v>
      </c>
      <c r="V76">
        <v>84.33</v>
      </c>
      <c r="W76">
        <v>9.1999999999999993</v>
      </c>
      <c r="X76">
        <v>0</v>
      </c>
      <c r="Y76">
        <v>1</v>
      </c>
      <c r="Z76" t="s">
        <v>29</v>
      </c>
      <c r="AA76">
        <f>VLOOKUP(Z76, MCA!$B$81:$C$92, 2, FALSE)</f>
        <v>-8.7578899231703297E-2</v>
      </c>
      <c r="AB76">
        <v>5</v>
      </c>
      <c r="AC76" t="s">
        <v>134</v>
      </c>
    </row>
    <row r="77" spans="1:29" x14ac:dyDescent="0.35">
      <c r="A77">
        <v>75</v>
      </c>
      <c r="B77">
        <v>75</v>
      </c>
      <c r="C77" t="s">
        <v>92</v>
      </c>
      <c r="D77">
        <f>VLOOKUP(Tabelle1!C77,MCA!$B$1:$C$22, 2, FALSE)</f>
        <v>-0.1100304117374761</v>
      </c>
      <c r="E77">
        <v>1300</v>
      </c>
      <c r="F77" t="s">
        <v>127</v>
      </c>
      <c r="G77" t="s">
        <v>117</v>
      </c>
      <c r="H77">
        <f>VLOOKUP(G77,MCA!$B$23:$C$70,2, FALSE)</f>
        <v>-7.876448162507696E-2</v>
      </c>
      <c r="I77" t="s">
        <v>34</v>
      </c>
      <c r="J77">
        <f>VLOOKUP(I77, MCA!$B$71:$C$80, 2, FALSE)</f>
        <v>-8.608458440027511E-2</v>
      </c>
      <c r="K77">
        <v>7.92</v>
      </c>
      <c r="L77">
        <v>7.83</v>
      </c>
      <c r="M77">
        <v>7.75</v>
      </c>
      <c r="N77">
        <v>7.92</v>
      </c>
      <c r="O77">
        <v>7.5</v>
      </c>
      <c r="P77">
        <v>7.67</v>
      </c>
      <c r="Q77">
        <v>10</v>
      </c>
      <c r="R77">
        <v>10</v>
      </c>
      <c r="S77">
        <v>10</v>
      </c>
      <c r="T77">
        <v>7.75</v>
      </c>
      <c r="U77">
        <v>0</v>
      </c>
      <c r="V77">
        <v>84.33</v>
      </c>
      <c r="W77">
        <v>10.1</v>
      </c>
      <c r="X77">
        <v>3</v>
      </c>
      <c r="Y77">
        <v>0</v>
      </c>
      <c r="Z77" t="s">
        <v>46</v>
      </c>
      <c r="AA77">
        <f>VLOOKUP(Z77, MCA!$B$81:$C$92, 2, FALSE)</f>
        <v>-0.39704251903887389</v>
      </c>
      <c r="AB77">
        <v>7</v>
      </c>
      <c r="AC77" t="s">
        <v>128</v>
      </c>
    </row>
    <row r="78" spans="1:29" x14ac:dyDescent="0.35">
      <c r="A78">
        <v>76</v>
      </c>
      <c r="B78">
        <v>76</v>
      </c>
      <c r="C78" t="s">
        <v>59</v>
      </c>
      <c r="D78">
        <f>VLOOKUP(Tabelle1!C78,MCA!$B$1:$C$22, 2, FALSE)</f>
        <v>-0.61948138582951062</v>
      </c>
      <c r="E78">
        <v>2361</v>
      </c>
      <c r="F78" t="s">
        <v>156</v>
      </c>
      <c r="G78" t="s">
        <v>62</v>
      </c>
      <c r="H78">
        <f>VLOOKUP(G78,MCA!$B$23:$C$70,2, FALSE)</f>
        <v>-0.62324837923796994</v>
      </c>
      <c r="I78" t="s">
        <v>50</v>
      </c>
      <c r="J78">
        <f>VLOOKUP(I78, MCA!$B$71:$C$80, 2, FALSE)</f>
        <v>-0.1381851307642325</v>
      </c>
      <c r="K78">
        <v>7.83</v>
      </c>
      <c r="L78">
        <v>7.75</v>
      </c>
      <c r="M78">
        <v>7.58</v>
      </c>
      <c r="N78">
        <v>7.92</v>
      </c>
      <c r="O78">
        <v>8</v>
      </c>
      <c r="P78">
        <v>7.5</v>
      </c>
      <c r="Q78">
        <v>10</v>
      </c>
      <c r="R78">
        <v>10</v>
      </c>
      <c r="S78">
        <v>10</v>
      </c>
      <c r="T78">
        <v>7.75</v>
      </c>
      <c r="U78">
        <v>0</v>
      </c>
      <c r="V78">
        <v>84.33</v>
      </c>
      <c r="W78">
        <v>11</v>
      </c>
      <c r="X78">
        <v>0</v>
      </c>
      <c r="Y78">
        <v>5</v>
      </c>
      <c r="Z78" t="s">
        <v>51</v>
      </c>
      <c r="AA78">
        <f>VLOOKUP(Z78, MCA!$B$81:$C$92, 2, FALSE)</f>
        <v>-0.36577468413547481</v>
      </c>
      <c r="AB78">
        <v>4</v>
      </c>
      <c r="AC78" t="s">
        <v>157</v>
      </c>
    </row>
    <row r="79" spans="1:29" x14ac:dyDescent="0.35">
      <c r="A79">
        <v>77</v>
      </c>
      <c r="B79">
        <v>77</v>
      </c>
      <c r="C79" t="s">
        <v>158</v>
      </c>
      <c r="D79">
        <f>VLOOKUP(Tabelle1!C79,MCA!$B$1:$C$22, 2, FALSE)</f>
        <v>0.1149145801770384</v>
      </c>
      <c r="E79">
        <v>1500</v>
      </c>
      <c r="F79" t="s">
        <v>32</v>
      </c>
      <c r="G79" t="s">
        <v>159</v>
      </c>
      <c r="H79">
        <f>VLOOKUP(G79,MCA!$B$23:$C$70,2, FALSE)</f>
        <v>-0.207960839101058</v>
      </c>
      <c r="I79" t="s">
        <v>70</v>
      </c>
      <c r="J79">
        <f>VLOOKUP(I79, MCA!$B$71:$C$80, 2, FALSE)</f>
        <v>0.25480622770919281</v>
      </c>
      <c r="K79">
        <v>7.83</v>
      </c>
      <c r="L79">
        <v>7.83</v>
      </c>
      <c r="M79">
        <v>7.83</v>
      </c>
      <c r="N79">
        <v>7.83</v>
      </c>
      <c r="O79">
        <v>7.67</v>
      </c>
      <c r="P79">
        <v>7.67</v>
      </c>
      <c r="Q79">
        <v>10</v>
      </c>
      <c r="R79">
        <v>10</v>
      </c>
      <c r="S79">
        <v>10</v>
      </c>
      <c r="T79">
        <v>7.67</v>
      </c>
      <c r="U79">
        <v>0</v>
      </c>
      <c r="V79">
        <v>84.33</v>
      </c>
      <c r="W79">
        <v>10.3</v>
      </c>
      <c r="X79">
        <v>0</v>
      </c>
      <c r="Y79">
        <v>0</v>
      </c>
      <c r="Z79" t="s">
        <v>64</v>
      </c>
      <c r="AA79">
        <f>VLOOKUP(Z79, MCA!$B$81:$C$92, 2, FALSE)</f>
        <v>-0.28401347754932671</v>
      </c>
      <c r="AB79">
        <v>4</v>
      </c>
      <c r="AC79" t="s">
        <v>36</v>
      </c>
    </row>
    <row r="80" spans="1:29" x14ac:dyDescent="0.35">
      <c r="A80">
        <v>78</v>
      </c>
      <c r="B80">
        <v>78</v>
      </c>
      <c r="C80" t="s">
        <v>24</v>
      </c>
      <c r="D80">
        <f>VLOOKUP(Tabelle1!C80,MCA!$B$1:$C$22, 2, FALSE)</f>
        <v>-0.60922878788624513</v>
      </c>
      <c r="E80">
        <v>2100</v>
      </c>
      <c r="F80" t="s">
        <v>160</v>
      </c>
      <c r="G80" t="s">
        <v>161</v>
      </c>
      <c r="H80">
        <f>VLOOKUP(G80,MCA!$B$23:$C$70,2, FALSE)</f>
        <v>-0.21303971787839129</v>
      </c>
      <c r="I80" t="s">
        <v>34</v>
      </c>
      <c r="J80">
        <f>VLOOKUP(I80, MCA!$B$71:$C$80, 2, FALSE)</f>
        <v>-8.608458440027511E-2</v>
      </c>
      <c r="K80">
        <v>7.75</v>
      </c>
      <c r="L80">
        <v>7.75</v>
      </c>
      <c r="M80">
        <v>7.75</v>
      </c>
      <c r="N80">
        <v>7.75</v>
      </c>
      <c r="O80">
        <v>7.83</v>
      </c>
      <c r="P80">
        <v>7.67</v>
      </c>
      <c r="Q80">
        <v>10</v>
      </c>
      <c r="R80">
        <v>10</v>
      </c>
      <c r="S80">
        <v>10</v>
      </c>
      <c r="T80">
        <v>7.83</v>
      </c>
      <c r="U80">
        <v>0</v>
      </c>
      <c r="V80">
        <v>84.33</v>
      </c>
      <c r="W80">
        <v>11.6</v>
      </c>
      <c r="X80">
        <v>0</v>
      </c>
      <c r="Y80">
        <v>0</v>
      </c>
      <c r="Z80" t="s">
        <v>29</v>
      </c>
      <c r="AA80">
        <f>VLOOKUP(Z80, MCA!$B$81:$C$92, 2, FALSE)</f>
        <v>-8.7578899231703297E-2</v>
      </c>
      <c r="AB80">
        <v>1</v>
      </c>
      <c r="AC80" t="s">
        <v>162</v>
      </c>
    </row>
    <row r="81" spans="1:29" x14ac:dyDescent="0.35">
      <c r="A81">
        <v>79</v>
      </c>
      <c r="B81">
        <v>79</v>
      </c>
      <c r="C81" t="s">
        <v>123</v>
      </c>
      <c r="D81">
        <f>VLOOKUP(Tabelle1!C81,MCA!$B$1:$C$22, 2, FALSE)</f>
        <v>6.352389013117528</v>
      </c>
      <c r="E81" t="s">
        <v>163</v>
      </c>
      <c r="F81" t="s">
        <v>26</v>
      </c>
      <c r="G81" t="s">
        <v>164</v>
      </c>
      <c r="H81">
        <f>VLOOKUP(G81,MCA!$B$23:$C$70,2, FALSE)</f>
        <v>11.771910817075099</v>
      </c>
      <c r="I81" t="s">
        <v>165</v>
      </c>
      <c r="J81">
        <f>VLOOKUP(I81, MCA!$B$71:$C$80, 2, FALSE)</f>
        <v>11.771910817075099</v>
      </c>
      <c r="K81">
        <v>7.67</v>
      </c>
      <c r="L81">
        <v>7.67</v>
      </c>
      <c r="M81">
        <v>7.83</v>
      </c>
      <c r="N81">
        <v>7.83</v>
      </c>
      <c r="O81">
        <v>7.67</v>
      </c>
      <c r="P81">
        <v>7.75</v>
      </c>
      <c r="Q81">
        <v>10</v>
      </c>
      <c r="R81">
        <v>10</v>
      </c>
      <c r="S81">
        <v>10</v>
      </c>
      <c r="T81">
        <v>7.83</v>
      </c>
      <c r="U81">
        <v>0</v>
      </c>
      <c r="V81">
        <v>84.25</v>
      </c>
      <c r="W81">
        <v>11.5</v>
      </c>
      <c r="X81">
        <v>0</v>
      </c>
      <c r="Y81">
        <v>1</v>
      </c>
      <c r="Z81" t="s">
        <v>35</v>
      </c>
      <c r="AA81">
        <f>VLOOKUP(Z81, MCA!$B$81:$C$92, 2, FALSE)</f>
        <v>1.676549112166019</v>
      </c>
      <c r="AB81">
        <v>1</v>
      </c>
      <c r="AC81" t="s">
        <v>30</v>
      </c>
    </row>
    <row r="82" spans="1:29" x14ac:dyDescent="0.35">
      <c r="A82">
        <v>80</v>
      </c>
      <c r="B82">
        <v>80</v>
      </c>
      <c r="C82" t="s">
        <v>48</v>
      </c>
      <c r="D82">
        <f>VLOOKUP(Tabelle1!C82,MCA!$B$1:$C$22, 2, FALSE)</f>
        <v>-0.11635118539008139</v>
      </c>
      <c r="E82">
        <v>1600</v>
      </c>
      <c r="F82" t="s">
        <v>114</v>
      </c>
      <c r="G82" t="s">
        <v>79</v>
      </c>
      <c r="H82">
        <f>VLOOKUP(G82,MCA!$B$23:$C$70,2, FALSE)</f>
        <v>-5.5630775555881549E-2</v>
      </c>
      <c r="I82" t="s">
        <v>34</v>
      </c>
      <c r="J82">
        <f>VLOOKUP(I82, MCA!$B$71:$C$80, 2, FALSE)</f>
        <v>-8.608458440027511E-2</v>
      </c>
      <c r="K82">
        <v>7.58</v>
      </c>
      <c r="L82">
        <v>7.92</v>
      </c>
      <c r="M82">
        <v>7.67</v>
      </c>
      <c r="N82">
        <v>7.75</v>
      </c>
      <c r="O82">
        <v>7.83</v>
      </c>
      <c r="P82">
        <v>7.75</v>
      </c>
      <c r="Q82">
        <v>10</v>
      </c>
      <c r="R82">
        <v>10</v>
      </c>
      <c r="S82">
        <v>10</v>
      </c>
      <c r="T82">
        <v>7.75</v>
      </c>
      <c r="U82">
        <v>0</v>
      </c>
      <c r="V82">
        <v>84.25</v>
      </c>
      <c r="W82">
        <v>10</v>
      </c>
      <c r="X82">
        <v>0</v>
      </c>
      <c r="Y82">
        <v>0</v>
      </c>
      <c r="Z82" t="s">
        <v>29</v>
      </c>
      <c r="AA82">
        <f>VLOOKUP(Z82, MCA!$B$81:$C$92, 2, FALSE)</f>
        <v>-8.7578899231703297E-2</v>
      </c>
      <c r="AB82">
        <v>1</v>
      </c>
      <c r="AC82" t="s">
        <v>115</v>
      </c>
    </row>
    <row r="83" spans="1:29" x14ac:dyDescent="0.35">
      <c r="A83">
        <v>81</v>
      </c>
      <c r="B83">
        <v>81</v>
      </c>
      <c r="C83" t="s">
        <v>166</v>
      </c>
      <c r="D83">
        <f>VLOOKUP(Tabelle1!C83,MCA!$B$1:$C$22, 2, FALSE)</f>
        <v>0.92340585682462861</v>
      </c>
      <c r="E83">
        <v>1500</v>
      </c>
      <c r="F83" t="s">
        <v>78</v>
      </c>
      <c r="G83" t="s">
        <v>57</v>
      </c>
      <c r="H83">
        <f>VLOOKUP(G83,MCA!$B$23:$C$70,2, FALSE)</f>
        <v>-0.1160811841516428</v>
      </c>
      <c r="I83" t="s">
        <v>34</v>
      </c>
      <c r="J83">
        <f>VLOOKUP(I83, MCA!$B$71:$C$80, 2, FALSE)</f>
        <v>-8.608458440027511E-2</v>
      </c>
      <c r="K83">
        <v>7.92</v>
      </c>
      <c r="L83">
        <v>7.92</v>
      </c>
      <c r="M83">
        <v>7.58</v>
      </c>
      <c r="N83">
        <v>7.75</v>
      </c>
      <c r="O83">
        <v>7.58</v>
      </c>
      <c r="P83">
        <v>7.67</v>
      </c>
      <c r="Q83">
        <v>10</v>
      </c>
      <c r="R83">
        <v>10</v>
      </c>
      <c r="S83">
        <v>10</v>
      </c>
      <c r="T83">
        <v>7.83</v>
      </c>
      <c r="U83">
        <v>0</v>
      </c>
      <c r="V83">
        <v>84.25</v>
      </c>
      <c r="W83">
        <v>12.1</v>
      </c>
      <c r="X83">
        <v>0</v>
      </c>
      <c r="Y83">
        <v>0</v>
      </c>
      <c r="Z83" t="s">
        <v>35</v>
      </c>
      <c r="AA83">
        <f>VLOOKUP(Z83, MCA!$B$81:$C$92, 2, FALSE)</f>
        <v>1.676549112166019</v>
      </c>
      <c r="AB83">
        <v>0</v>
      </c>
      <c r="AC83" t="s">
        <v>80</v>
      </c>
    </row>
    <row r="84" spans="1:29" x14ac:dyDescent="0.35">
      <c r="A84">
        <v>82</v>
      </c>
      <c r="B84">
        <v>82</v>
      </c>
      <c r="C84" t="s">
        <v>150</v>
      </c>
      <c r="D84">
        <f>VLOOKUP(Tabelle1!C84,MCA!$B$1:$C$22, 2, FALSE)</f>
        <v>-6.2636942329786963E-2</v>
      </c>
      <c r="E84">
        <v>1368</v>
      </c>
      <c r="F84" t="s">
        <v>151</v>
      </c>
      <c r="G84" t="s">
        <v>117</v>
      </c>
      <c r="H84">
        <f>VLOOKUP(G84,MCA!$B$23:$C$70,2, FALSE)</f>
        <v>-7.876448162507696E-2</v>
      </c>
      <c r="I84" t="s">
        <v>34</v>
      </c>
      <c r="J84">
        <f>VLOOKUP(I84, MCA!$B$71:$C$80, 2, FALSE)</f>
        <v>-8.608458440027511E-2</v>
      </c>
      <c r="K84">
        <v>7.75</v>
      </c>
      <c r="L84">
        <v>7.75</v>
      </c>
      <c r="M84">
        <v>7.58</v>
      </c>
      <c r="N84">
        <v>7.83</v>
      </c>
      <c r="O84">
        <v>7.75</v>
      </c>
      <c r="P84">
        <v>7.75</v>
      </c>
      <c r="Q84">
        <v>10</v>
      </c>
      <c r="R84">
        <v>10</v>
      </c>
      <c r="S84">
        <v>10</v>
      </c>
      <c r="T84">
        <v>7.75</v>
      </c>
      <c r="U84">
        <v>0</v>
      </c>
      <c r="V84">
        <v>84.17</v>
      </c>
      <c r="W84">
        <v>10.199999999999999</v>
      </c>
      <c r="X84">
        <v>0</v>
      </c>
      <c r="Y84">
        <v>0</v>
      </c>
      <c r="Z84" t="s">
        <v>29</v>
      </c>
      <c r="AA84">
        <f>VLOOKUP(Z84, MCA!$B$81:$C$92, 2, FALSE)</f>
        <v>-8.7578899231703297E-2</v>
      </c>
      <c r="AB84">
        <v>2</v>
      </c>
      <c r="AC84" t="s">
        <v>152</v>
      </c>
    </row>
    <row r="85" spans="1:29" x14ac:dyDescent="0.35">
      <c r="A85">
        <v>83</v>
      </c>
      <c r="B85">
        <v>83</v>
      </c>
      <c r="C85" t="s">
        <v>48</v>
      </c>
      <c r="D85">
        <f>VLOOKUP(Tabelle1!C85,MCA!$B$1:$C$22, 2, FALSE)</f>
        <v>-0.11635118539008139</v>
      </c>
      <c r="E85">
        <v>1600</v>
      </c>
      <c r="F85" t="s">
        <v>137</v>
      </c>
      <c r="G85" t="s">
        <v>69</v>
      </c>
      <c r="H85">
        <f>VLOOKUP(G85,MCA!$B$23:$C$70,2, FALSE)</f>
        <v>-0.30312799800827978</v>
      </c>
      <c r="I85" t="s">
        <v>34</v>
      </c>
      <c r="J85">
        <f>VLOOKUP(I85, MCA!$B$71:$C$80, 2, FALSE)</f>
        <v>-8.608458440027511E-2</v>
      </c>
      <c r="K85">
        <v>7.58</v>
      </c>
      <c r="L85">
        <v>7.92</v>
      </c>
      <c r="M85">
        <v>7.58</v>
      </c>
      <c r="N85">
        <v>7.83</v>
      </c>
      <c r="O85">
        <v>7.75</v>
      </c>
      <c r="P85">
        <v>7.67</v>
      </c>
      <c r="Q85">
        <v>10</v>
      </c>
      <c r="R85">
        <v>10</v>
      </c>
      <c r="S85">
        <v>10</v>
      </c>
      <c r="T85">
        <v>7.75</v>
      </c>
      <c r="U85">
        <v>0</v>
      </c>
      <c r="V85">
        <v>84.08</v>
      </c>
      <c r="W85">
        <v>11</v>
      </c>
      <c r="X85">
        <v>0</v>
      </c>
      <c r="Y85">
        <v>3</v>
      </c>
      <c r="Z85" t="s">
        <v>29</v>
      </c>
      <c r="AA85">
        <f>VLOOKUP(Z85, MCA!$B$81:$C$92, 2, FALSE)</f>
        <v>-8.7578899231703297E-2</v>
      </c>
      <c r="AB85">
        <v>2</v>
      </c>
      <c r="AC85" t="s">
        <v>138</v>
      </c>
    </row>
    <row r="86" spans="1:29" x14ac:dyDescent="0.35">
      <c r="A86">
        <v>84</v>
      </c>
      <c r="B86">
        <v>84</v>
      </c>
      <c r="C86" t="s">
        <v>31</v>
      </c>
      <c r="D86">
        <f>VLOOKUP(Tabelle1!C86,MCA!$B$1:$C$22, 2, FALSE)</f>
        <v>8.8575403573631709E-2</v>
      </c>
      <c r="E86">
        <v>150</v>
      </c>
      <c r="F86" t="s">
        <v>90</v>
      </c>
      <c r="G86" t="s">
        <v>149</v>
      </c>
      <c r="H86">
        <f>VLOOKUP(G86,MCA!$B$23:$C$70,2, FALSE)</f>
        <v>0.164925100867096</v>
      </c>
      <c r="I86" t="s">
        <v>70</v>
      </c>
      <c r="J86">
        <f>VLOOKUP(I86, MCA!$B$71:$C$80, 2, FALSE)</f>
        <v>0.25480622770919281</v>
      </c>
      <c r="K86">
        <v>7.83</v>
      </c>
      <c r="L86">
        <v>7.92</v>
      </c>
      <c r="M86">
        <v>7.83</v>
      </c>
      <c r="N86">
        <v>7.58</v>
      </c>
      <c r="O86">
        <v>7.58</v>
      </c>
      <c r="P86">
        <v>7.67</v>
      </c>
      <c r="Q86">
        <v>10</v>
      </c>
      <c r="R86">
        <v>10</v>
      </c>
      <c r="S86">
        <v>10</v>
      </c>
      <c r="T86">
        <v>7.67</v>
      </c>
      <c r="U86">
        <v>0</v>
      </c>
      <c r="V86">
        <v>84.08</v>
      </c>
      <c r="W86">
        <v>10.8</v>
      </c>
      <c r="X86">
        <v>0</v>
      </c>
      <c r="Y86">
        <v>0</v>
      </c>
      <c r="Z86" t="s">
        <v>53</v>
      </c>
      <c r="AA86">
        <f>VLOOKUP(Z86, MCA!$B$81:$C$92, 2, FALSE)</f>
        <v>-0.40108520683943411</v>
      </c>
      <c r="AB86">
        <v>2</v>
      </c>
      <c r="AC86" t="s">
        <v>91</v>
      </c>
    </row>
    <row r="87" spans="1:29" x14ac:dyDescent="0.35">
      <c r="A87">
        <v>85</v>
      </c>
      <c r="B87">
        <v>85</v>
      </c>
      <c r="C87" t="s">
        <v>31</v>
      </c>
      <c r="D87">
        <f>VLOOKUP(Tabelle1!C87,MCA!$B$1:$C$22, 2, FALSE)</f>
        <v>8.8575403573631709E-2</v>
      </c>
      <c r="E87">
        <v>800</v>
      </c>
      <c r="F87" t="s">
        <v>32</v>
      </c>
      <c r="G87" t="s">
        <v>33</v>
      </c>
      <c r="H87">
        <f>VLOOKUP(G87,MCA!$B$23:$C$70,2, FALSE)</f>
        <v>-5.5903236141208928E-2</v>
      </c>
      <c r="I87" t="s">
        <v>50</v>
      </c>
      <c r="J87">
        <f>VLOOKUP(I87, MCA!$B$71:$C$80, 2, FALSE)</f>
        <v>-0.1381851307642325</v>
      </c>
      <c r="K87">
        <v>7.92</v>
      </c>
      <c r="L87">
        <v>7.75</v>
      </c>
      <c r="M87">
        <v>7.67</v>
      </c>
      <c r="N87">
        <v>7.75</v>
      </c>
      <c r="O87">
        <v>7.75</v>
      </c>
      <c r="P87">
        <v>8</v>
      </c>
      <c r="Q87">
        <v>9.33</v>
      </c>
      <c r="R87">
        <v>10</v>
      </c>
      <c r="S87">
        <v>10</v>
      </c>
      <c r="T87">
        <v>7.92</v>
      </c>
      <c r="U87">
        <v>0</v>
      </c>
      <c r="V87">
        <v>84.08</v>
      </c>
      <c r="W87">
        <v>10.6</v>
      </c>
      <c r="X87">
        <v>0</v>
      </c>
      <c r="Y87">
        <v>0</v>
      </c>
      <c r="Z87" t="s">
        <v>167</v>
      </c>
      <c r="AA87">
        <f>VLOOKUP(Z87, MCA!$B$81:$C$92, 2, FALSE)</f>
        <v>-0.1114557219443499</v>
      </c>
      <c r="AB87">
        <v>0</v>
      </c>
      <c r="AC87" t="s">
        <v>36</v>
      </c>
    </row>
    <row r="88" spans="1:29" x14ac:dyDescent="0.35">
      <c r="A88">
        <v>86</v>
      </c>
      <c r="B88">
        <v>86</v>
      </c>
      <c r="C88" t="s">
        <v>48</v>
      </c>
      <c r="D88">
        <f>VLOOKUP(Tabelle1!C88,MCA!$B$1:$C$22, 2, FALSE)</f>
        <v>-0.11635118539008139</v>
      </c>
      <c r="E88" t="s">
        <v>168</v>
      </c>
      <c r="F88" t="s">
        <v>169</v>
      </c>
      <c r="G88" t="s">
        <v>69</v>
      </c>
      <c r="H88">
        <f>VLOOKUP(G88,MCA!$B$23:$C$70,2, FALSE)</f>
        <v>-0.30312799800827978</v>
      </c>
      <c r="I88" t="s">
        <v>34</v>
      </c>
      <c r="J88">
        <f>VLOOKUP(I88, MCA!$B$71:$C$80, 2, FALSE)</f>
        <v>-8.608458440027511E-2</v>
      </c>
      <c r="K88">
        <v>7.67</v>
      </c>
      <c r="L88">
        <v>7.83</v>
      </c>
      <c r="M88">
        <v>7.67</v>
      </c>
      <c r="N88">
        <v>7.83</v>
      </c>
      <c r="O88">
        <v>7.75</v>
      </c>
      <c r="P88">
        <v>7.67</v>
      </c>
      <c r="Q88">
        <v>10</v>
      </c>
      <c r="R88">
        <v>10</v>
      </c>
      <c r="S88">
        <v>10</v>
      </c>
      <c r="T88">
        <v>7.67</v>
      </c>
      <c r="U88">
        <v>0</v>
      </c>
      <c r="V88">
        <v>84.08</v>
      </c>
      <c r="W88">
        <v>11</v>
      </c>
      <c r="X88">
        <v>0</v>
      </c>
      <c r="Y88">
        <v>1</v>
      </c>
      <c r="Z88" t="s">
        <v>29</v>
      </c>
      <c r="AA88">
        <f>VLOOKUP(Z88, MCA!$B$81:$C$92, 2, FALSE)</f>
        <v>-8.7578899231703297E-2</v>
      </c>
      <c r="AB88">
        <v>2</v>
      </c>
      <c r="AC88" t="s">
        <v>170</v>
      </c>
    </row>
    <row r="89" spans="1:29" x14ac:dyDescent="0.35">
      <c r="A89">
        <v>87</v>
      </c>
      <c r="B89">
        <v>87</v>
      </c>
      <c r="C89" t="s">
        <v>48</v>
      </c>
      <c r="D89">
        <f>VLOOKUP(Tabelle1!C89,MCA!$B$1:$C$22, 2, FALSE)</f>
        <v>-0.11635118539008139</v>
      </c>
      <c r="E89" t="s">
        <v>168</v>
      </c>
      <c r="F89" t="s">
        <v>169</v>
      </c>
      <c r="G89" t="s">
        <v>69</v>
      </c>
      <c r="H89">
        <f>VLOOKUP(G89,MCA!$B$23:$C$70,2, FALSE)</f>
        <v>-0.30312799800827978</v>
      </c>
      <c r="I89" t="s">
        <v>34</v>
      </c>
      <c r="J89">
        <f>VLOOKUP(I89, MCA!$B$71:$C$80, 2, FALSE)</f>
        <v>-8.608458440027511E-2</v>
      </c>
      <c r="K89">
        <v>7.67</v>
      </c>
      <c r="L89">
        <v>7.92</v>
      </c>
      <c r="M89">
        <v>7.67</v>
      </c>
      <c r="N89">
        <v>7.75</v>
      </c>
      <c r="O89">
        <v>7.67</v>
      </c>
      <c r="P89">
        <v>7.58</v>
      </c>
      <c r="Q89">
        <v>10</v>
      </c>
      <c r="R89">
        <v>10</v>
      </c>
      <c r="S89">
        <v>10</v>
      </c>
      <c r="T89">
        <v>7.75</v>
      </c>
      <c r="U89">
        <v>0</v>
      </c>
      <c r="V89">
        <v>84</v>
      </c>
      <c r="W89">
        <v>11</v>
      </c>
      <c r="X89">
        <v>0</v>
      </c>
      <c r="Y89">
        <v>2</v>
      </c>
      <c r="Z89" t="s">
        <v>29</v>
      </c>
      <c r="AA89">
        <f>VLOOKUP(Z89, MCA!$B$81:$C$92, 2, FALSE)</f>
        <v>-8.7578899231703297E-2</v>
      </c>
      <c r="AB89">
        <v>2</v>
      </c>
      <c r="AC89" t="s">
        <v>170</v>
      </c>
    </row>
    <row r="90" spans="1:29" x14ac:dyDescent="0.35">
      <c r="A90">
        <v>88</v>
      </c>
      <c r="B90">
        <v>88</v>
      </c>
      <c r="C90" t="s">
        <v>150</v>
      </c>
      <c r="D90">
        <f>VLOOKUP(Tabelle1!C90,MCA!$B$1:$C$22, 2, FALSE)</f>
        <v>-6.2636942329786963E-2</v>
      </c>
      <c r="E90">
        <v>1800</v>
      </c>
      <c r="F90" t="s">
        <v>32</v>
      </c>
      <c r="G90" t="s">
        <v>79</v>
      </c>
      <c r="H90">
        <f>VLOOKUP(G90,MCA!$B$23:$C$70,2, FALSE)</f>
        <v>-5.5630775555881549E-2</v>
      </c>
      <c r="I90" t="s">
        <v>70</v>
      </c>
      <c r="J90">
        <f>VLOOKUP(I90, MCA!$B$71:$C$80, 2, FALSE)</f>
        <v>0.25480622770919281</v>
      </c>
      <c r="K90">
        <v>7.75</v>
      </c>
      <c r="L90">
        <v>7.75</v>
      </c>
      <c r="M90">
        <v>7.75</v>
      </c>
      <c r="N90">
        <v>7.67</v>
      </c>
      <c r="O90">
        <v>7.75</v>
      </c>
      <c r="P90">
        <v>7.67</v>
      </c>
      <c r="Q90">
        <v>10</v>
      </c>
      <c r="R90">
        <v>10</v>
      </c>
      <c r="S90">
        <v>10</v>
      </c>
      <c r="T90">
        <v>7.67</v>
      </c>
      <c r="U90">
        <v>0</v>
      </c>
      <c r="V90">
        <v>84</v>
      </c>
      <c r="W90">
        <v>9.4</v>
      </c>
      <c r="X90">
        <v>0</v>
      </c>
      <c r="Y90">
        <v>0</v>
      </c>
      <c r="Z90" t="s">
        <v>29</v>
      </c>
      <c r="AA90">
        <f>VLOOKUP(Z90, MCA!$B$81:$C$92, 2, FALSE)</f>
        <v>-8.7578899231703297E-2</v>
      </c>
      <c r="AB90">
        <v>0</v>
      </c>
      <c r="AC90" t="s">
        <v>36</v>
      </c>
    </row>
    <row r="91" spans="1:29" x14ac:dyDescent="0.35">
      <c r="A91">
        <v>89</v>
      </c>
      <c r="B91">
        <v>89</v>
      </c>
      <c r="C91" t="s">
        <v>54</v>
      </c>
      <c r="D91">
        <f>VLOOKUP(Tabelle1!C91,MCA!$B$1:$C$22, 2, FALSE)</f>
        <v>-0.38372520963279633</v>
      </c>
      <c r="E91" t="s">
        <v>171</v>
      </c>
      <c r="F91" t="s">
        <v>172</v>
      </c>
      <c r="G91" t="s">
        <v>57</v>
      </c>
      <c r="H91">
        <f>VLOOKUP(G91,MCA!$B$23:$C$70,2, FALSE)</f>
        <v>-0.1160811841516428</v>
      </c>
      <c r="I91" t="s">
        <v>34</v>
      </c>
      <c r="J91">
        <f>VLOOKUP(I91, MCA!$B$71:$C$80, 2, FALSE)</f>
        <v>-8.608458440027511E-2</v>
      </c>
      <c r="K91">
        <v>7.58</v>
      </c>
      <c r="L91">
        <v>7.67</v>
      </c>
      <c r="M91">
        <v>7.75</v>
      </c>
      <c r="N91">
        <v>7.75</v>
      </c>
      <c r="O91">
        <v>7.75</v>
      </c>
      <c r="P91">
        <v>7.75</v>
      </c>
      <c r="Q91">
        <v>10</v>
      </c>
      <c r="R91">
        <v>10</v>
      </c>
      <c r="S91">
        <v>10</v>
      </c>
      <c r="T91">
        <v>7.75</v>
      </c>
      <c r="U91">
        <v>0</v>
      </c>
      <c r="V91">
        <v>84</v>
      </c>
      <c r="W91">
        <v>9.8000000000000007</v>
      </c>
      <c r="X91">
        <v>0</v>
      </c>
      <c r="Y91">
        <v>0</v>
      </c>
      <c r="Z91" t="s">
        <v>53</v>
      </c>
      <c r="AA91">
        <f>VLOOKUP(Z91, MCA!$B$81:$C$92, 2, FALSE)</f>
        <v>-0.40108520683943411</v>
      </c>
      <c r="AB91">
        <v>3</v>
      </c>
      <c r="AC91" t="s">
        <v>173</v>
      </c>
    </row>
    <row r="92" spans="1:29" x14ac:dyDescent="0.35">
      <c r="A92">
        <v>90</v>
      </c>
      <c r="B92">
        <v>90</v>
      </c>
      <c r="C92" t="s">
        <v>59</v>
      </c>
      <c r="D92">
        <f>VLOOKUP(Tabelle1!C92,MCA!$B$1:$C$22, 2, FALSE)</f>
        <v>-0.61948138582951062</v>
      </c>
      <c r="E92">
        <v>1800</v>
      </c>
      <c r="F92" t="s">
        <v>174</v>
      </c>
      <c r="G92" t="s">
        <v>62</v>
      </c>
      <c r="H92">
        <f>VLOOKUP(G92,MCA!$B$23:$C$70,2, FALSE)</f>
        <v>-0.62324837923796994</v>
      </c>
      <c r="I92" t="s">
        <v>34</v>
      </c>
      <c r="J92">
        <f>VLOOKUP(I92, MCA!$B$71:$C$80, 2, FALSE)</f>
        <v>-8.608458440027511E-2</v>
      </c>
      <c r="K92">
        <v>8</v>
      </c>
      <c r="L92">
        <v>7.75</v>
      </c>
      <c r="M92">
        <v>7.5</v>
      </c>
      <c r="N92">
        <v>7.67</v>
      </c>
      <c r="O92">
        <v>7.67</v>
      </c>
      <c r="P92">
        <v>7.67</v>
      </c>
      <c r="Q92">
        <v>10</v>
      </c>
      <c r="R92">
        <v>10</v>
      </c>
      <c r="S92">
        <v>10</v>
      </c>
      <c r="T92">
        <v>7.75</v>
      </c>
      <c r="U92">
        <v>0</v>
      </c>
      <c r="V92">
        <v>84</v>
      </c>
      <c r="W92">
        <v>11.3</v>
      </c>
      <c r="X92">
        <v>1</v>
      </c>
      <c r="Y92">
        <v>1</v>
      </c>
      <c r="Z92" t="s">
        <v>29</v>
      </c>
      <c r="AA92">
        <f>VLOOKUP(Z92, MCA!$B$81:$C$92, 2, FALSE)</f>
        <v>-8.7578899231703297E-2</v>
      </c>
      <c r="AB92">
        <v>1</v>
      </c>
      <c r="AC92" t="s">
        <v>175</v>
      </c>
    </row>
    <row r="93" spans="1:29" x14ac:dyDescent="0.35">
      <c r="A93">
        <v>91</v>
      </c>
      <c r="B93">
        <v>91</v>
      </c>
      <c r="C93" t="s">
        <v>54</v>
      </c>
      <c r="D93">
        <f>VLOOKUP(Tabelle1!C93,MCA!$B$1:$C$22, 2, FALSE)</f>
        <v>-0.38372520963279633</v>
      </c>
      <c r="E93" t="s">
        <v>55</v>
      </c>
      <c r="F93" t="s">
        <v>176</v>
      </c>
      <c r="G93" t="s">
        <v>57</v>
      </c>
      <c r="H93">
        <f>VLOOKUP(G93,MCA!$B$23:$C$70,2, FALSE)</f>
        <v>-0.1160811841516428</v>
      </c>
      <c r="I93" t="s">
        <v>34</v>
      </c>
      <c r="J93">
        <f>VLOOKUP(I93, MCA!$B$71:$C$80, 2, FALSE)</f>
        <v>-8.608458440027511E-2</v>
      </c>
      <c r="K93">
        <v>7.75</v>
      </c>
      <c r="L93">
        <v>7.58</v>
      </c>
      <c r="M93">
        <v>7.58</v>
      </c>
      <c r="N93">
        <v>7.92</v>
      </c>
      <c r="O93">
        <v>7.67</v>
      </c>
      <c r="P93">
        <v>7.75</v>
      </c>
      <c r="Q93">
        <v>10</v>
      </c>
      <c r="R93">
        <v>10</v>
      </c>
      <c r="S93">
        <v>10</v>
      </c>
      <c r="T93">
        <v>7.75</v>
      </c>
      <c r="U93">
        <v>0</v>
      </c>
      <c r="V93">
        <v>84</v>
      </c>
      <c r="W93">
        <v>11.6</v>
      </c>
      <c r="X93">
        <v>0</v>
      </c>
      <c r="Y93">
        <v>0</v>
      </c>
      <c r="Z93" t="s">
        <v>53</v>
      </c>
      <c r="AA93">
        <f>VLOOKUP(Z93, MCA!$B$81:$C$92, 2, FALSE)</f>
        <v>-0.40108520683943411</v>
      </c>
      <c r="AB93">
        <v>2</v>
      </c>
      <c r="AC93" t="s">
        <v>177</v>
      </c>
    </row>
    <row r="94" spans="1:29" x14ac:dyDescent="0.35">
      <c r="A94">
        <v>92</v>
      </c>
      <c r="B94">
        <v>92</v>
      </c>
      <c r="C94" t="s">
        <v>24</v>
      </c>
      <c r="D94">
        <f>VLOOKUP(Tabelle1!C94,MCA!$B$1:$C$22, 2, FALSE)</f>
        <v>-0.60922878788624513</v>
      </c>
      <c r="E94" t="s">
        <v>55</v>
      </c>
      <c r="F94" t="s">
        <v>178</v>
      </c>
      <c r="G94" t="s">
        <v>69</v>
      </c>
      <c r="H94">
        <f>VLOOKUP(G94,MCA!$B$23:$C$70,2, FALSE)</f>
        <v>-0.30312799800827978</v>
      </c>
      <c r="I94" t="s">
        <v>34</v>
      </c>
      <c r="J94">
        <f>VLOOKUP(I94, MCA!$B$71:$C$80, 2, FALSE)</f>
        <v>-8.608458440027511E-2</v>
      </c>
      <c r="K94">
        <v>7.67</v>
      </c>
      <c r="L94">
        <v>7.83</v>
      </c>
      <c r="M94">
        <v>7.58</v>
      </c>
      <c r="N94">
        <v>7.92</v>
      </c>
      <c r="O94">
        <v>7.67</v>
      </c>
      <c r="P94">
        <v>7.67</v>
      </c>
      <c r="Q94">
        <v>10</v>
      </c>
      <c r="R94">
        <v>10</v>
      </c>
      <c r="S94">
        <v>10</v>
      </c>
      <c r="T94">
        <v>7.67</v>
      </c>
      <c r="U94">
        <v>0</v>
      </c>
      <c r="V94">
        <v>84</v>
      </c>
      <c r="W94">
        <v>13.3</v>
      </c>
      <c r="X94">
        <v>0</v>
      </c>
      <c r="Y94">
        <v>2</v>
      </c>
      <c r="Z94" t="s">
        <v>29</v>
      </c>
      <c r="AA94">
        <f>VLOOKUP(Z94, MCA!$B$81:$C$92, 2, FALSE)</f>
        <v>-8.7578899231703297E-2</v>
      </c>
      <c r="AB94">
        <v>3</v>
      </c>
      <c r="AC94" t="s">
        <v>179</v>
      </c>
    </row>
    <row r="95" spans="1:29" x14ac:dyDescent="0.35">
      <c r="A95">
        <v>93</v>
      </c>
      <c r="B95">
        <v>93</v>
      </c>
      <c r="C95" t="s">
        <v>41</v>
      </c>
      <c r="D95">
        <f>VLOOKUP(Tabelle1!C95,MCA!$B$1:$C$22, 2, FALSE)</f>
        <v>-0.23192284294211379</v>
      </c>
      <c r="E95">
        <v>1850</v>
      </c>
      <c r="F95" t="s">
        <v>139</v>
      </c>
      <c r="G95" t="s">
        <v>69</v>
      </c>
      <c r="H95">
        <f>VLOOKUP(G95,MCA!$B$23:$C$70,2, FALSE)</f>
        <v>-0.30312799800827978</v>
      </c>
      <c r="I95" t="s">
        <v>34</v>
      </c>
      <c r="J95">
        <f>VLOOKUP(I95, MCA!$B$71:$C$80, 2, FALSE)</f>
        <v>-8.608458440027511E-2</v>
      </c>
      <c r="K95">
        <v>7.67</v>
      </c>
      <c r="L95">
        <v>7.92</v>
      </c>
      <c r="M95">
        <v>7.58</v>
      </c>
      <c r="N95">
        <v>7.75</v>
      </c>
      <c r="O95">
        <v>7.67</v>
      </c>
      <c r="P95">
        <v>7.58</v>
      </c>
      <c r="Q95">
        <v>10</v>
      </c>
      <c r="R95">
        <v>10</v>
      </c>
      <c r="S95">
        <v>10</v>
      </c>
      <c r="T95">
        <v>7.75</v>
      </c>
      <c r="U95">
        <v>0</v>
      </c>
      <c r="V95">
        <v>83.92</v>
      </c>
      <c r="W95">
        <v>9.5</v>
      </c>
      <c r="X95">
        <v>0</v>
      </c>
      <c r="Y95">
        <v>0</v>
      </c>
      <c r="Z95" t="s">
        <v>29</v>
      </c>
      <c r="AA95">
        <f>VLOOKUP(Z95, MCA!$B$81:$C$92, 2, FALSE)</f>
        <v>-8.7578899231703297E-2</v>
      </c>
      <c r="AB95">
        <v>2</v>
      </c>
      <c r="AC95" t="s">
        <v>140</v>
      </c>
    </row>
    <row r="96" spans="1:29" x14ac:dyDescent="0.35">
      <c r="A96">
        <v>94</v>
      </c>
      <c r="B96">
        <v>94</v>
      </c>
      <c r="C96" t="s">
        <v>48</v>
      </c>
      <c r="D96">
        <f>VLOOKUP(Tabelle1!C96,MCA!$B$1:$C$22, 2, FALSE)</f>
        <v>-0.11635118539008139</v>
      </c>
      <c r="E96">
        <v>1900</v>
      </c>
      <c r="F96" t="s">
        <v>32</v>
      </c>
      <c r="G96" t="s">
        <v>33</v>
      </c>
      <c r="H96">
        <f>VLOOKUP(G96,MCA!$B$23:$C$70,2, FALSE)</f>
        <v>-5.5903236141208928E-2</v>
      </c>
      <c r="I96" t="s">
        <v>50</v>
      </c>
      <c r="J96">
        <f>VLOOKUP(I96, MCA!$B$71:$C$80, 2, FALSE)</f>
        <v>-0.1381851307642325</v>
      </c>
      <c r="K96">
        <v>7.83</v>
      </c>
      <c r="L96">
        <v>7.83</v>
      </c>
      <c r="M96">
        <v>7.58</v>
      </c>
      <c r="N96">
        <v>7.67</v>
      </c>
      <c r="O96">
        <v>7.67</v>
      </c>
      <c r="P96">
        <v>7.58</v>
      </c>
      <c r="Q96">
        <v>10</v>
      </c>
      <c r="R96">
        <v>10</v>
      </c>
      <c r="S96">
        <v>10</v>
      </c>
      <c r="T96">
        <v>7.75</v>
      </c>
      <c r="U96">
        <v>0</v>
      </c>
      <c r="V96">
        <v>83.92</v>
      </c>
      <c r="W96">
        <v>11.9</v>
      </c>
      <c r="X96">
        <v>0</v>
      </c>
      <c r="Y96">
        <v>0</v>
      </c>
      <c r="Z96" t="s">
        <v>53</v>
      </c>
      <c r="AA96">
        <f>VLOOKUP(Z96, MCA!$B$81:$C$92, 2, FALSE)</f>
        <v>-0.40108520683943411</v>
      </c>
      <c r="AB96">
        <v>0</v>
      </c>
      <c r="AC96" t="s">
        <v>36</v>
      </c>
    </row>
    <row r="97" spans="1:29" x14ac:dyDescent="0.35">
      <c r="A97">
        <v>95</v>
      </c>
      <c r="B97">
        <v>95</v>
      </c>
      <c r="C97" t="s">
        <v>48</v>
      </c>
      <c r="D97">
        <f>VLOOKUP(Tabelle1!C97,MCA!$B$1:$C$22, 2, FALSE)</f>
        <v>-0.11635118539008139</v>
      </c>
      <c r="E97">
        <v>1600</v>
      </c>
      <c r="F97" t="s">
        <v>114</v>
      </c>
      <c r="G97" t="s">
        <v>57</v>
      </c>
      <c r="H97">
        <f>VLOOKUP(G97,MCA!$B$23:$C$70,2, FALSE)</f>
        <v>-0.1160811841516428</v>
      </c>
      <c r="I97" t="s">
        <v>34</v>
      </c>
      <c r="J97">
        <f>VLOOKUP(I97, MCA!$B$71:$C$80, 2, FALSE)</f>
        <v>-8.608458440027511E-2</v>
      </c>
      <c r="K97">
        <v>7.58</v>
      </c>
      <c r="L97">
        <v>7.83</v>
      </c>
      <c r="M97">
        <v>7.58</v>
      </c>
      <c r="N97">
        <v>7.75</v>
      </c>
      <c r="O97">
        <v>7.67</v>
      </c>
      <c r="P97">
        <v>7.75</v>
      </c>
      <c r="Q97">
        <v>10</v>
      </c>
      <c r="R97">
        <v>10</v>
      </c>
      <c r="S97">
        <v>10</v>
      </c>
      <c r="T97">
        <v>7.75</v>
      </c>
      <c r="U97">
        <v>0</v>
      </c>
      <c r="V97">
        <v>83.92</v>
      </c>
      <c r="W97">
        <v>10</v>
      </c>
      <c r="X97">
        <v>0</v>
      </c>
      <c r="Y97">
        <v>1</v>
      </c>
      <c r="Z97" t="s">
        <v>29</v>
      </c>
      <c r="AA97">
        <f>VLOOKUP(Z97, MCA!$B$81:$C$92, 2, FALSE)</f>
        <v>-8.7578899231703297E-2</v>
      </c>
      <c r="AB97">
        <v>2</v>
      </c>
      <c r="AC97" t="s">
        <v>115</v>
      </c>
    </row>
    <row r="98" spans="1:29" x14ac:dyDescent="0.35">
      <c r="A98">
        <v>96</v>
      </c>
      <c r="B98">
        <v>96</v>
      </c>
      <c r="C98" t="s">
        <v>81</v>
      </c>
      <c r="D98">
        <f>VLOOKUP(Tabelle1!C98,MCA!$B$1:$C$22, 2, FALSE)</f>
        <v>0.38178656416749712</v>
      </c>
      <c r="E98" t="s">
        <v>155</v>
      </c>
      <c r="F98" t="s">
        <v>26</v>
      </c>
      <c r="G98" t="s">
        <v>84</v>
      </c>
      <c r="H98">
        <f>VLOOKUP(G98,MCA!$B$23:$C$70,2, FALSE)</f>
        <v>0.89560032338010132</v>
      </c>
      <c r="I98" t="s">
        <v>50</v>
      </c>
      <c r="J98">
        <f>VLOOKUP(I98, MCA!$B$71:$C$80, 2, FALSE)</f>
        <v>-0.1381851307642325</v>
      </c>
      <c r="K98">
        <v>7.75</v>
      </c>
      <c r="L98">
        <v>7.67</v>
      </c>
      <c r="M98">
        <v>7.58</v>
      </c>
      <c r="N98">
        <v>7.75</v>
      </c>
      <c r="O98">
        <v>7.75</v>
      </c>
      <c r="P98">
        <v>7.67</v>
      </c>
      <c r="Q98">
        <v>10</v>
      </c>
      <c r="R98">
        <v>10</v>
      </c>
      <c r="S98">
        <v>10</v>
      </c>
      <c r="T98">
        <v>7.75</v>
      </c>
      <c r="U98">
        <v>0</v>
      </c>
      <c r="V98">
        <v>83.92</v>
      </c>
      <c r="W98">
        <v>11.6</v>
      </c>
      <c r="X98">
        <v>0</v>
      </c>
      <c r="Y98">
        <v>0</v>
      </c>
      <c r="Z98" t="s">
        <v>40</v>
      </c>
      <c r="AA98">
        <f>VLOOKUP(Z98, MCA!$B$81:$C$92, 2, FALSE)</f>
        <v>1.2093114615257301</v>
      </c>
      <c r="AB98">
        <v>3</v>
      </c>
      <c r="AC98" t="s">
        <v>30</v>
      </c>
    </row>
    <row r="99" spans="1:29" x14ac:dyDescent="0.35">
      <c r="A99">
        <v>97</v>
      </c>
      <c r="B99">
        <v>97</v>
      </c>
      <c r="C99" t="s">
        <v>24</v>
      </c>
      <c r="D99">
        <f>VLOOKUP(Tabelle1!C99,MCA!$B$1:$C$22, 2, FALSE)</f>
        <v>-0.60922878788624513</v>
      </c>
      <c r="E99">
        <v>1411</v>
      </c>
      <c r="F99" t="s">
        <v>114</v>
      </c>
      <c r="H99" t="e">
        <f>VLOOKUP(G99,MCA!$B$23:$C$70,2, FALSE)</f>
        <v>#N/A</v>
      </c>
      <c r="I99" t="s">
        <v>34</v>
      </c>
      <c r="J99">
        <f>VLOOKUP(I99, MCA!$B$71:$C$80, 2, FALSE)</f>
        <v>-8.608458440027511E-2</v>
      </c>
      <c r="K99">
        <v>7.67</v>
      </c>
      <c r="L99">
        <v>7.75</v>
      </c>
      <c r="M99">
        <v>7.67</v>
      </c>
      <c r="N99">
        <v>7.75</v>
      </c>
      <c r="O99">
        <v>7.67</v>
      </c>
      <c r="P99">
        <v>7.67</v>
      </c>
      <c r="Q99">
        <v>10</v>
      </c>
      <c r="R99">
        <v>10</v>
      </c>
      <c r="S99">
        <v>10</v>
      </c>
      <c r="T99">
        <v>7.67</v>
      </c>
      <c r="U99">
        <v>0</v>
      </c>
      <c r="V99">
        <v>83.83</v>
      </c>
      <c r="W99">
        <v>11.9</v>
      </c>
      <c r="X99">
        <v>0</v>
      </c>
      <c r="Y99">
        <v>1</v>
      </c>
      <c r="Z99" t="s">
        <v>29</v>
      </c>
      <c r="AA99">
        <f>VLOOKUP(Z99, MCA!$B$81:$C$92, 2, FALSE)</f>
        <v>-8.7578899231703297E-2</v>
      </c>
      <c r="AB99">
        <v>1</v>
      </c>
      <c r="AC99" t="s">
        <v>115</v>
      </c>
    </row>
    <row r="100" spans="1:29" x14ac:dyDescent="0.35">
      <c r="A100">
        <v>98</v>
      </c>
      <c r="B100">
        <v>98</v>
      </c>
      <c r="C100" t="s">
        <v>48</v>
      </c>
      <c r="D100">
        <f>VLOOKUP(Tabelle1!C100,MCA!$B$1:$C$22, 2, FALSE)</f>
        <v>-0.11635118539008139</v>
      </c>
      <c r="E100">
        <v>1400</v>
      </c>
      <c r="F100" t="s">
        <v>180</v>
      </c>
      <c r="G100" t="s">
        <v>181</v>
      </c>
      <c r="H100">
        <f>VLOOKUP(G100,MCA!$B$23:$C$70,2, FALSE)</f>
        <v>2.7844974075616119E-2</v>
      </c>
      <c r="I100" t="s">
        <v>50</v>
      </c>
      <c r="J100">
        <f>VLOOKUP(I100, MCA!$B$71:$C$80, 2, FALSE)</f>
        <v>-0.1381851307642325</v>
      </c>
      <c r="K100">
        <v>7.58</v>
      </c>
      <c r="L100">
        <v>7.83</v>
      </c>
      <c r="M100">
        <v>7.67</v>
      </c>
      <c r="N100">
        <v>7.67</v>
      </c>
      <c r="O100">
        <v>7.67</v>
      </c>
      <c r="P100">
        <v>7.67</v>
      </c>
      <c r="Q100">
        <v>10</v>
      </c>
      <c r="R100">
        <v>10</v>
      </c>
      <c r="S100">
        <v>10</v>
      </c>
      <c r="T100">
        <v>7.75</v>
      </c>
      <c r="U100">
        <v>0</v>
      </c>
      <c r="V100">
        <v>83.83</v>
      </c>
      <c r="W100">
        <v>10.8</v>
      </c>
      <c r="X100">
        <v>0</v>
      </c>
      <c r="Y100">
        <v>0</v>
      </c>
      <c r="Z100" t="s">
        <v>29</v>
      </c>
      <c r="AA100">
        <f>VLOOKUP(Z100, MCA!$B$81:$C$92, 2, FALSE)</f>
        <v>-8.7578899231703297E-2</v>
      </c>
      <c r="AB100">
        <v>4</v>
      </c>
      <c r="AC100" t="s">
        <v>182</v>
      </c>
    </row>
    <row r="101" spans="1:29" x14ac:dyDescent="0.35">
      <c r="A101">
        <v>99</v>
      </c>
      <c r="B101">
        <v>99</v>
      </c>
      <c r="C101" t="s">
        <v>48</v>
      </c>
      <c r="D101">
        <f>VLOOKUP(Tabelle1!C101,MCA!$B$1:$C$22, 2, FALSE)</f>
        <v>-0.11635118539008139</v>
      </c>
      <c r="E101" t="s">
        <v>183</v>
      </c>
      <c r="F101" t="s">
        <v>137</v>
      </c>
      <c r="G101" t="s">
        <v>57</v>
      </c>
      <c r="H101">
        <f>VLOOKUP(G101,MCA!$B$23:$C$70,2, FALSE)</f>
        <v>-0.1160811841516428</v>
      </c>
      <c r="I101" t="s">
        <v>34</v>
      </c>
      <c r="J101">
        <f>VLOOKUP(I101, MCA!$B$71:$C$80, 2, FALSE)</f>
        <v>-8.608458440027511E-2</v>
      </c>
      <c r="K101">
        <v>7.58</v>
      </c>
      <c r="L101">
        <v>7.92</v>
      </c>
      <c r="M101">
        <v>7.5</v>
      </c>
      <c r="N101">
        <v>7.67</v>
      </c>
      <c r="O101">
        <v>7.75</v>
      </c>
      <c r="P101">
        <v>7.67</v>
      </c>
      <c r="Q101">
        <v>10</v>
      </c>
      <c r="R101">
        <v>10</v>
      </c>
      <c r="S101">
        <v>10</v>
      </c>
      <c r="T101">
        <v>7.75</v>
      </c>
      <c r="U101">
        <v>0</v>
      </c>
      <c r="V101">
        <v>83.83</v>
      </c>
      <c r="W101">
        <v>10.9</v>
      </c>
      <c r="X101">
        <v>0</v>
      </c>
      <c r="Y101">
        <v>1</v>
      </c>
      <c r="Z101" t="s">
        <v>53</v>
      </c>
      <c r="AA101">
        <f>VLOOKUP(Z101, MCA!$B$81:$C$92, 2, FALSE)</f>
        <v>-0.40108520683943411</v>
      </c>
      <c r="AB101">
        <v>4</v>
      </c>
      <c r="AC101" t="s">
        <v>138</v>
      </c>
    </row>
    <row r="102" spans="1:29" x14ac:dyDescent="0.35">
      <c r="A102">
        <v>100</v>
      </c>
      <c r="B102">
        <v>100</v>
      </c>
      <c r="C102" t="s">
        <v>59</v>
      </c>
      <c r="D102">
        <f>VLOOKUP(Tabelle1!C102,MCA!$B$1:$C$22, 2, FALSE)</f>
        <v>-0.61948138582951062</v>
      </c>
      <c r="E102">
        <v>2000</v>
      </c>
      <c r="F102" t="s">
        <v>184</v>
      </c>
      <c r="G102" t="s">
        <v>62</v>
      </c>
      <c r="H102">
        <f>VLOOKUP(G102,MCA!$B$23:$C$70,2, FALSE)</f>
        <v>-0.62324837923796994</v>
      </c>
      <c r="I102" t="s">
        <v>34</v>
      </c>
      <c r="J102">
        <f>VLOOKUP(I102, MCA!$B$71:$C$80, 2, FALSE)</f>
        <v>-8.608458440027511E-2</v>
      </c>
      <c r="K102">
        <v>7.83</v>
      </c>
      <c r="L102">
        <v>7.67</v>
      </c>
      <c r="M102">
        <v>7.5</v>
      </c>
      <c r="N102">
        <v>7.92</v>
      </c>
      <c r="O102">
        <v>7.5</v>
      </c>
      <c r="P102">
        <v>7.67</v>
      </c>
      <c r="Q102">
        <v>10</v>
      </c>
      <c r="R102">
        <v>10</v>
      </c>
      <c r="S102">
        <v>10</v>
      </c>
      <c r="T102">
        <v>7.75</v>
      </c>
      <c r="U102">
        <v>0</v>
      </c>
      <c r="V102">
        <v>83.83</v>
      </c>
      <c r="W102">
        <v>12</v>
      </c>
      <c r="X102">
        <v>0</v>
      </c>
      <c r="Y102">
        <v>0</v>
      </c>
      <c r="Z102" t="s">
        <v>29</v>
      </c>
      <c r="AA102">
        <f>VLOOKUP(Z102, MCA!$B$81:$C$92, 2, FALSE)</f>
        <v>-8.7578899231703297E-2</v>
      </c>
      <c r="AB102">
        <v>12</v>
      </c>
      <c r="AC102" t="s">
        <v>185</v>
      </c>
    </row>
    <row r="103" spans="1:29" x14ac:dyDescent="0.35">
      <c r="A103">
        <v>101</v>
      </c>
      <c r="B103">
        <v>101</v>
      </c>
      <c r="C103" t="s">
        <v>24</v>
      </c>
      <c r="D103">
        <f>VLOOKUP(Tabelle1!C103,MCA!$B$1:$C$22, 2, FALSE)</f>
        <v>-0.60922878788624513</v>
      </c>
      <c r="E103">
        <v>1700</v>
      </c>
      <c r="F103" t="s">
        <v>186</v>
      </c>
      <c r="G103" t="s">
        <v>69</v>
      </c>
      <c r="H103">
        <f>VLOOKUP(G103,MCA!$B$23:$C$70,2, FALSE)</f>
        <v>-0.30312799800827978</v>
      </c>
      <c r="I103" t="s">
        <v>34</v>
      </c>
      <c r="J103">
        <f>VLOOKUP(I103, MCA!$B$71:$C$80, 2, FALSE)</f>
        <v>-8.608458440027511E-2</v>
      </c>
      <c r="K103">
        <v>7.92</v>
      </c>
      <c r="L103">
        <v>7.75</v>
      </c>
      <c r="M103">
        <v>7.42</v>
      </c>
      <c r="N103">
        <v>7.58</v>
      </c>
      <c r="O103">
        <v>7.92</v>
      </c>
      <c r="P103">
        <v>7.67</v>
      </c>
      <c r="Q103">
        <v>10</v>
      </c>
      <c r="R103">
        <v>10</v>
      </c>
      <c r="S103">
        <v>10</v>
      </c>
      <c r="T103">
        <v>7.58</v>
      </c>
      <c r="U103">
        <v>0</v>
      </c>
      <c r="V103">
        <v>83.83</v>
      </c>
      <c r="W103">
        <v>12.1</v>
      </c>
      <c r="X103">
        <v>2</v>
      </c>
      <c r="Y103">
        <v>5</v>
      </c>
      <c r="Z103" t="s">
        <v>29</v>
      </c>
      <c r="AA103">
        <f>VLOOKUP(Z103, MCA!$B$81:$C$92, 2, FALSE)</f>
        <v>-8.7578899231703297E-2</v>
      </c>
      <c r="AB103">
        <v>5</v>
      </c>
      <c r="AC103" t="s">
        <v>187</v>
      </c>
    </row>
    <row r="104" spans="1:29" x14ac:dyDescent="0.35">
      <c r="A104">
        <v>102</v>
      </c>
      <c r="B104">
        <v>102</v>
      </c>
      <c r="C104" t="s">
        <v>92</v>
      </c>
      <c r="D104">
        <f>VLOOKUP(Tabelle1!C104,MCA!$B$1:$C$22, 2, FALSE)</f>
        <v>-0.1100304117374761</v>
      </c>
      <c r="E104" t="s">
        <v>188</v>
      </c>
      <c r="F104" t="s">
        <v>32</v>
      </c>
      <c r="G104" t="s">
        <v>79</v>
      </c>
      <c r="H104">
        <f>VLOOKUP(G104,MCA!$B$23:$C$70,2, FALSE)</f>
        <v>-5.5630775555881549E-2</v>
      </c>
      <c r="I104" t="s">
        <v>34</v>
      </c>
      <c r="J104">
        <f>VLOOKUP(I104, MCA!$B$71:$C$80, 2, FALSE)</f>
        <v>-8.608458440027511E-2</v>
      </c>
      <c r="K104">
        <v>7.67</v>
      </c>
      <c r="L104">
        <v>7.92</v>
      </c>
      <c r="M104">
        <v>7.58</v>
      </c>
      <c r="N104">
        <v>7.58</v>
      </c>
      <c r="O104">
        <v>7.58</v>
      </c>
      <c r="P104">
        <v>7.75</v>
      </c>
      <c r="Q104">
        <v>10</v>
      </c>
      <c r="R104">
        <v>10</v>
      </c>
      <c r="S104">
        <v>10</v>
      </c>
      <c r="T104">
        <v>7.75</v>
      </c>
      <c r="U104">
        <v>0</v>
      </c>
      <c r="V104">
        <v>83.83</v>
      </c>
      <c r="W104">
        <v>11.8</v>
      </c>
      <c r="X104">
        <v>0</v>
      </c>
      <c r="Y104">
        <v>3</v>
      </c>
      <c r="Z104" t="s">
        <v>29</v>
      </c>
      <c r="AA104">
        <f>VLOOKUP(Z104, MCA!$B$81:$C$92, 2, FALSE)</f>
        <v>-8.7578899231703297E-2</v>
      </c>
      <c r="AB104">
        <v>3</v>
      </c>
      <c r="AC104" t="s">
        <v>36</v>
      </c>
    </row>
    <row r="105" spans="1:29" x14ac:dyDescent="0.35">
      <c r="A105">
        <v>103</v>
      </c>
      <c r="B105">
        <v>103</v>
      </c>
      <c r="C105" t="s">
        <v>24</v>
      </c>
      <c r="D105">
        <f>VLOOKUP(Tabelle1!C105,MCA!$B$1:$C$22, 2, FALSE)</f>
        <v>-0.60922878788624513</v>
      </c>
      <c r="E105">
        <v>1800</v>
      </c>
      <c r="F105" t="s">
        <v>32</v>
      </c>
      <c r="G105" t="s">
        <v>189</v>
      </c>
      <c r="H105">
        <f>VLOOKUP(G105,MCA!$B$23:$C$70,2, FALSE)</f>
        <v>-0.76221189456355953</v>
      </c>
      <c r="I105" t="s">
        <v>70</v>
      </c>
      <c r="J105">
        <f>VLOOKUP(I105, MCA!$B$71:$C$80, 2, FALSE)</f>
        <v>0.25480622770919281</v>
      </c>
      <c r="K105">
        <v>7.67</v>
      </c>
      <c r="L105">
        <v>7.92</v>
      </c>
      <c r="M105">
        <v>7.67</v>
      </c>
      <c r="N105">
        <v>7.58</v>
      </c>
      <c r="O105">
        <v>7.67</v>
      </c>
      <c r="P105">
        <v>7.67</v>
      </c>
      <c r="Q105">
        <v>10</v>
      </c>
      <c r="R105">
        <v>10</v>
      </c>
      <c r="S105">
        <v>10</v>
      </c>
      <c r="T105">
        <v>7.58</v>
      </c>
      <c r="U105">
        <v>0</v>
      </c>
      <c r="V105">
        <v>83.75</v>
      </c>
      <c r="W105">
        <v>10.6</v>
      </c>
      <c r="X105">
        <v>0</v>
      </c>
      <c r="Y105">
        <v>0</v>
      </c>
      <c r="Z105" t="s">
        <v>53</v>
      </c>
      <c r="AA105">
        <f>VLOOKUP(Z105, MCA!$B$81:$C$92, 2, FALSE)</f>
        <v>-0.40108520683943411</v>
      </c>
      <c r="AB105">
        <v>1</v>
      </c>
      <c r="AC105" t="s">
        <v>36</v>
      </c>
    </row>
    <row r="106" spans="1:29" x14ac:dyDescent="0.35">
      <c r="A106">
        <v>104</v>
      </c>
      <c r="B106">
        <v>104</v>
      </c>
      <c r="C106" t="s">
        <v>190</v>
      </c>
      <c r="D106">
        <f>VLOOKUP(Tabelle1!C106,MCA!$B$1:$C$22, 2, FALSE)</f>
        <v>-0.12928299674633351</v>
      </c>
      <c r="E106">
        <v>1200</v>
      </c>
      <c r="F106" t="s">
        <v>191</v>
      </c>
      <c r="G106" t="s">
        <v>192</v>
      </c>
      <c r="H106">
        <f>VLOOKUP(G106,MCA!$B$23:$C$70,2, FALSE)</f>
        <v>-8.1795848237602928E-2</v>
      </c>
      <c r="I106" t="s">
        <v>34</v>
      </c>
      <c r="J106">
        <f>VLOOKUP(I106, MCA!$B$71:$C$80, 2, FALSE)</f>
        <v>-8.608458440027511E-2</v>
      </c>
      <c r="K106">
        <v>7.67</v>
      </c>
      <c r="L106">
        <v>7.67</v>
      </c>
      <c r="M106">
        <v>7.58</v>
      </c>
      <c r="N106">
        <v>7.67</v>
      </c>
      <c r="O106">
        <v>7.83</v>
      </c>
      <c r="P106">
        <v>7.58</v>
      </c>
      <c r="Q106">
        <v>10</v>
      </c>
      <c r="R106">
        <v>10</v>
      </c>
      <c r="S106">
        <v>10</v>
      </c>
      <c r="T106">
        <v>7.75</v>
      </c>
      <c r="U106">
        <v>0</v>
      </c>
      <c r="V106">
        <v>83.75</v>
      </c>
      <c r="W106">
        <v>11.7</v>
      </c>
      <c r="X106">
        <v>4</v>
      </c>
      <c r="Y106">
        <v>0</v>
      </c>
      <c r="Z106" t="s">
        <v>29</v>
      </c>
      <c r="AA106">
        <f>VLOOKUP(Z106, MCA!$B$81:$C$92, 2, FALSE)</f>
        <v>-8.7578899231703297E-2</v>
      </c>
      <c r="AB106">
        <v>12</v>
      </c>
      <c r="AC106" t="s">
        <v>193</v>
      </c>
    </row>
    <row r="107" spans="1:29" x14ac:dyDescent="0.35">
      <c r="A107">
        <v>105</v>
      </c>
      <c r="B107">
        <v>105</v>
      </c>
      <c r="C107" t="s">
        <v>24</v>
      </c>
      <c r="D107">
        <f>VLOOKUP(Tabelle1!C107,MCA!$B$1:$C$22, 2, FALSE)</f>
        <v>-0.60922878788624513</v>
      </c>
      <c r="F107" t="s">
        <v>194</v>
      </c>
      <c r="H107" t="e">
        <f>VLOOKUP(G107,MCA!$B$23:$C$70,2, FALSE)</f>
        <v>#N/A</v>
      </c>
      <c r="J107" t="e">
        <f>VLOOKUP(I107, MCA!$B$71:$C$80, 2, FALSE)</f>
        <v>#N/A</v>
      </c>
      <c r="K107">
        <v>7.83</v>
      </c>
      <c r="L107">
        <v>7.75</v>
      </c>
      <c r="M107">
        <v>7.5</v>
      </c>
      <c r="N107">
        <v>7.58</v>
      </c>
      <c r="O107">
        <v>7.67</v>
      </c>
      <c r="P107">
        <v>7.67</v>
      </c>
      <c r="Q107">
        <v>10</v>
      </c>
      <c r="R107">
        <v>10</v>
      </c>
      <c r="S107">
        <v>10</v>
      </c>
      <c r="T107">
        <v>7.67</v>
      </c>
      <c r="U107">
        <v>0</v>
      </c>
      <c r="V107">
        <v>83.67</v>
      </c>
      <c r="W107">
        <v>12.4</v>
      </c>
      <c r="X107">
        <v>1</v>
      </c>
      <c r="Y107">
        <v>0</v>
      </c>
      <c r="Z107" t="s">
        <v>53</v>
      </c>
      <c r="AA107">
        <f>VLOOKUP(Z107, MCA!$B$81:$C$92, 2, FALSE)</f>
        <v>-0.40108520683943411</v>
      </c>
      <c r="AB107">
        <v>9</v>
      </c>
      <c r="AC107" t="s">
        <v>195</v>
      </c>
    </row>
    <row r="108" spans="1:29" x14ac:dyDescent="0.35">
      <c r="A108">
        <v>106</v>
      </c>
      <c r="B108">
        <v>106</v>
      </c>
      <c r="C108" t="s">
        <v>31</v>
      </c>
      <c r="D108">
        <f>VLOOKUP(Tabelle1!C108,MCA!$B$1:$C$22, 2, FALSE)</f>
        <v>8.8575403573631709E-2</v>
      </c>
      <c r="E108">
        <v>1250</v>
      </c>
      <c r="F108" t="s">
        <v>75</v>
      </c>
      <c r="G108" t="s">
        <v>52</v>
      </c>
      <c r="H108">
        <f>VLOOKUP(G108,MCA!$B$23:$C$70,2, FALSE)</f>
        <v>0.13305410811585999</v>
      </c>
      <c r="I108" t="s">
        <v>34</v>
      </c>
      <c r="J108">
        <f>VLOOKUP(I108, MCA!$B$71:$C$80, 2, FALSE)</f>
        <v>-8.608458440027511E-2</v>
      </c>
      <c r="K108">
        <v>7.67</v>
      </c>
      <c r="L108">
        <v>7.67</v>
      </c>
      <c r="M108">
        <v>7.75</v>
      </c>
      <c r="N108">
        <v>7.75</v>
      </c>
      <c r="O108">
        <v>7.5</v>
      </c>
      <c r="P108">
        <v>7.67</v>
      </c>
      <c r="Q108">
        <v>10</v>
      </c>
      <c r="R108">
        <v>10</v>
      </c>
      <c r="S108">
        <v>10</v>
      </c>
      <c r="T108">
        <v>7.67</v>
      </c>
      <c r="U108">
        <v>0</v>
      </c>
      <c r="V108">
        <v>83.67</v>
      </c>
      <c r="W108">
        <v>10</v>
      </c>
      <c r="X108">
        <v>0</v>
      </c>
      <c r="Y108">
        <v>0</v>
      </c>
      <c r="Z108" t="s">
        <v>88</v>
      </c>
      <c r="AA108">
        <f>VLOOKUP(Z108, MCA!$B$81:$C$92, 2, FALSE)</f>
        <v>0.47985433121148829</v>
      </c>
      <c r="AB108">
        <v>0</v>
      </c>
      <c r="AC108" t="s">
        <v>76</v>
      </c>
    </row>
    <row r="109" spans="1:29" x14ac:dyDescent="0.35">
      <c r="A109">
        <v>107</v>
      </c>
      <c r="B109">
        <v>107</v>
      </c>
      <c r="C109" t="s">
        <v>196</v>
      </c>
      <c r="D109">
        <f>VLOOKUP(Tabelle1!C109,MCA!$B$1:$C$22, 2, FALSE)</f>
        <v>-0.68879550081713226</v>
      </c>
      <c r="E109">
        <v>1400</v>
      </c>
      <c r="F109" t="s">
        <v>32</v>
      </c>
      <c r="G109" t="s">
        <v>197</v>
      </c>
      <c r="H109">
        <f>VLOOKUP(G109,MCA!$B$23:$C$70,2, FALSE)</f>
        <v>-0.68879550081713226</v>
      </c>
      <c r="I109" t="s">
        <v>50</v>
      </c>
      <c r="J109">
        <f>VLOOKUP(I109, MCA!$B$71:$C$80, 2, FALSE)</f>
        <v>-0.1381851307642325</v>
      </c>
      <c r="K109">
        <v>7.83</v>
      </c>
      <c r="L109">
        <v>7.83</v>
      </c>
      <c r="M109">
        <v>7.67</v>
      </c>
      <c r="N109">
        <v>7.58</v>
      </c>
      <c r="O109">
        <v>7.58</v>
      </c>
      <c r="P109">
        <v>7.58</v>
      </c>
      <c r="Q109">
        <v>10</v>
      </c>
      <c r="R109">
        <v>10</v>
      </c>
      <c r="S109">
        <v>10</v>
      </c>
      <c r="T109">
        <v>7.58</v>
      </c>
      <c r="U109">
        <v>0</v>
      </c>
      <c r="V109">
        <v>83.67</v>
      </c>
      <c r="W109">
        <v>10.199999999999999</v>
      </c>
      <c r="X109">
        <v>0</v>
      </c>
      <c r="Y109">
        <v>1</v>
      </c>
      <c r="Z109" t="s">
        <v>109</v>
      </c>
      <c r="AA109">
        <f>VLOOKUP(Z109, MCA!$B$81:$C$92, 2, FALSE)</f>
        <v>-0.38083010797530781</v>
      </c>
      <c r="AB109">
        <v>1</v>
      </c>
      <c r="AC109" t="s">
        <v>36</v>
      </c>
    </row>
    <row r="110" spans="1:29" x14ac:dyDescent="0.35">
      <c r="A110">
        <v>108</v>
      </c>
      <c r="B110">
        <v>108</v>
      </c>
      <c r="C110" t="s">
        <v>31</v>
      </c>
      <c r="D110">
        <f>VLOOKUP(Tabelle1!C110,MCA!$B$1:$C$22, 2, FALSE)</f>
        <v>8.8575403573631709E-2</v>
      </c>
      <c r="E110" t="s">
        <v>198</v>
      </c>
      <c r="F110" t="s">
        <v>90</v>
      </c>
      <c r="G110" t="s">
        <v>149</v>
      </c>
      <c r="H110">
        <f>VLOOKUP(G110,MCA!$B$23:$C$70,2, FALSE)</f>
        <v>0.164925100867096</v>
      </c>
      <c r="I110" t="s">
        <v>70</v>
      </c>
      <c r="J110">
        <f>VLOOKUP(I110, MCA!$B$71:$C$80, 2, FALSE)</f>
        <v>0.25480622770919281</v>
      </c>
      <c r="K110">
        <v>7.58</v>
      </c>
      <c r="L110">
        <v>7.75</v>
      </c>
      <c r="M110">
        <v>7.67</v>
      </c>
      <c r="N110">
        <v>7.83</v>
      </c>
      <c r="O110">
        <v>7.5</v>
      </c>
      <c r="P110">
        <v>7.67</v>
      </c>
      <c r="Q110">
        <v>10</v>
      </c>
      <c r="R110">
        <v>10</v>
      </c>
      <c r="S110">
        <v>10</v>
      </c>
      <c r="T110">
        <v>7.67</v>
      </c>
      <c r="U110">
        <v>0</v>
      </c>
      <c r="V110">
        <v>83.67</v>
      </c>
      <c r="W110">
        <v>9.1999999999999993</v>
      </c>
      <c r="X110">
        <v>0</v>
      </c>
      <c r="Y110">
        <v>0</v>
      </c>
      <c r="Z110" t="s">
        <v>53</v>
      </c>
      <c r="AA110">
        <f>VLOOKUP(Z110, MCA!$B$81:$C$92, 2, FALSE)</f>
        <v>-0.40108520683943411</v>
      </c>
      <c r="AB110">
        <v>0</v>
      </c>
      <c r="AC110" t="s">
        <v>91</v>
      </c>
    </row>
    <row r="111" spans="1:29" x14ac:dyDescent="0.35">
      <c r="A111">
        <v>109</v>
      </c>
      <c r="B111">
        <v>109</v>
      </c>
      <c r="C111" t="s">
        <v>150</v>
      </c>
      <c r="D111">
        <f>VLOOKUP(Tabelle1!C111,MCA!$B$1:$C$22, 2, FALSE)</f>
        <v>-6.2636942329786963E-2</v>
      </c>
      <c r="E111">
        <v>1470</v>
      </c>
      <c r="F111" t="s">
        <v>32</v>
      </c>
      <c r="G111" t="s">
        <v>199</v>
      </c>
      <c r="H111">
        <f>VLOOKUP(G111,MCA!$B$23:$C$70,2, FALSE)</f>
        <v>-0.49483504266359368</v>
      </c>
      <c r="I111" t="s">
        <v>50</v>
      </c>
      <c r="J111">
        <f>VLOOKUP(I111, MCA!$B$71:$C$80, 2, FALSE)</f>
        <v>-0.1381851307642325</v>
      </c>
      <c r="K111">
        <v>7.67</v>
      </c>
      <c r="L111">
        <v>7.67</v>
      </c>
      <c r="M111">
        <v>7.58</v>
      </c>
      <c r="N111">
        <v>7.75</v>
      </c>
      <c r="O111">
        <v>7.67</v>
      </c>
      <c r="P111">
        <v>7.67</v>
      </c>
      <c r="Q111">
        <v>10</v>
      </c>
      <c r="R111">
        <v>10</v>
      </c>
      <c r="S111">
        <v>10</v>
      </c>
      <c r="T111">
        <v>7.67</v>
      </c>
      <c r="U111">
        <v>0</v>
      </c>
      <c r="V111">
        <v>83.67</v>
      </c>
      <c r="W111">
        <v>11.1</v>
      </c>
      <c r="X111">
        <v>0</v>
      </c>
      <c r="Y111">
        <v>2</v>
      </c>
      <c r="Z111" t="s">
        <v>109</v>
      </c>
      <c r="AA111">
        <f>VLOOKUP(Z111, MCA!$B$81:$C$92, 2, FALSE)</f>
        <v>-0.38083010797530781</v>
      </c>
      <c r="AB111">
        <v>1</v>
      </c>
      <c r="AC111" t="s">
        <v>36</v>
      </c>
    </row>
    <row r="112" spans="1:29" x14ac:dyDescent="0.35">
      <c r="A112">
        <v>110</v>
      </c>
      <c r="B112">
        <v>110</v>
      </c>
      <c r="C112" t="s">
        <v>31</v>
      </c>
      <c r="D112">
        <f>VLOOKUP(Tabelle1!C112,MCA!$B$1:$C$22, 2, FALSE)</f>
        <v>8.8575403573631709E-2</v>
      </c>
      <c r="E112" t="s">
        <v>200</v>
      </c>
      <c r="F112" t="s">
        <v>90</v>
      </c>
      <c r="G112" t="s">
        <v>149</v>
      </c>
      <c r="H112">
        <f>VLOOKUP(G112,MCA!$B$23:$C$70,2, FALSE)</f>
        <v>0.164925100867096</v>
      </c>
      <c r="I112" t="s">
        <v>50</v>
      </c>
      <c r="J112">
        <f>VLOOKUP(I112, MCA!$B$71:$C$80, 2, FALSE)</f>
        <v>-0.1381851307642325</v>
      </c>
      <c r="K112">
        <v>7.58</v>
      </c>
      <c r="L112">
        <v>7.67</v>
      </c>
      <c r="M112">
        <v>7.5</v>
      </c>
      <c r="N112">
        <v>7.75</v>
      </c>
      <c r="O112">
        <v>7.75</v>
      </c>
      <c r="P112">
        <v>7.67</v>
      </c>
      <c r="Q112">
        <v>10</v>
      </c>
      <c r="R112">
        <v>10</v>
      </c>
      <c r="S112">
        <v>10</v>
      </c>
      <c r="T112">
        <v>7.67</v>
      </c>
      <c r="U112">
        <v>0</v>
      </c>
      <c r="V112">
        <v>83.58</v>
      </c>
      <c r="W112">
        <v>8.4</v>
      </c>
      <c r="X112">
        <v>0</v>
      </c>
      <c r="Y112">
        <v>0</v>
      </c>
      <c r="Z112" t="s">
        <v>29</v>
      </c>
      <c r="AA112">
        <f>VLOOKUP(Z112, MCA!$B$81:$C$92, 2, FALSE)</f>
        <v>-8.7578899231703297E-2</v>
      </c>
      <c r="AB112">
        <v>0</v>
      </c>
      <c r="AC112" t="s">
        <v>91</v>
      </c>
    </row>
    <row r="113" spans="1:29" x14ac:dyDescent="0.35">
      <c r="A113">
        <v>111</v>
      </c>
      <c r="B113">
        <v>111</v>
      </c>
      <c r="C113" t="s">
        <v>31</v>
      </c>
      <c r="D113">
        <f>VLOOKUP(Tabelle1!C113,MCA!$B$1:$C$22, 2, FALSE)</f>
        <v>8.8575403573631709E-2</v>
      </c>
      <c r="E113" t="s">
        <v>201</v>
      </c>
      <c r="F113" t="s">
        <v>90</v>
      </c>
      <c r="G113" t="s">
        <v>79</v>
      </c>
      <c r="H113">
        <f>VLOOKUP(G113,MCA!$B$23:$C$70,2, FALSE)</f>
        <v>-5.5630775555881549E-2</v>
      </c>
      <c r="I113" t="s">
        <v>70</v>
      </c>
      <c r="J113">
        <f>VLOOKUP(I113, MCA!$B$71:$C$80, 2, FALSE)</f>
        <v>0.25480622770919281</v>
      </c>
      <c r="K113">
        <v>7.58</v>
      </c>
      <c r="L113">
        <v>7.75</v>
      </c>
      <c r="M113">
        <v>7.58</v>
      </c>
      <c r="N113">
        <v>7.75</v>
      </c>
      <c r="O113">
        <v>7.58</v>
      </c>
      <c r="P113">
        <v>7.67</v>
      </c>
      <c r="Q113">
        <v>10</v>
      </c>
      <c r="R113">
        <v>10</v>
      </c>
      <c r="S113">
        <v>10</v>
      </c>
      <c r="T113">
        <v>7.67</v>
      </c>
      <c r="U113">
        <v>0</v>
      </c>
      <c r="V113">
        <v>83.58</v>
      </c>
      <c r="W113">
        <v>9.1</v>
      </c>
      <c r="X113">
        <v>0</v>
      </c>
      <c r="Y113">
        <v>0</v>
      </c>
      <c r="Z113" t="s">
        <v>29</v>
      </c>
      <c r="AA113">
        <f>VLOOKUP(Z113, MCA!$B$81:$C$92, 2, FALSE)</f>
        <v>-8.7578899231703297E-2</v>
      </c>
      <c r="AB113">
        <v>0</v>
      </c>
      <c r="AC113" t="s">
        <v>91</v>
      </c>
    </row>
    <row r="114" spans="1:29" x14ac:dyDescent="0.35">
      <c r="A114">
        <v>112</v>
      </c>
      <c r="B114">
        <v>112</v>
      </c>
      <c r="C114" t="s">
        <v>48</v>
      </c>
      <c r="D114">
        <f>VLOOKUP(Tabelle1!C114,MCA!$B$1:$C$22, 2, FALSE)</f>
        <v>-0.11635118539008139</v>
      </c>
      <c r="E114">
        <v>1600</v>
      </c>
      <c r="F114" t="s">
        <v>137</v>
      </c>
      <c r="G114" t="s">
        <v>69</v>
      </c>
      <c r="H114">
        <f>VLOOKUP(G114,MCA!$B$23:$C$70,2, FALSE)</f>
        <v>-0.30312799800827978</v>
      </c>
      <c r="I114" t="s">
        <v>34</v>
      </c>
      <c r="J114">
        <f>VLOOKUP(I114, MCA!$B$71:$C$80, 2, FALSE)</f>
        <v>-8.608458440027511E-2</v>
      </c>
      <c r="K114">
        <v>7.58</v>
      </c>
      <c r="L114">
        <v>7.83</v>
      </c>
      <c r="M114">
        <v>7.58</v>
      </c>
      <c r="N114">
        <v>7.67</v>
      </c>
      <c r="O114">
        <v>7.58</v>
      </c>
      <c r="P114">
        <v>7.58</v>
      </c>
      <c r="Q114">
        <v>10</v>
      </c>
      <c r="R114">
        <v>10</v>
      </c>
      <c r="S114">
        <v>10</v>
      </c>
      <c r="T114">
        <v>7.75</v>
      </c>
      <c r="U114">
        <v>0</v>
      </c>
      <c r="V114">
        <v>83.58</v>
      </c>
      <c r="W114">
        <v>10.9</v>
      </c>
      <c r="X114">
        <v>0</v>
      </c>
      <c r="Y114">
        <v>2</v>
      </c>
      <c r="Z114" t="s">
        <v>29</v>
      </c>
      <c r="AA114">
        <f>VLOOKUP(Z114, MCA!$B$81:$C$92, 2, FALSE)</f>
        <v>-8.7578899231703297E-2</v>
      </c>
      <c r="AB114">
        <v>4</v>
      </c>
      <c r="AC114" t="s">
        <v>138</v>
      </c>
    </row>
    <row r="115" spans="1:29" x14ac:dyDescent="0.35">
      <c r="A115">
        <v>113</v>
      </c>
      <c r="B115">
        <v>113</v>
      </c>
      <c r="C115" t="s">
        <v>150</v>
      </c>
      <c r="D115">
        <f>VLOOKUP(Tabelle1!C115,MCA!$B$1:$C$22, 2, FALSE)</f>
        <v>-6.2636942329786963E-2</v>
      </c>
      <c r="E115">
        <v>1400</v>
      </c>
      <c r="F115" t="s">
        <v>202</v>
      </c>
      <c r="G115" t="s">
        <v>203</v>
      </c>
      <c r="H115">
        <f>VLOOKUP(G115,MCA!$B$23:$C$70,2, FALSE)</f>
        <v>-0.27659120353762101</v>
      </c>
      <c r="I115" t="s">
        <v>34</v>
      </c>
      <c r="J115">
        <f>VLOOKUP(I115, MCA!$B$71:$C$80, 2, FALSE)</f>
        <v>-8.608458440027511E-2</v>
      </c>
      <c r="K115">
        <v>7.75</v>
      </c>
      <c r="L115">
        <v>7.67</v>
      </c>
      <c r="M115">
        <v>7.58</v>
      </c>
      <c r="N115">
        <v>7.58</v>
      </c>
      <c r="O115">
        <v>7.58</v>
      </c>
      <c r="P115">
        <v>7.67</v>
      </c>
      <c r="Q115">
        <v>10</v>
      </c>
      <c r="R115">
        <v>10</v>
      </c>
      <c r="S115">
        <v>10</v>
      </c>
      <c r="T115">
        <v>7.67</v>
      </c>
      <c r="U115">
        <v>0</v>
      </c>
      <c r="V115">
        <v>83.5</v>
      </c>
      <c r="W115">
        <v>11.2</v>
      </c>
      <c r="X115">
        <v>0</v>
      </c>
      <c r="Y115">
        <v>1</v>
      </c>
      <c r="Z115" t="s">
        <v>29</v>
      </c>
      <c r="AA115">
        <f>VLOOKUP(Z115, MCA!$B$81:$C$92, 2, FALSE)</f>
        <v>-8.7578899231703297E-2</v>
      </c>
      <c r="AB115">
        <v>5</v>
      </c>
      <c r="AC115" t="s">
        <v>204</v>
      </c>
    </row>
    <row r="116" spans="1:29" x14ac:dyDescent="0.35">
      <c r="A116">
        <v>114</v>
      </c>
      <c r="B116">
        <v>114</v>
      </c>
      <c r="C116" t="s">
        <v>24</v>
      </c>
      <c r="D116">
        <f>VLOOKUP(Tabelle1!C116,MCA!$B$1:$C$22, 2, FALSE)</f>
        <v>-0.60922878788624513</v>
      </c>
      <c r="E116">
        <v>1700</v>
      </c>
      <c r="F116" t="s">
        <v>205</v>
      </c>
      <c r="G116" t="s">
        <v>69</v>
      </c>
      <c r="H116">
        <f>VLOOKUP(G116,MCA!$B$23:$C$70,2, FALSE)</f>
        <v>-0.30312799800827978</v>
      </c>
      <c r="I116" t="s">
        <v>34</v>
      </c>
      <c r="J116">
        <f>VLOOKUP(I116, MCA!$B$71:$C$80, 2, FALSE)</f>
        <v>-8.608458440027511E-2</v>
      </c>
      <c r="K116">
        <v>7.75</v>
      </c>
      <c r="L116">
        <v>7.75</v>
      </c>
      <c r="M116">
        <v>7.5</v>
      </c>
      <c r="N116">
        <v>7.58</v>
      </c>
      <c r="O116">
        <v>7.83</v>
      </c>
      <c r="P116">
        <v>7.5</v>
      </c>
      <c r="Q116">
        <v>10</v>
      </c>
      <c r="R116">
        <v>10</v>
      </c>
      <c r="S116">
        <v>10</v>
      </c>
      <c r="T116">
        <v>7.58</v>
      </c>
      <c r="U116">
        <v>0</v>
      </c>
      <c r="V116">
        <v>83.5</v>
      </c>
      <c r="W116">
        <v>12.2</v>
      </c>
      <c r="X116">
        <v>0</v>
      </c>
      <c r="Y116">
        <v>0</v>
      </c>
      <c r="Z116" t="s">
        <v>88</v>
      </c>
      <c r="AA116">
        <f>VLOOKUP(Z116, MCA!$B$81:$C$92, 2, FALSE)</f>
        <v>0.47985433121148829</v>
      </c>
      <c r="AB116">
        <v>2</v>
      </c>
      <c r="AC116" t="s">
        <v>206</v>
      </c>
    </row>
    <row r="117" spans="1:29" x14ac:dyDescent="0.35">
      <c r="A117">
        <v>115</v>
      </c>
      <c r="B117">
        <v>115</v>
      </c>
      <c r="C117" t="s">
        <v>81</v>
      </c>
      <c r="D117">
        <f>VLOOKUP(Tabelle1!C117,MCA!$B$1:$C$22, 2, FALSE)</f>
        <v>0.38178656416749712</v>
      </c>
      <c r="E117" t="s">
        <v>207</v>
      </c>
      <c r="F117" t="s">
        <v>208</v>
      </c>
      <c r="G117" t="s">
        <v>57</v>
      </c>
      <c r="H117">
        <f>VLOOKUP(G117,MCA!$B$23:$C$70,2, FALSE)</f>
        <v>-0.1160811841516428</v>
      </c>
      <c r="I117" t="s">
        <v>34</v>
      </c>
      <c r="J117">
        <f>VLOOKUP(I117, MCA!$B$71:$C$80, 2, FALSE)</f>
        <v>-8.608458440027511E-2</v>
      </c>
      <c r="K117">
        <v>7.42</v>
      </c>
      <c r="L117">
        <v>7.83</v>
      </c>
      <c r="M117">
        <v>7.58</v>
      </c>
      <c r="N117">
        <v>7.67</v>
      </c>
      <c r="O117">
        <v>7.67</v>
      </c>
      <c r="P117">
        <v>7.75</v>
      </c>
      <c r="Q117">
        <v>10</v>
      </c>
      <c r="R117">
        <v>10</v>
      </c>
      <c r="S117">
        <v>10</v>
      </c>
      <c r="T117">
        <v>7.58</v>
      </c>
      <c r="U117">
        <v>0</v>
      </c>
      <c r="V117">
        <v>83.5</v>
      </c>
      <c r="W117">
        <v>13.1</v>
      </c>
      <c r="X117">
        <v>0</v>
      </c>
      <c r="Y117">
        <v>0</v>
      </c>
      <c r="Z117" t="s">
        <v>29</v>
      </c>
      <c r="AA117">
        <f>VLOOKUP(Z117, MCA!$B$81:$C$92, 2, FALSE)</f>
        <v>-8.7578899231703297E-2</v>
      </c>
      <c r="AB117">
        <v>0</v>
      </c>
      <c r="AC117" t="s">
        <v>209</v>
      </c>
    </row>
    <row r="118" spans="1:29" x14ac:dyDescent="0.35">
      <c r="A118">
        <v>116</v>
      </c>
      <c r="B118">
        <v>116</v>
      </c>
      <c r="C118" t="s">
        <v>59</v>
      </c>
      <c r="D118">
        <f>VLOOKUP(Tabelle1!C118,MCA!$B$1:$C$22, 2, FALSE)</f>
        <v>-0.61948138582951062</v>
      </c>
      <c r="E118">
        <v>1700</v>
      </c>
      <c r="F118" t="s">
        <v>210</v>
      </c>
      <c r="G118" t="s">
        <v>62</v>
      </c>
      <c r="H118">
        <f>VLOOKUP(G118,MCA!$B$23:$C$70,2, FALSE)</f>
        <v>-0.62324837923796994</v>
      </c>
      <c r="I118" t="s">
        <v>34</v>
      </c>
      <c r="J118">
        <f>VLOOKUP(I118, MCA!$B$71:$C$80, 2, FALSE)</f>
        <v>-8.608458440027511E-2</v>
      </c>
      <c r="K118">
        <v>7.42</v>
      </c>
      <c r="L118">
        <v>7.42</v>
      </c>
      <c r="M118">
        <v>7.42</v>
      </c>
      <c r="N118">
        <v>8</v>
      </c>
      <c r="O118">
        <v>7.92</v>
      </c>
      <c r="P118">
        <v>7.67</v>
      </c>
      <c r="Q118">
        <v>10</v>
      </c>
      <c r="R118">
        <v>10</v>
      </c>
      <c r="S118">
        <v>10</v>
      </c>
      <c r="T118">
        <v>7.67</v>
      </c>
      <c r="U118">
        <v>0</v>
      </c>
      <c r="V118">
        <v>83.5</v>
      </c>
      <c r="W118">
        <v>10.4</v>
      </c>
      <c r="X118">
        <v>0</v>
      </c>
      <c r="Y118">
        <v>1</v>
      </c>
      <c r="Z118" t="s">
        <v>53</v>
      </c>
      <c r="AA118">
        <f>VLOOKUP(Z118, MCA!$B$81:$C$92, 2, FALSE)</f>
        <v>-0.40108520683943411</v>
      </c>
      <c r="AB118">
        <v>11</v>
      </c>
      <c r="AC118" t="s">
        <v>211</v>
      </c>
    </row>
    <row r="119" spans="1:29" x14ac:dyDescent="0.35">
      <c r="A119">
        <v>117</v>
      </c>
      <c r="B119">
        <v>117</v>
      </c>
      <c r="C119" t="s">
        <v>81</v>
      </c>
      <c r="D119">
        <f>VLOOKUP(Tabelle1!C119,MCA!$B$1:$C$22, 2, FALSE)</f>
        <v>0.38178656416749712</v>
      </c>
      <c r="E119">
        <v>1450</v>
      </c>
      <c r="F119" t="s">
        <v>212</v>
      </c>
      <c r="G119" t="s">
        <v>38</v>
      </c>
      <c r="H119">
        <f>VLOOKUP(G119,MCA!$B$23:$C$70,2, FALSE)</f>
        <v>1.1709741787616019</v>
      </c>
      <c r="I119" t="s">
        <v>34</v>
      </c>
      <c r="J119">
        <f>VLOOKUP(I119, MCA!$B$71:$C$80, 2, FALSE)</f>
        <v>-8.608458440027511E-2</v>
      </c>
      <c r="K119">
        <v>7.67</v>
      </c>
      <c r="L119">
        <v>7.67</v>
      </c>
      <c r="M119">
        <v>7.5</v>
      </c>
      <c r="N119">
        <v>7.67</v>
      </c>
      <c r="O119">
        <v>7.58</v>
      </c>
      <c r="P119">
        <v>7.67</v>
      </c>
      <c r="Q119">
        <v>10</v>
      </c>
      <c r="R119">
        <v>10</v>
      </c>
      <c r="S119">
        <v>10</v>
      </c>
      <c r="T119">
        <v>7.67</v>
      </c>
      <c r="U119">
        <v>0</v>
      </c>
      <c r="V119">
        <v>83.42</v>
      </c>
      <c r="W119">
        <v>11.6</v>
      </c>
      <c r="X119">
        <v>0</v>
      </c>
      <c r="Y119">
        <v>2</v>
      </c>
      <c r="Z119" t="s">
        <v>29</v>
      </c>
      <c r="AA119">
        <f>VLOOKUP(Z119, MCA!$B$81:$C$92, 2, FALSE)</f>
        <v>-8.7578899231703297E-2</v>
      </c>
      <c r="AB119">
        <v>0</v>
      </c>
      <c r="AC119" t="s">
        <v>213</v>
      </c>
    </row>
    <row r="120" spans="1:29" x14ac:dyDescent="0.35">
      <c r="A120">
        <v>118</v>
      </c>
      <c r="B120">
        <v>118</v>
      </c>
      <c r="C120" t="s">
        <v>110</v>
      </c>
      <c r="D120">
        <f>VLOOKUP(Tabelle1!C120,MCA!$B$1:$C$22, 2, FALSE)</f>
        <v>0.6927978013907321</v>
      </c>
      <c r="E120" t="s">
        <v>214</v>
      </c>
      <c r="F120" t="s">
        <v>215</v>
      </c>
      <c r="G120" t="s">
        <v>112</v>
      </c>
      <c r="H120">
        <f>VLOOKUP(G120,MCA!$B$23:$C$70,2, FALSE)</f>
        <v>0.6927978013907321</v>
      </c>
      <c r="I120" t="s">
        <v>34</v>
      </c>
      <c r="J120">
        <f>VLOOKUP(I120, MCA!$B$71:$C$80, 2, FALSE)</f>
        <v>-8.608458440027511E-2</v>
      </c>
      <c r="K120">
        <v>7.75</v>
      </c>
      <c r="L120">
        <v>7.75</v>
      </c>
      <c r="M120">
        <v>7.5</v>
      </c>
      <c r="N120">
        <v>7.5</v>
      </c>
      <c r="O120">
        <v>7.58</v>
      </c>
      <c r="P120">
        <v>7.58</v>
      </c>
      <c r="Q120">
        <v>10</v>
      </c>
      <c r="R120">
        <v>10</v>
      </c>
      <c r="S120">
        <v>10</v>
      </c>
      <c r="T120">
        <v>7.75</v>
      </c>
      <c r="U120">
        <v>0</v>
      </c>
      <c r="V120">
        <v>83.42</v>
      </c>
      <c r="W120">
        <v>10.1</v>
      </c>
      <c r="X120">
        <v>0</v>
      </c>
      <c r="Y120">
        <v>0</v>
      </c>
      <c r="Z120" t="s">
        <v>29</v>
      </c>
      <c r="AA120">
        <f>VLOOKUP(Z120, MCA!$B$81:$C$92, 2, FALSE)</f>
        <v>-8.7578899231703297E-2</v>
      </c>
      <c r="AB120">
        <v>3</v>
      </c>
      <c r="AC120" t="s">
        <v>216</v>
      </c>
    </row>
    <row r="121" spans="1:29" x14ac:dyDescent="0.35">
      <c r="A121">
        <v>119</v>
      </c>
      <c r="B121">
        <v>119</v>
      </c>
      <c r="C121" t="s">
        <v>31</v>
      </c>
      <c r="D121">
        <f>VLOOKUP(Tabelle1!C121,MCA!$B$1:$C$22, 2, FALSE)</f>
        <v>8.8575403573631709E-2</v>
      </c>
      <c r="E121">
        <v>1100</v>
      </c>
      <c r="F121" t="s">
        <v>32</v>
      </c>
      <c r="G121" t="s">
        <v>217</v>
      </c>
      <c r="H121">
        <f>VLOOKUP(G121,MCA!$B$23:$C$70,2, FALSE)</f>
        <v>1.32291384891006</v>
      </c>
      <c r="I121" t="s">
        <v>34</v>
      </c>
      <c r="J121">
        <f>VLOOKUP(I121, MCA!$B$71:$C$80, 2, FALSE)</f>
        <v>-8.608458440027511E-2</v>
      </c>
      <c r="K121">
        <v>7.75</v>
      </c>
      <c r="L121">
        <v>7.92</v>
      </c>
      <c r="M121">
        <v>7.67</v>
      </c>
      <c r="N121">
        <v>7.92</v>
      </c>
      <c r="O121">
        <v>7.75</v>
      </c>
      <c r="P121">
        <v>7.83</v>
      </c>
      <c r="Q121">
        <v>8.67</v>
      </c>
      <c r="R121">
        <v>10</v>
      </c>
      <c r="S121">
        <v>10</v>
      </c>
      <c r="T121">
        <v>7.92</v>
      </c>
      <c r="U121">
        <v>0</v>
      </c>
      <c r="V121">
        <v>83.42</v>
      </c>
      <c r="W121">
        <v>10.1</v>
      </c>
      <c r="X121">
        <v>0</v>
      </c>
      <c r="Y121">
        <v>0</v>
      </c>
      <c r="Z121" t="s">
        <v>35</v>
      </c>
      <c r="AA121">
        <f>VLOOKUP(Z121, MCA!$B$81:$C$92, 2, FALSE)</f>
        <v>1.676549112166019</v>
      </c>
      <c r="AB121">
        <v>0</v>
      </c>
      <c r="AC121" t="s">
        <v>36</v>
      </c>
    </row>
    <row r="122" spans="1:29" x14ac:dyDescent="0.35">
      <c r="A122">
        <v>120</v>
      </c>
      <c r="B122">
        <v>120</v>
      </c>
      <c r="C122" t="s">
        <v>110</v>
      </c>
      <c r="D122">
        <f>VLOOKUP(Tabelle1!C122,MCA!$B$1:$C$22, 2, FALSE)</f>
        <v>0.6927978013907321</v>
      </c>
      <c r="E122">
        <v>1905</v>
      </c>
      <c r="F122" t="s">
        <v>218</v>
      </c>
      <c r="G122" t="s">
        <v>112</v>
      </c>
      <c r="H122">
        <f>VLOOKUP(G122,MCA!$B$23:$C$70,2, FALSE)</f>
        <v>0.6927978013907321</v>
      </c>
      <c r="I122" t="s">
        <v>34</v>
      </c>
      <c r="J122">
        <f>VLOOKUP(I122, MCA!$B$71:$C$80, 2, FALSE)</f>
        <v>-8.608458440027511E-2</v>
      </c>
      <c r="K122">
        <v>7.75</v>
      </c>
      <c r="L122">
        <v>7.67</v>
      </c>
      <c r="M122">
        <v>7.58</v>
      </c>
      <c r="N122">
        <v>7.5</v>
      </c>
      <c r="O122">
        <v>7.67</v>
      </c>
      <c r="P122">
        <v>7.5</v>
      </c>
      <c r="Q122">
        <v>10</v>
      </c>
      <c r="R122">
        <v>10</v>
      </c>
      <c r="S122">
        <v>10</v>
      </c>
      <c r="T122">
        <v>7.67</v>
      </c>
      <c r="U122">
        <v>0</v>
      </c>
      <c r="V122">
        <v>83.33</v>
      </c>
      <c r="W122">
        <v>11.1</v>
      </c>
      <c r="X122">
        <v>0</v>
      </c>
      <c r="Y122">
        <v>0</v>
      </c>
      <c r="Z122" t="s">
        <v>29</v>
      </c>
      <c r="AA122">
        <f>VLOOKUP(Z122, MCA!$B$81:$C$92, 2, FALSE)</f>
        <v>-8.7578899231703297E-2</v>
      </c>
      <c r="AB122">
        <v>5</v>
      </c>
      <c r="AC122" t="s">
        <v>219</v>
      </c>
    </row>
    <row r="123" spans="1:29" x14ac:dyDescent="0.35">
      <c r="A123">
        <v>121</v>
      </c>
      <c r="B123">
        <v>121</v>
      </c>
      <c r="C123" t="s">
        <v>31</v>
      </c>
      <c r="D123">
        <f>VLOOKUP(Tabelle1!C123,MCA!$B$1:$C$22, 2, FALSE)</f>
        <v>8.8575403573631709E-2</v>
      </c>
      <c r="E123" t="s">
        <v>141</v>
      </c>
      <c r="F123" t="s">
        <v>90</v>
      </c>
      <c r="G123" t="s">
        <v>79</v>
      </c>
      <c r="H123">
        <f>VLOOKUP(G123,MCA!$B$23:$C$70,2, FALSE)</f>
        <v>-5.5630775555881549E-2</v>
      </c>
      <c r="I123" t="s">
        <v>70</v>
      </c>
      <c r="J123">
        <f>VLOOKUP(I123, MCA!$B$71:$C$80, 2, FALSE)</f>
        <v>0.25480622770919281</v>
      </c>
      <c r="K123">
        <v>7.58</v>
      </c>
      <c r="L123">
        <v>7.67</v>
      </c>
      <c r="M123">
        <v>7.5</v>
      </c>
      <c r="N123">
        <v>7.75</v>
      </c>
      <c r="O123">
        <v>7.5</v>
      </c>
      <c r="P123">
        <v>7.58</v>
      </c>
      <c r="Q123">
        <v>10</v>
      </c>
      <c r="R123">
        <v>10</v>
      </c>
      <c r="S123">
        <v>10</v>
      </c>
      <c r="T123">
        <v>7.75</v>
      </c>
      <c r="U123">
        <v>0</v>
      </c>
      <c r="V123">
        <v>83.33</v>
      </c>
      <c r="W123">
        <v>9.6999999999999993</v>
      </c>
      <c r="X123">
        <v>0</v>
      </c>
      <c r="Y123">
        <v>0</v>
      </c>
      <c r="Z123" t="s">
        <v>53</v>
      </c>
      <c r="AA123">
        <f>VLOOKUP(Z123, MCA!$B$81:$C$92, 2, FALSE)</f>
        <v>-0.40108520683943411</v>
      </c>
      <c r="AB123">
        <v>0</v>
      </c>
      <c r="AC123" t="s">
        <v>91</v>
      </c>
    </row>
    <row r="124" spans="1:29" x14ac:dyDescent="0.35">
      <c r="A124">
        <v>122</v>
      </c>
      <c r="B124">
        <v>122</v>
      </c>
      <c r="C124" t="s">
        <v>48</v>
      </c>
      <c r="D124">
        <f>VLOOKUP(Tabelle1!C124,MCA!$B$1:$C$22, 2, FALSE)</f>
        <v>-0.11635118539008139</v>
      </c>
      <c r="E124" t="s">
        <v>220</v>
      </c>
      <c r="F124" t="s">
        <v>107</v>
      </c>
      <c r="G124" t="s">
        <v>221</v>
      </c>
      <c r="H124">
        <f>VLOOKUP(G124,MCA!$B$23:$C$70,2, FALSE)</f>
        <v>-0.17316076693400331</v>
      </c>
      <c r="I124" t="s">
        <v>34</v>
      </c>
      <c r="J124">
        <f>VLOOKUP(I124, MCA!$B$71:$C$80, 2, FALSE)</f>
        <v>-8.608458440027511E-2</v>
      </c>
      <c r="K124">
        <v>7.5</v>
      </c>
      <c r="L124">
        <v>7.75</v>
      </c>
      <c r="M124">
        <v>7.58</v>
      </c>
      <c r="N124">
        <v>7.75</v>
      </c>
      <c r="O124">
        <v>7.67</v>
      </c>
      <c r="P124">
        <v>7.58</v>
      </c>
      <c r="Q124">
        <v>10</v>
      </c>
      <c r="R124">
        <v>10</v>
      </c>
      <c r="S124">
        <v>10</v>
      </c>
      <c r="T124">
        <v>7.5</v>
      </c>
      <c r="U124">
        <v>0</v>
      </c>
      <c r="V124">
        <v>83.33</v>
      </c>
      <c r="W124">
        <v>11.4</v>
      </c>
      <c r="X124">
        <v>0</v>
      </c>
      <c r="Y124">
        <v>0</v>
      </c>
      <c r="Z124" t="s">
        <v>29</v>
      </c>
      <c r="AA124">
        <f>VLOOKUP(Z124, MCA!$B$81:$C$92, 2, FALSE)</f>
        <v>-8.7578899231703297E-2</v>
      </c>
      <c r="AB124">
        <v>0</v>
      </c>
      <c r="AC124" t="s">
        <v>108</v>
      </c>
    </row>
    <row r="125" spans="1:29" x14ac:dyDescent="0.35">
      <c r="A125">
        <v>123</v>
      </c>
      <c r="B125">
        <v>123</v>
      </c>
      <c r="C125" t="s">
        <v>31</v>
      </c>
      <c r="D125">
        <f>VLOOKUP(Tabelle1!C125,MCA!$B$1:$C$22, 2, FALSE)</f>
        <v>8.8575403573631709E-2</v>
      </c>
      <c r="E125">
        <v>300</v>
      </c>
      <c r="F125" t="s">
        <v>90</v>
      </c>
      <c r="G125" t="s">
        <v>79</v>
      </c>
      <c r="H125">
        <f>VLOOKUP(G125,MCA!$B$23:$C$70,2, FALSE)</f>
        <v>-5.5630775555881549E-2</v>
      </c>
      <c r="I125" t="s">
        <v>34</v>
      </c>
      <c r="J125">
        <f>VLOOKUP(I125, MCA!$B$71:$C$80, 2, FALSE)</f>
        <v>-8.608458440027511E-2</v>
      </c>
      <c r="K125">
        <v>7.58</v>
      </c>
      <c r="L125">
        <v>7.67</v>
      </c>
      <c r="M125">
        <v>7.58</v>
      </c>
      <c r="N125">
        <v>7.75</v>
      </c>
      <c r="O125">
        <v>7.42</v>
      </c>
      <c r="P125">
        <v>7.58</v>
      </c>
      <c r="Q125">
        <v>10</v>
      </c>
      <c r="R125">
        <v>10</v>
      </c>
      <c r="S125">
        <v>10</v>
      </c>
      <c r="T125">
        <v>7.75</v>
      </c>
      <c r="U125">
        <v>0</v>
      </c>
      <c r="V125">
        <v>83.33</v>
      </c>
      <c r="W125">
        <v>9.6</v>
      </c>
      <c r="X125">
        <v>0</v>
      </c>
      <c r="Y125">
        <v>0</v>
      </c>
      <c r="Z125" t="s">
        <v>29</v>
      </c>
      <c r="AA125">
        <f>VLOOKUP(Z125, MCA!$B$81:$C$92, 2, FALSE)</f>
        <v>-8.7578899231703297E-2</v>
      </c>
      <c r="AB125">
        <v>1</v>
      </c>
      <c r="AC125" t="s">
        <v>91</v>
      </c>
    </row>
    <row r="126" spans="1:29" x14ac:dyDescent="0.35">
      <c r="A126">
        <v>124</v>
      </c>
      <c r="B126">
        <v>124</v>
      </c>
      <c r="C126" t="s">
        <v>24</v>
      </c>
      <c r="D126">
        <f>VLOOKUP(Tabelle1!C126,MCA!$B$1:$C$22, 2, FALSE)</f>
        <v>-0.60922878788624513</v>
      </c>
      <c r="E126">
        <v>1100</v>
      </c>
      <c r="F126" t="s">
        <v>99</v>
      </c>
      <c r="G126" t="s">
        <v>69</v>
      </c>
      <c r="H126">
        <f>VLOOKUP(G126,MCA!$B$23:$C$70,2, FALSE)</f>
        <v>-0.30312799800827978</v>
      </c>
      <c r="I126" t="s">
        <v>34</v>
      </c>
      <c r="J126">
        <f>VLOOKUP(I126, MCA!$B$71:$C$80, 2, FALSE)</f>
        <v>-8.608458440027511E-2</v>
      </c>
      <c r="K126">
        <v>7.67</v>
      </c>
      <c r="L126">
        <v>7.67</v>
      </c>
      <c r="M126">
        <v>7.42</v>
      </c>
      <c r="N126">
        <v>7.75</v>
      </c>
      <c r="O126">
        <v>7.5</v>
      </c>
      <c r="P126">
        <v>7.75</v>
      </c>
      <c r="Q126">
        <v>10</v>
      </c>
      <c r="R126">
        <v>10</v>
      </c>
      <c r="S126">
        <v>10</v>
      </c>
      <c r="T126">
        <v>7.58</v>
      </c>
      <c r="U126">
        <v>0</v>
      </c>
      <c r="V126">
        <v>83.33</v>
      </c>
      <c r="W126">
        <v>13.5</v>
      </c>
      <c r="X126">
        <v>0</v>
      </c>
      <c r="Y126">
        <v>0</v>
      </c>
      <c r="Z126" t="s">
        <v>53</v>
      </c>
      <c r="AA126">
        <f>VLOOKUP(Z126, MCA!$B$81:$C$92, 2, FALSE)</f>
        <v>-0.40108520683943411</v>
      </c>
      <c r="AB126">
        <v>0</v>
      </c>
      <c r="AC126" t="s">
        <v>100</v>
      </c>
    </row>
    <row r="127" spans="1:29" x14ac:dyDescent="0.35">
      <c r="A127">
        <v>125</v>
      </c>
      <c r="B127">
        <v>125</v>
      </c>
      <c r="C127" t="s">
        <v>41</v>
      </c>
      <c r="D127">
        <f>VLOOKUP(Tabelle1!C127,MCA!$B$1:$C$22, 2, FALSE)</f>
        <v>-0.23192284294211379</v>
      </c>
      <c r="E127">
        <v>1850</v>
      </c>
      <c r="F127" t="s">
        <v>139</v>
      </c>
      <c r="G127" t="s">
        <v>69</v>
      </c>
      <c r="H127">
        <f>VLOOKUP(G127,MCA!$B$23:$C$70,2, FALSE)</f>
        <v>-0.30312799800827978</v>
      </c>
      <c r="I127" t="s">
        <v>34</v>
      </c>
      <c r="J127">
        <f>VLOOKUP(I127, MCA!$B$71:$C$80, 2, FALSE)</f>
        <v>-8.608458440027511E-2</v>
      </c>
      <c r="K127">
        <v>7.58</v>
      </c>
      <c r="L127">
        <v>7.75</v>
      </c>
      <c r="M127">
        <v>7.42</v>
      </c>
      <c r="N127">
        <v>7.67</v>
      </c>
      <c r="O127">
        <v>7.5</v>
      </c>
      <c r="P127">
        <v>7.75</v>
      </c>
      <c r="Q127">
        <v>10</v>
      </c>
      <c r="R127">
        <v>10</v>
      </c>
      <c r="S127">
        <v>10</v>
      </c>
      <c r="T127">
        <v>7.67</v>
      </c>
      <c r="U127">
        <v>0</v>
      </c>
      <c r="V127">
        <v>83.33</v>
      </c>
      <c r="W127">
        <v>0</v>
      </c>
      <c r="X127">
        <v>0</v>
      </c>
      <c r="Y127">
        <v>0</v>
      </c>
      <c r="Z127" t="s">
        <v>29</v>
      </c>
      <c r="AA127">
        <f>VLOOKUP(Z127, MCA!$B$81:$C$92, 2, FALSE)</f>
        <v>-8.7578899231703297E-2</v>
      </c>
      <c r="AB127">
        <v>3</v>
      </c>
      <c r="AC127" t="s">
        <v>140</v>
      </c>
    </row>
    <row r="128" spans="1:29" x14ac:dyDescent="0.35">
      <c r="A128">
        <v>126</v>
      </c>
      <c r="B128">
        <v>126</v>
      </c>
      <c r="C128" t="s">
        <v>31</v>
      </c>
      <c r="D128">
        <f>VLOOKUP(Tabelle1!C128,MCA!$B$1:$C$22, 2, FALSE)</f>
        <v>8.8575403573631709E-2</v>
      </c>
      <c r="E128">
        <v>750</v>
      </c>
      <c r="F128" t="s">
        <v>32</v>
      </c>
      <c r="G128" t="s">
        <v>52</v>
      </c>
      <c r="H128">
        <f>VLOOKUP(G128,MCA!$B$23:$C$70,2, FALSE)</f>
        <v>0.13305410811585999</v>
      </c>
      <c r="I128" t="s">
        <v>34</v>
      </c>
      <c r="J128">
        <f>VLOOKUP(I128, MCA!$B$71:$C$80, 2, FALSE)</f>
        <v>-8.608458440027511E-2</v>
      </c>
      <c r="K128">
        <v>7.75</v>
      </c>
      <c r="L128">
        <v>7.83</v>
      </c>
      <c r="M128">
        <v>7.58</v>
      </c>
      <c r="N128">
        <v>7.58</v>
      </c>
      <c r="O128">
        <v>7.58</v>
      </c>
      <c r="P128">
        <v>7.5</v>
      </c>
      <c r="Q128">
        <v>10</v>
      </c>
      <c r="R128">
        <v>10</v>
      </c>
      <c r="S128">
        <v>10</v>
      </c>
      <c r="T128">
        <v>7.5</v>
      </c>
      <c r="U128">
        <v>0</v>
      </c>
      <c r="V128">
        <v>83.33</v>
      </c>
      <c r="W128">
        <v>10.7</v>
      </c>
      <c r="X128">
        <v>0</v>
      </c>
      <c r="Y128">
        <v>0</v>
      </c>
      <c r="Z128" t="s">
        <v>35</v>
      </c>
      <c r="AA128">
        <f>VLOOKUP(Z128, MCA!$B$81:$C$92, 2, FALSE)</f>
        <v>1.676549112166019</v>
      </c>
      <c r="AB128">
        <v>1</v>
      </c>
      <c r="AC128" t="s">
        <v>36</v>
      </c>
    </row>
    <row r="129" spans="1:29" x14ac:dyDescent="0.35">
      <c r="A129">
        <v>127</v>
      </c>
      <c r="B129">
        <v>127</v>
      </c>
      <c r="C129" t="s">
        <v>81</v>
      </c>
      <c r="D129">
        <f>VLOOKUP(Tabelle1!C129,MCA!$B$1:$C$22, 2, FALSE)</f>
        <v>0.38178656416749712</v>
      </c>
      <c r="E129" t="s">
        <v>222</v>
      </c>
      <c r="F129" t="s">
        <v>208</v>
      </c>
      <c r="G129" t="s">
        <v>79</v>
      </c>
      <c r="H129">
        <f>VLOOKUP(G129,MCA!$B$23:$C$70,2, FALSE)</f>
        <v>-5.5630775555881549E-2</v>
      </c>
      <c r="I129" t="s">
        <v>34</v>
      </c>
      <c r="J129">
        <f>VLOOKUP(I129, MCA!$B$71:$C$80, 2, FALSE)</f>
        <v>-8.608458440027511E-2</v>
      </c>
      <c r="K129">
        <v>7.92</v>
      </c>
      <c r="L129">
        <v>7.92</v>
      </c>
      <c r="M129">
        <v>7.75</v>
      </c>
      <c r="N129">
        <v>7.33</v>
      </c>
      <c r="O129">
        <v>7.58</v>
      </c>
      <c r="P129">
        <v>7.5</v>
      </c>
      <c r="Q129">
        <v>10</v>
      </c>
      <c r="R129">
        <v>10</v>
      </c>
      <c r="S129">
        <v>10</v>
      </c>
      <c r="T129">
        <v>7.33</v>
      </c>
      <c r="U129">
        <v>0</v>
      </c>
      <c r="V129">
        <v>83.33</v>
      </c>
      <c r="W129">
        <v>12.3</v>
      </c>
      <c r="X129">
        <v>0</v>
      </c>
      <c r="Y129">
        <v>0</v>
      </c>
      <c r="Z129" t="s">
        <v>46</v>
      </c>
      <c r="AA129">
        <f>VLOOKUP(Z129, MCA!$B$81:$C$92, 2, FALSE)</f>
        <v>-0.39704251903887389</v>
      </c>
      <c r="AB129">
        <v>16</v>
      </c>
      <c r="AC129" t="s">
        <v>209</v>
      </c>
    </row>
    <row r="130" spans="1:29" x14ac:dyDescent="0.35">
      <c r="A130">
        <v>128</v>
      </c>
      <c r="B130">
        <v>128</v>
      </c>
      <c r="C130" t="s">
        <v>54</v>
      </c>
      <c r="D130">
        <f>VLOOKUP(Tabelle1!C130,MCA!$B$1:$C$22, 2, FALSE)</f>
        <v>-0.38372520963279633</v>
      </c>
      <c r="E130" t="s">
        <v>55</v>
      </c>
      <c r="F130" t="s">
        <v>172</v>
      </c>
      <c r="G130" t="s">
        <v>57</v>
      </c>
      <c r="H130">
        <f>VLOOKUP(G130,MCA!$B$23:$C$70,2, FALSE)</f>
        <v>-0.1160811841516428</v>
      </c>
      <c r="I130" t="s">
        <v>34</v>
      </c>
      <c r="J130">
        <f>VLOOKUP(I130, MCA!$B$71:$C$80, 2, FALSE)</f>
        <v>-8.608458440027511E-2</v>
      </c>
      <c r="K130">
        <v>7.92</v>
      </c>
      <c r="L130">
        <v>7.67</v>
      </c>
      <c r="M130">
        <v>7.42</v>
      </c>
      <c r="N130">
        <v>7.5</v>
      </c>
      <c r="O130">
        <v>7.67</v>
      </c>
      <c r="P130">
        <v>7.58</v>
      </c>
      <c r="Q130">
        <v>10</v>
      </c>
      <c r="R130">
        <v>10</v>
      </c>
      <c r="S130">
        <v>10</v>
      </c>
      <c r="T130">
        <v>7.5</v>
      </c>
      <c r="U130">
        <v>0</v>
      </c>
      <c r="V130">
        <v>83.25</v>
      </c>
      <c r="W130">
        <v>10.4</v>
      </c>
      <c r="X130">
        <v>0</v>
      </c>
      <c r="Y130">
        <v>0</v>
      </c>
      <c r="Z130" t="s">
        <v>53</v>
      </c>
      <c r="AA130">
        <f>VLOOKUP(Z130, MCA!$B$81:$C$92, 2, FALSE)</f>
        <v>-0.40108520683943411</v>
      </c>
      <c r="AB130">
        <v>8</v>
      </c>
      <c r="AC130" t="s">
        <v>173</v>
      </c>
    </row>
    <row r="131" spans="1:29" x14ac:dyDescent="0.35">
      <c r="A131">
        <v>129</v>
      </c>
      <c r="B131">
        <v>129</v>
      </c>
      <c r="C131" t="s">
        <v>89</v>
      </c>
      <c r="D131">
        <f>VLOOKUP(Tabelle1!C131,MCA!$B$1:$C$22, 2, FALSE)</f>
        <v>-0.46341193713349099</v>
      </c>
      <c r="E131">
        <v>950</v>
      </c>
      <c r="F131" t="s">
        <v>129</v>
      </c>
      <c r="G131" t="s">
        <v>223</v>
      </c>
      <c r="H131">
        <f>VLOOKUP(G131,MCA!$B$23:$C$70,2, FALSE)</f>
        <v>-0.53619840023085474</v>
      </c>
      <c r="I131" t="s">
        <v>50</v>
      </c>
      <c r="J131">
        <f>VLOOKUP(I131, MCA!$B$71:$C$80, 2, FALSE)</f>
        <v>-0.1381851307642325</v>
      </c>
      <c r="K131">
        <v>7.58</v>
      </c>
      <c r="L131">
        <v>7.5</v>
      </c>
      <c r="M131">
        <v>7.5</v>
      </c>
      <c r="N131">
        <v>7.83</v>
      </c>
      <c r="O131">
        <v>7.67</v>
      </c>
      <c r="P131">
        <v>7.5</v>
      </c>
      <c r="Q131">
        <v>10</v>
      </c>
      <c r="R131">
        <v>10</v>
      </c>
      <c r="S131">
        <v>10</v>
      </c>
      <c r="T131">
        <v>7.67</v>
      </c>
      <c r="U131">
        <v>0</v>
      </c>
      <c r="V131">
        <v>83.25</v>
      </c>
      <c r="W131">
        <v>11.6</v>
      </c>
      <c r="X131">
        <v>0</v>
      </c>
      <c r="Y131">
        <v>0</v>
      </c>
      <c r="Z131" t="s">
        <v>29</v>
      </c>
      <c r="AA131">
        <f>VLOOKUP(Z131, MCA!$B$81:$C$92, 2, FALSE)</f>
        <v>-8.7578899231703297E-2</v>
      </c>
      <c r="AB131">
        <v>4</v>
      </c>
      <c r="AC131" t="s">
        <v>131</v>
      </c>
    </row>
    <row r="132" spans="1:29" x14ac:dyDescent="0.35">
      <c r="A132">
        <v>130</v>
      </c>
      <c r="B132">
        <v>130</v>
      </c>
      <c r="C132" t="s">
        <v>31</v>
      </c>
      <c r="D132">
        <f>VLOOKUP(Tabelle1!C132,MCA!$B$1:$C$22, 2, FALSE)</f>
        <v>8.8575403573631709E-2</v>
      </c>
      <c r="E132" t="s">
        <v>224</v>
      </c>
      <c r="F132" t="s">
        <v>90</v>
      </c>
      <c r="G132" t="s">
        <v>149</v>
      </c>
      <c r="H132">
        <f>VLOOKUP(G132,MCA!$B$23:$C$70,2, FALSE)</f>
        <v>0.164925100867096</v>
      </c>
      <c r="I132" t="s">
        <v>34</v>
      </c>
      <c r="J132">
        <f>VLOOKUP(I132, MCA!$B$71:$C$80, 2, FALSE)</f>
        <v>-8.608458440027511E-2</v>
      </c>
      <c r="K132">
        <v>7.75</v>
      </c>
      <c r="L132">
        <v>7.75</v>
      </c>
      <c r="M132">
        <v>7.58</v>
      </c>
      <c r="N132">
        <v>7.67</v>
      </c>
      <c r="O132">
        <v>7.42</v>
      </c>
      <c r="P132">
        <v>7.5</v>
      </c>
      <c r="Q132">
        <v>10</v>
      </c>
      <c r="R132">
        <v>10</v>
      </c>
      <c r="S132">
        <v>10</v>
      </c>
      <c r="T132">
        <v>7.58</v>
      </c>
      <c r="U132">
        <v>0</v>
      </c>
      <c r="V132">
        <v>83.25</v>
      </c>
      <c r="W132">
        <v>9.6</v>
      </c>
      <c r="X132">
        <v>0</v>
      </c>
      <c r="Y132">
        <v>0</v>
      </c>
      <c r="Z132" t="s">
        <v>29</v>
      </c>
      <c r="AA132">
        <f>VLOOKUP(Z132, MCA!$B$81:$C$92, 2, FALSE)</f>
        <v>-8.7578899231703297E-2</v>
      </c>
      <c r="AB132">
        <v>1</v>
      </c>
      <c r="AC132" t="s">
        <v>91</v>
      </c>
    </row>
    <row r="133" spans="1:29" x14ac:dyDescent="0.35">
      <c r="A133">
        <v>131</v>
      </c>
      <c r="B133">
        <v>131</v>
      </c>
      <c r="C133" t="s">
        <v>24</v>
      </c>
      <c r="D133">
        <f>VLOOKUP(Tabelle1!C133,MCA!$B$1:$C$22, 2, FALSE)</f>
        <v>-0.60922878788624513</v>
      </c>
      <c r="E133">
        <v>1390</v>
      </c>
      <c r="F133" t="s">
        <v>72</v>
      </c>
      <c r="G133" t="s">
        <v>225</v>
      </c>
      <c r="H133">
        <f>VLOOKUP(G133,MCA!$B$23:$C$70,2, FALSE)</f>
        <v>-2.4232059865119169</v>
      </c>
      <c r="I133" t="s">
        <v>226</v>
      </c>
      <c r="J133">
        <f>VLOOKUP(I133, MCA!$B$71:$C$80, 2, FALSE)</f>
        <v>-2.4232059865119169</v>
      </c>
      <c r="K133">
        <v>7.67</v>
      </c>
      <c r="L133">
        <v>7.67</v>
      </c>
      <c r="M133">
        <v>7.58</v>
      </c>
      <c r="N133">
        <v>7.67</v>
      </c>
      <c r="O133">
        <v>7.58</v>
      </c>
      <c r="P133">
        <v>7.58</v>
      </c>
      <c r="Q133">
        <v>10</v>
      </c>
      <c r="R133">
        <v>10</v>
      </c>
      <c r="S133">
        <v>10</v>
      </c>
      <c r="T133">
        <v>7.5</v>
      </c>
      <c r="U133">
        <v>0</v>
      </c>
      <c r="V133">
        <v>83.25</v>
      </c>
      <c r="W133">
        <v>10.9</v>
      </c>
      <c r="X133">
        <v>0</v>
      </c>
      <c r="Y133">
        <v>0</v>
      </c>
      <c r="Z133" t="s">
        <v>64</v>
      </c>
      <c r="AA133">
        <f>VLOOKUP(Z133, MCA!$B$81:$C$92, 2, FALSE)</f>
        <v>-0.28401347754932671</v>
      </c>
      <c r="AB133">
        <v>2</v>
      </c>
      <c r="AC133" t="s">
        <v>74</v>
      </c>
    </row>
    <row r="134" spans="1:29" x14ac:dyDescent="0.35">
      <c r="A134">
        <v>132</v>
      </c>
      <c r="B134">
        <v>132</v>
      </c>
      <c r="C134" t="s">
        <v>150</v>
      </c>
      <c r="D134">
        <f>VLOOKUP(Tabelle1!C134,MCA!$B$1:$C$22, 2, FALSE)</f>
        <v>-6.2636942329786963E-2</v>
      </c>
      <c r="E134">
        <v>1600</v>
      </c>
      <c r="F134" t="s">
        <v>32</v>
      </c>
      <c r="G134" t="s">
        <v>227</v>
      </c>
      <c r="H134">
        <f>VLOOKUP(G134,MCA!$B$23:$C$70,2, FALSE)</f>
        <v>0.25280239683642203</v>
      </c>
      <c r="I134" t="s">
        <v>34</v>
      </c>
      <c r="J134">
        <f>VLOOKUP(I134, MCA!$B$71:$C$80, 2, FALSE)</f>
        <v>-8.608458440027511E-2</v>
      </c>
      <c r="K134">
        <v>7.67</v>
      </c>
      <c r="L134">
        <v>7.75</v>
      </c>
      <c r="M134">
        <v>7.67</v>
      </c>
      <c r="N134">
        <v>7.58</v>
      </c>
      <c r="O134">
        <v>7.5</v>
      </c>
      <c r="P134">
        <v>7.58</v>
      </c>
      <c r="Q134">
        <v>10</v>
      </c>
      <c r="R134">
        <v>10</v>
      </c>
      <c r="S134">
        <v>10</v>
      </c>
      <c r="T134">
        <v>7.5</v>
      </c>
      <c r="U134">
        <v>0</v>
      </c>
      <c r="V134">
        <v>83.25</v>
      </c>
      <c r="W134">
        <v>10.5</v>
      </c>
      <c r="X134">
        <v>0</v>
      </c>
      <c r="Y134">
        <v>0</v>
      </c>
      <c r="Z134" t="s">
        <v>88</v>
      </c>
      <c r="AA134">
        <f>VLOOKUP(Z134, MCA!$B$81:$C$92, 2, FALSE)</f>
        <v>0.47985433121148829</v>
      </c>
      <c r="AB134">
        <v>3</v>
      </c>
      <c r="AC134" t="s">
        <v>36</v>
      </c>
    </row>
    <row r="135" spans="1:29" x14ac:dyDescent="0.35">
      <c r="A135">
        <v>133</v>
      </c>
      <c r="B135">
        <v>133</v>
      </c>
      <c r="C135" t="s">
        <v>150</v>
      </c>
      <c r="D135">
        <f>VLOOKUP(Tabelle1!C135,MCA!$B$1:$C$22, 2, FALSE)</f>
        <v>-6.2636942329786963E-2</v>
      </c>
      <c r="E135">
        <v>1400</v>
      </c>
      <c r="F135" t="s">
        <v>202</v>
      </c>
      <c r="G135" t="s">
        <v>117</v>
      </c>
      <c r="H135">
        <f>VLOOKUP(G135,MCA!$B$23:$C$70,2, FALSE)</f>
        <v>-7.876448162507696E-2</v>
      </c>
      <c r="I135" t="s">
        <v>34</v>
      </c>
      <c r="J135">
        <f>VLOOKUP(I135, MCA!$B$71:$C$80, 2, FALSE)</f>
        <v>-8.608458440027511E-2</v>
      </c>
      <c r="K135">
        <v>7.75</v>
      </c>
      <c r="L135">
        <v>7.58</v>
      </c>
      <c r="M135">
        <v>7.58</v>
      </c>
      <c r="N135">
        <v>7.58</v>
      </c>
      <c r="O135">
        <v>7.5</v>
      </c>
      <c r="P135">
        <v>7.58</v>
      </c>
      <c r="Q135">
        <v>10</v>
      </c>
      <c r="R135">
        <v>10</v>
      </c>
      <c r="S135">
        <v>10</v>
      </c>
      <c r="T135">
        <v>7.67</v>
      </c>
      <c r="U135">
        <v>0</v>
      </c>
      <c r="V135">
        <v>83.25</v>
      </c>
      <c r="W135">
        <v>11.3</v>
      </c>
      <c r="X135">
        <v>0</v>
      </c>
      <c r="Y135">
        <v>1</v>
      </c>
      <c r="Z135" t="s">
        <v>29</v>
      </c>
      <c r="AA135">
        <f>VLOOKUP(Z135, MCA!$B$81:$C$92, 2, FALSE)</f>
        <v>-8.7578899231703297E-2</v>
      </c>
      <c r="AB135">
        <v>5</v>
      </c>
      <c r="AC135" t="s">
        <v>204</v>
      </c>
    </row>
    <row r="136" spans="1:29" x14ac:dyDescent="0.35">
      <c r="A136">
        <v>134</v>
      </c>
      <c r="B136">
        <v>134</v>
      </c>
      <c r="C136" t="s">
        <v>31</v>
      </c>
      <c r="D136">
        <f>VLOOKUP(Tabelle1!C136,MCA!$B$1:$C$22, 2, FALSE)</f>
        <v>8.8575403573631709E-2</v>
      </c>
      <c r="E136" t="s">
        <v>141</v>
      </c>
      <c r="F136" t="s">
        <v>90</v>
      </c>
      <c r="G136" t="s">
        <v>79</v>
      </c>
      <c r="H136">
        <f>VLOOKUP(G136,MCA!$B$23:$C$70,2, FALSE)</f>
        <v>-5.5630775555881549E-2</v>
      </c>
      <c r="I136" t="s">
        <v>50</v>
      </c>
      <c r="J136">
        <f>VLOOKUP(I136, MCA!$B$71:$C$80, 2, FALSE)</f>
        <v>-0.1381851307642325</v>
      </c>
      <c r="K136">
        <v>7.75</v>
      </c>
      <c r="L136">
        <v>7.75</v>
      </c>
      <c r="M136">
        <v>7.5</v>
      </c>
      <c r="N136">
        <v>7.75</v>
      </c>
      <c r="O136">
        <v>7.5</v>
      </c>
      <c r="P136">
        <v>7.42</v>
      </c>
      <c r="Q136">
        <v>10</v>
      </c>
      <c r="R136">
        <v>10</v>
      </c>
      <c r="S136">
        <v>10</v>
      </c>
      <c r="T136">
        <v>7.5</v>
      </c>
      <c r="U136">
        <v>0</v>
      </c>
      <c r="V136">
        <v>83.17</v>
      </c>
      <c r="W136">
        <v>9.6999999999999993</v>
      </c>
      <c r="X136">
        <v>0</v>
      </c>
      <c r="Y136">
        <v>0</v>
      </c>
      <c r="Z136" t="s">
        <v>53</v>
      </c>
      <c r="AA136">
        <f>VLOOKUP(Z136, MCA!$B$81:$C$92, 2, FALSE)</f>
        <v>-0.40108520683943411</v>
      </c>
      <c r="AB136">
        <v>2</v>
      </c>
      <c r="AC136" t="s">
        <v>91</v>
      </c>
    </row>
    <row r="137" spans="1:29" x14ac:dyDescent="0.35">
      <c r="A137">
        <v>135</v>
      </c>
      <c r="B137">
        <v>135</v>
      </c>
      <c r="C137" t="s">
        <v>31</v>
      </c>
      <c r="D137">
        <f>VLOOKUP(Tabelle1!C137,MCA!$B$1:$C$22, 2, FALSE)</f>
        <v>8.8575403573631709E-2</v>
      </c>
      <c r="E137">
        <v>340</v>
      </c>
      <c r="F137" t="s">
        <v>90</v>
      </c>
      <c r="G137" t="s">
        <v>149</v>
      </c>
      <c r="H137">
        <f>VLOOKUP(G137,MCA!$B$23:$C$70,2, FALSE)</f>
        <v>0.164925100867096</v>
      </c>
      <c r="I137" t="s">
        <v>34</v>
      </c>
      <c r="J137">
        <f>VLOOKUP(I137, MCA!$B$71:$C$80, 2, FALSE)</f>
        <v>-8.608458440027511E-2</v>
      </c>
      <c r="K137">
        <v>7.67</v>
      </c>
      <c r="L137">
        <v>7.67</v>
      </c>
      <c r="M137">
        <v>7.5</v>
      </c>
      <c r="N137">
        <v>7.58</v>
      </c>
      <c r="O137">
        <v>7.58</v>
      </c>
      <c r="P137">
        <v>7.5</v>
      </c>
      <c r="Q137">
        <v>10</v>
      </c>
      <c r="R137">
        <v>10</v>
      </c>
      <c r="S137">
        <v>10</v>
      </c>
      <c r="T137">
        <v>7.67</v>
      </c>
      <c r="U137">
        <v>0</v>
      </c>
      <c r="V137">
        <v>83.17</v>
      </c>
      <c r="W137">
        <v>11.8</v>
      </c>
      <c r="X137">
        <v>0</v>
      </c>
      <c r="Y137">
        <v>0</v>
      </c>
      <c r="Z137" t="s">
        <v>35</v>
      </c>
      <c r="AA137">
        <f>VLOOKUP(Z137, MCA!$B$81:$C$92, 2, FALSE)</f>
        <v>1.676549112166019</v>
      </c>
      <c r="AB137">
        <v>0</v>
      </c>
      <c r="AC137" t="s">
        <v>91</v>
      </c>
    </row>
    <row r="138" spans="1:29" x14ac:dyDescent="0.35">
      <c r="A138">
        <v>136</v>
      </c>
      <c r="B138">
        <v>136</v>
      </c>
      <c r="C138" t="s">
        <v>37</v>
      </c>
      <c r="D138">
        <f>VLOOKUP(Tabelle1!C138,MCA!$B$1:$C$22, 2, FALSE)</f>
        <v>1.238043938511656</v>
      </c>
      <c r="E138" t="s">
        <v>228</v>
      </c>
      <c r="F138" t="s">
        <v>107</v>
      </c>
      <c r="G138" t="s">
        <v>84</v>
      </c>
      <c r="H138">
        <f>VLOOKUP(G138,MCA!$B$23:$C$70,2, FALSE)</f>
        <v>0.89560032338010132</v>
      </c>
      <c r="I138" t="s">
        <v>50</v>
      </c>
      <c r="J138">
        <f>VLOOKUP(I138, MCA!$B$71:$C$80, 2, FALSE)</f>
        <v>-0.1381851307642325</v>
      </c>
      <c r="K138">
        <v>7.67</v>
      </c>
      <c r="L138">
        <v>7.75</v>
      </c>
      <c r="M138">
        <v>7.33</v>
      </c>
      <c r="N138">
        <v>7.67</v>
      </c>
      <c r="O138">
        <v>7.58</v>
      </c>
      <c r="P138">
        <v>7.5</v>
      </c>
      <c r="Q138">
        <v>10</v>
      </c>
      <c r="R138">
        <v>10</v>
      </c>
      <c r="S138">
        <v>10</v>
      </c>
      <c r="T138">
        <v>7.58</v>
      </c>
      <c r="U138">
        <v>0</v>
      </c>
      <c r="V138">
        <v>83.08</v>
      </c>
      <c r="W138">
        <v>11.8</v>
      </c>
      <c r="X138">
        <v>0</v>
      </c>
      <c r="Y138">
        <v>0</v>
      </c>
      <c r="Z138" t="s">
        <v>64</v>
      </c>
      <c r="AA138">
        <f>VLOOKUP(Z138, MCA!$B$81:$C$92, 2, FALSE)</f>
        <v>-0.28401347754932671</v>
      </c>
      <c r="AB138">
        <v>7</v>
      </c>
      <c r="AC138" t="s">
        <v>108</v>
      </c>
    </row>
    <row r="139" spans="1:29" x14ac:dyDescent="0.35">
      <c r="A139">
        <v>137</v>
      </c>
      <c r="B139">
        <v>137</v>
      </c>
      <c r="C139" t="s">
        <v>150</v>
      </c>
      <c r="D139">
        <f>VLOOKUP(Tabelle1!C139,MCA!$B$1:$C$22, 2, FALSE)</f>
        <v>-6.2636942329786963E-2</v>
      </c>
      <c r="E139">
        <v>1368</v>
      </c>
      <c r="F139" t="s">
        <v>229</v>
      </c>
      <c r="G139" t="s">
        <v>117</v>
      </c>
      <c r="H139">
        <f>VLOOKUP(G139,MCA!$B$23:$C$70,2, FALSE)</f>
        <v>-7.876448162507696E-2</v>
      </c>
      <c r="I139" t="s">
        <v>34</v>
      </c>
      <c r="J139">
        <f>VLOOKUP(I139, MCA!$B$71:$C$80, 2, FALSE)</f>
        <v>-8.608458440027511E-2</v>
      </c>
      <c r="K139">
        <v>7.67</v>
      </c>
      <c r="L139">
        <v>7.67</v>
      </c>
      <c r="M139">
        <v>7.5</v>
      </c>
      <c r="N139">
        <v>7.58</v>
      </c>
      <c r="O139">
        <v>7.58</v>
      </c>
      <c r="P139">
        <v>7.5</v>
      </c>
      <c r="Q139">
        <v>10</v>
      </c>
      <c r="R139">
        <v>10</v>
      </c>
      <c r="S139">
        <v>10</v>
      </c>
      <c r="T139">
        <v>7.58</v>
      </c>
      <c r="U139">
        <v>0</v>
      </c>
      <c r="V139">
        <v>83.08</v>
      </c>
      <c r="W139">
        <v>10.6</v>
      </c>
      <c r="X139">
        <v>0</v>
      </c>
      <c r="Y139">
        <v>2</v>
      </c>
      <c r="Z139" t="s">
        <v>29</v>
      </c>
      <c r="AA139">
        <f>VLOOKUP(Z139, MCA!$B$81:$C$92, 2, FALSE)</f>
        <v>-8.7578899231703297E-2</v>
      </c>
      <c r="AB139">
        <v>7</v>
      </c>
      <c r="AC139" t="s">
        <v>230</v>
      </c>
    </row>
    <row r="140" spans="1:29" x14ac:dyDescent="0.35">
      <c r="A140">
        <v>138</v>
      </c>
      <c r="B140">
        <v>138</v>
      </c>
      <c r="C140" t="s">
        <v>150</v>
      </c>
      <c r="D140">
        <f>VLOOKUP(Tabelle1!C140,MCA!$B$1:$C$22, 2, FALSE)</f>
        <v>-6.2636942329786963E-2</v>
      </c>
      <c r="E140">
        <v>1450</v>
      </c>
      <c r="F140" t="s">
        <v>151</v>
      </c>
      <c r="G140" t="s">
        <v>117</v>
      </c>
      <c r="H140">
        <f>VLOOKUP(G140,MCA!$B$23:$C$70,2, FALSE)</f>
        <v>-7.876448162507696E-2</v>
      </c>
      <c r="I140" t="s">
        <v>34</v>
      </c>
      <c r="J140">
        <f>VLOOKUP(I140, MCA!$B$71:$C$80, 2, FALSE)</f>
        <v>-8.608458440027511E-2</v>
      </c>
      <c r="K140">
        <v>7.75</v>
      </c>
      <c r="L140">
        <v>7.58</v>
      </c>
      <c r="M140">
        <v>7.58</v>
      </c>
      <c r="N140">
        <v>7.58</v>
      </c>
      <c r="O140">
        <v>7.58</v>
      </c>
      <c r="P140">
        <v>7.5</v>
      </c>
      <c r="Q140">
        <v>10</v>
      </c>
      <c r="R140">
        <v>10</v>
      </c>
      <c r="S140">
        <v>10</v>
      </c>
      <c r="T140">
        <v>7.5</v>
      </c>
      <c r="U140">
        <v>0</v>
      </c>
      <c r="V140">
        <v>83.08</v>
      </c>
      <c r="W140">
        <v>9.6</v>
      </c>
      <c r="X140">
        <v>0</v>
      </c>
      <c r="Y140">
        <v>0</v>
      </c>
      <c r="Z140" t="s">
        <v>29</v>
      </c>
      <c r="AA140">
        <f>VLOOKUP(Z140, MCA!$B$81:$C$92, 2, FALSE)</f>
        <v>-8.7578899231703297E-2</v>
      </c>
      <c r="AB140">
        <v>2</v>
      </c>
      <c r="AC140" t="s">
        <v>152</v>
      </c>
    </row>
    <row r="141" spans="1:29" x14ac:dyDescent="0.35">
      <c r="A141">
        <v>139</v>
      </c>
      <c r="B141">
        <v>139</v>
      </c>
      <c r="C141" t="s">
        <v>24</v>
      </c>
      <c r="D141">
        <f>VLOOKUP(Tabelle1!C141,MCA!$B$1:$C$22, 2, FALSE)</f>
        <v>-0.60922878788624513</v>
      </c>
      <c r="E141">
        <v>1650</v>
      </c>
      <c r="F141" t="s">
        <v>231</v>
      </c>
      <c r="G141" t="s">
        <v>69</v>
      </c>
      <c r="H141">
        <f>VLOOKUP(G141,MCA!$B$23:$C$70,2, FALSE)</f>
        <v>-0.30312799800827978</v>
      </c>
      <c r="I141" t="s">
        <v>34</v>
      </c>
      <c r="J141">
        <f>VLOOKUP(I141, MCA!$B$71:$C$80, 2, FALSE)</f>
        <v>-8.608458440027511E-2</v>
      </c>
      <c r="K141">
        <v>8</v>
      </c>
      <c r="L141">
        <v>7.67</v>
      </c>
      <c r="M141">
        <v>7.42</v>
      </c>
      <c r="N141">
        <v>7.58</v>
      </c>
      <c r="O141">
        <v>7.58</v>
      </c>
      <c r="P141">
        <v>7.42</v>
      </c>
      <c r="Q141">
        <v>10</v>
      </c>
      <c r="R141">
        <v>10</v>
      </c>
      <c r="S141">
        <v>10</v>
      </c>
      <c r="T141">
        <v>7.33</v>
      </c>
      <c r="U141">
        <v>0</v>
      </c>
      <c r="V141">
        <v>83</v>
      </c>
      <c r="W141">
        <v>13.1</v>
      </c>
      <c r="X141">
        <v>0</v>
      </c>
      <c r="Y141">
        <v>0</v>
      </c>
      <c r="Z141" t="s">
        <v>88</v>
      </c>
      <c r="AA141">
        <f>VLOOKUP(Z141, MCA!$B$81:$C$92, 2, FALSE)</f>
        <v>0.47985433121148829</v>
      </c>
      <c r="AB141">
        <v>1</v>
      </c>
      <c r="AC141" t="s">
        <v>232</v>
      </c>
    </row>
    <row r="142" spans="1:29" x14ac:dyDescent="0.35">
      <c r="A142">
        <v>140</v>
      </c>
      <c r="B142">
        <v>140</v>
      </c>
      <c r="C142" t="s">
        <v>31</v>
      </c>
      <c r="D142">
        <f>VLOOKUP(Tabelle1!C142,MCA!$B$1:$C$22, 2, FALSE)</f>
        <v>8.8575403573631709E-2</v>
      </c>
      <c r="E142" t="s">
        <v>201</v>
      </c>
      <c r="F142" t="s">
        <v>90</v>
      </c>
      <c r="G142" t="s">
        <v>79</v>
      </c>
      <c r="H142">
        <f>VLOOKUP(G142,MCA!$B$23:$C$70,2, FALSE)</f>
        <v>-5.5630775555881549E-2</v>
      </c>
      <c r="I142" t="s">
        <v>70</v>
      </c>
      <c r="J142">
        <f>VLOOKUP(I142, MCA!$B$71:$C$80, 2, FALSE)</f>
        <v>0.25480622770919281</v>
      </c>
      <c r="K142">
        <v>7.5</v>
      </c>
      <c r="L142">
        <v>7.67</v>
      </c>
      <c r="M142">
        <v>7.58</v>
      </c>
      <c r="N142">
        <v>7.58</v>
      </c>
      <c r="O142">
        <v>7.5</v>
      </c>
      <c r="P142">
        <v>7.5</v>
      </c>
      <c r="Q142">
        <v>10</v>
      </c>
      <c r="R142">
        <v>10</v>
      </c>
      <c r="S142">
        <v>10</v>
      </c>
      <c r="T142">
        <v>7.58</v>
      </c>
      <c r="U142">
        <v>0</v>
      </c>
      <c r="V142">
        <v>82.92</v>
      </c>
      <c r="W142">
        <v>8.9</v>
      </c>
      <c r="X142">
        <v>0</v>
      </c>
      <c r="Y142">
        <v>0</v>
      </c>
      <c r="Z142" t="s">
        <v>35</v>
      </c>
      <c r="AA142">
        <f>VLOOKUP(Z142, MCA!$B$81:$C$92, 2, FALSE)</f>
        <v>1.676549112166019</v>
      </c>
      <c r="AB142">
        <v>0</v>
      </c>
      <c r="AC142" t="s">
        <v>91</v>
      </c>
    </row>
    <row r="143" spans="1:29" x14ac:dyDescent="0.35">
      <c r="A143">
        <v>141</v>
      </c>
      <c r="B143">
        <v>141</v>
      </c>
      <c r="C143" t="s">
        <v>190</v>
      </c>
      <c r="D143">
        <f>VLOOKUP(Tabelle1!C143,MCA!$B$1:$C$22, 2, FALSE)</f>
        <v>-0.12928299674633351</v>
      </c>
      <c r="E143">
        <v>1350</v>
      </c>
      <c r="F143" t="s">
        <v>233</v>
      </c>
      <c r="G143" t="s">
        <v>57</v>
      </c>
      <c r="H143">
        <f>VLOOKUP(G143,MCA!$B$23:$C$70,2, FALSE)</f>
        <v>-0.1160811841516428</v>
      </c>
      <c r="I143" t="s">
        <v>34</v>
      </c>
      <c r="J143">
        <f>VLOOKUP(I143, MCA!$B$71:$C$80, 2, FALSE)</f>
        <v>-8.608458440027511E-2</v>
      </c>
      <c r="K143">
        <v>7.75</v>
      </c>
      <c r="L143">
        <v>7.5</v>
      </c>
      <c r="M143">
        <v>7.42</v>
      </c>
      <c r="N143">
        <v>7.67</v>
      </c>
      <c r="O143">
        <v>7.58</v>
      </c>
      <c r="P143">
        <v>7.5</v>
      </c>
      <c r="Q143">
        <v>10</v>
      </c>
      <c r="R143">
        <v>10</v>
      </c>
      <c r="S143">
        <v>10</v>
      </c>
      <c r="T143">
        <v>7.5</v>
      </c>
      <c r="U143">
        <v>0</v>
      </c>
      <c r="V143">
        <v>82.92</v>
      </c>
      <c r="W143">
        <v>11.9</v>
      </c>
      <c r="X143">
        <v>2</v>
      </c>
      <c r="Y143">
        <v>0</v>
      </c>
      <c r="Z143" t="s">
        <v>29</v>
      </c>
      <c r="AA143">
        <f>VLOOKUP(Z143, MCA!$B$81:$C$92, 2, FALSE)</f>
        <v>-8.7578899231703297E-2</v>
      </c>
      <c r="AB143">
        <v>1</v>
      </c>
      <c r="AC143" t="s">
        <v>234</v>
      </c>
    </row>
    <row r="144" spans="1:29" x14ac:dyDescent="0.35">
      <c r="A144">
        <v>142</v>
      </c>
      <c r="B144">
        <v>142</v>
      </c>
      <c r="C144" t="s">
        <v>24</v>
      </c>
      <c r="D144">
        <f>VLOOKUP(Tabelle1!C144,MCA!$B$1:$C$22, 2, FALSE)</f>
        <v>-0.60922878788624513</v>
      </c>
      <c r="E144">
        <v>1350</v>
      </c>
      <c r="F144" t="s">
        <v>212</v>
      </c>
      <c r="G144" t="s">
        <v>235</v>
      </c>
      <c r="H144">
        <f>VLOOKUP(G144,MCA!$B$23:$C$70,2, FALSE)</f>
        <v>-0.47739280138788681</v>
      </c>
      <c r="I144" t="s">
        <v>34</v>
      </c>
      <c r="J144">
        <f>VLOOKUP(I144, MCA!$B$71:$C$80, 2, FALSE)</f>
        <v>-8.608458440027511E-2</v>
      </c>
      <c r="K144">
        <v>7.58</v>
      </c>
      <c r="L144">
        <v>7.5</v>
      </c>
      <c r="M144">
        <v>7.5</v>
      </c>
      <c r="N144">
        <v>7.67</v>
      </c>
      <c r="O144">
        <v>7.58</v>
      </c>
      <c r="P144">
        <v>7.5</v>
      </c>
      <c r="Q144">
        <v>10</v>
      </c>
      <c r="R144">
        <v>10</v>
      </c>
      <c r="S144">
        <v>10</v>
      </c>
      <c r="T144">
        <v>7.58</v>
      </c>
      <c r="U144">
        <v>0</v>
      </c>
      <c r="V144">
        <v>82.92</v>
      </c>
      <c r="W144">
        <v>11.5</v>
      </c>
      <c r="X144">
        <v>0</v>
      </c>
      <c r="Y144">
        <v>1</v>
      </c>
      <c r="Z144" t="s">
        <v>53</v>
      </c>
      <c r="AA144">
        <f>VLOOKUP(Z144, MCA!$B$81:$C$92, 2, FALSE)</f>
        <v>-0.40108520683943411</v>
      </c>
      <c r="AB144">
        <v>3</v>
      </c>
      <c r="AC144" t="s">
        <v>213</v>
      </c>
    </row>
    <row r="145" spans="1:29" x14ac:dyDescent="0.35">
      <c r="A145">
        <v>143</v>
      </c>
      <c r="B145">
        <v>143</v>
      </c>
      <c r="C145" t="s">
        <v>31</v>
      </c>
      <c r="D145">
        <f>VLOOKUP(Tabelle1!C145,MCA!$B$1:$C$22, 2, FALSE)</f>
        <v>8.8575403573631709E-2</v>
      </c>
      <c r="E145">
        <v>1200</v>
      </c>
      <c r="F145" t="s">
        <v>75</v>
      </c>
      <c r="G145" t="s">
        <v>33</v>
      </c>
      <c r="H145">
        <f>VLOOKUP(G145,MCA!$B$23:$C$70,2, FALSE)</f>
        <v>-5.5903236141208928E-2</v>
      </c>
      <c r="J145" t="e">
        <f>VLOOKUP(I145, MCA!$B$71:$C$80, 2, FALSE)</f>
        <v>#N/A</v>
      </c>
      <c r="K145">
        <v>7.67</v>
      </c>
      <c r="L145">
        <v>7.5</v>
      </c>
      <c r="M145">
        <v>7.42</v>
      </c>
      <c r="N145">
        <v>7.75</v>
      </c>
      <c r="O145">
        <v>7.42</v>
      </c>
      <c r="P145">
        <v>7.58</v>
      </c>
      <c r="Q145">
        <v>10</v>
      </c>
      <c r="R145">
        <v>10</v>
      </c>
      <c r="S145">
        <v>10</v>
      </c>
      <c r="T145">
        <v>7.58</v>
      </c>
      <c r="U145">
        <v>0</v>
      </c>
      <c r="V145">
        <v>82.92</v>
      </c>
      <c r="W145">
        <v>10.199999999999999</v>
      </c>
      <c r="X145">
        <v>0</v>
      </c>
      <c r="Y145">
        <v>0</v>
      </c>
      <c r="Z145" t="s">
        <v>46</v>
      </c>
      <c r="AA145">
        <f>VLOOKUP(Z145, MCA!$B$81:$C$92, 2, FALSE)</f>
        <v>-0.39704251903887389</v>
      </c>
      <c r="AB145">
        <v>0</v>
      </c>
      <c r="AC145" t="s">
        <v>76</v>
      </c>
    </row>
    <row r="146" spans="1:29" x14ac:dyDescent="0.35">
      <c r="A146">
        <v>144</v>
      </c>
      <c r="B146">
        <v>144</v>
      </c>
      <c r="C146" t="s">
        <v>150</v>
      </c>
      <c r="D146">
        <f>VLOOKUP(Tabelle1!C146,MCA!$B$1:$C$22, 2, FALSE)</f>
        <v>-6.2636942329786963E-2</v>
      </c>
      <c r="E146">
        <v>1280</v>
      </c>
      <c r="F146" t="s">
        <v>236</v>
      </c>
      <c r="G146" t="s">
        <v>117</v>
      </c>
      <c r="H146">
        <f>VLOOKUP(G146,MCA!$B$23:$C$70,2, FALSE)</f>
        <v>-7.876448162507696E-2</v>
      </c>
      <c r="I146" t="s">
        <v>34</v>
      </c>
      <c r="J146">
        <f>VLOOKUP(I146, MCA!$B$71:$C$80, 2, FALSE)</f>
        <v>-8.608458440027511E-2</v>
      </c>
      <c r="K146">
        <v>7.67</v>
      </c>
      <c r="L146">
        <v>7.58</v>
      </c>
      <c r="M146">
        <v>7.5</v>
      </c>
      <c r="N146">
        <v>7.5</v>
      </c>
      <c r="O146">
        <v>7.58</v>
      </c>
      <c r="P146">
        <v>7.5</v>
      </c>
      <c r="Q146">
        <v>10</v>
      </c>
      <c r="R146">
        <v>10</v>
      </c>
      <c r="S146">
        <v>10</v>
      </c>
      <c r="T146">
        <v>7.5</v>
      </c>
      <c r="U146">
        <v>0</v>
      </c>
      <c r="V146">
        <v>82.83</v>
      </c>
      <c r="W146">
        <v>10</v>
      </c>
      <c r="X146">
        <v>0</v>
      </c>
      <c r="Y146">
        <v>0</v>
      </c>
      <c r="Z146" t="s">
        <v>29</v>
      </c>
      <c r="AA146">
        <f>VLOOKUP(Z146, MCA!$B$81:$C$92, 2, FALSE)</f>
        <v>-8.7578899231703297E-2</v>
      </c>
      <c r="AB146">
        <v>4</v>
      </c>
      <c r="AC146" t="s">
        <v>237</v>
      </c>
    </row>
    <row r="147" spans="1:29" x14ac:dyDescent="0.35">
      <c r="A147">
        <v>145</v>
      </c>
      <c r="B147">
        <v>145</v>
      </c>
      <c r="C147" t="s">
        <v>81</v>
      </c>
      <c r="D147">
        <f>VLOOKUP(Tabelle1!C147,MCA!$B$1:$C$22, 2, FALSE)</f>
        <v>0.38178656416749712</v>
      </c>
      <c r="E147" t="s">
        <v>222</v>
      </c>
      <c r="F147" t="s">
        <v>208</v>
      </c>
      <c r="G147" t="s">
        <v>238</v>
      </c>
      <c r="H147">
        <f>VLOOKUP(G147,MCA!$B$23:$C$70,2, FALSE)</f>
        <v>-0.1185832624429677</v>
      </c>
      <c r="I147" t="s">
        <v>34</v>
      </c>
      <c r="J147">
        <f>VLOOKUP(I147, MCA!$B$71:$C$80, 2, FALSE)</f>
        <v>-8.608458440027511E-2</v>
      </c>
      <c r="K147">
        <v>7.17</v>
      </c>
      <c r="L147">
        <v>7.92</v>
      </c>
      <c r="M147">
        <v>7.58</v>
      </c>
      <c r="N147">
        <v>7.5</v>
      </c>
      <c r="O147">
        <v>7.58</v>
      </c>
      <c r="P147">
        <v>7.67</v>
      </c>
      <c r="Q147">
        <v>10</v>
      </c>
      <c r="R147">
        <v>10</v>
      </c>
      <c r="S147">
        <v>10</v>
      </c>
      <c r="T147">
        <v>7.42</v>
      </c>
      <c r="U147">
        <v>0</v>
      </c>
      <c r="V147">
        <v>82.83</v>
      </c>
      <c r="W147">
        <v>11.8</v>
      </c>
      <c r="X147">
        <v>0</v>
      </c>
      <c r="Y147">
        <v>0</v>
      </c>
      <c r="Z147" t="s">
        <v>46</v>
      </c>
      <c r="AA147">
        <f>VLOOKUP(Z147, MCA!$B$81:$C$92, 2, FALSE)</f>
        <v>-0.39704251903887389</v>
      </c>
      <c r="AB147">
        <v>5</v>
      </c>
      <c r="AC147" t="s">
        <v>209</v>
      </c>
    </row>
    <row r="148" spans="1:29" x14ac:dyDescent="0.35">
      <c r="A148">
        <v>146</v>
      </c>
      <c r="B148">
        <v>146</v>
      </c>
      <c r="C148" t="s">
        <v>146</v>
      </c>
      <c r="D148">
        <f>VLOOKUP(Tabelle1!C148,MCA!$B$1:$C$22, 2, FALSE)</f>
        <v>0.5336541734219522</v>
      </c>
      <c r="E148">
        <v>900</v>
      </c>
      <c r="F148" t="s">
        <v>239</v>
      </c>
      <c r="G148" t="s">
        <v>84</v>
      </c>
      <c r="H148">
        <f>VLOOKUP(G148,MCA!$B$23:$C$70,2, FALSE)</f>
        <v>0.89560032338010132</v>
      </c>
      <c r="I148" t="s">
        <v>70</v>
      </c>
      <c r="J148">
        <f>VLOOKUP(I148, MCA!$B$71:$C$80, 2, FALSE)</f>
        <v>0.25480622770919281</v>
      </c>
      <c r="K148">
        <v>7.58</v>
      </c>
      <c r="L148">
        <v>7.42</v>
      </c>
      <c r="M148">
        <v>7.58</v>
      </c>
      <c r="N148">
        <v>7.5</v>
      </c>
      <c r="O148">
        <v>7.67</v>
      </c>
      <c r="P148">
        <v>7.75</v>
      </c>
      <c r="Q148">
        <v>10</v>
      </c>
      <c r="R148">
        <v>10</v>
      </c>
      <c r="S148">
        <v>10</v>
      </c>
      <c r="T148">
        <v>7.33</v>
      </c>
      <c r="U148">
        <v>0</v>
      </c>
      <c r="V148">
        <v>82.83</v>
      </c>
      <c r="W148">
        <v>13.3</v>
      </c>
      <c r="X148">
        <v>0</v>
      </c>
      <c r="Y148">
        <v>0</v>
      </c>
      <c r="Z148" t="s">
        <v>29</v>
      </c>
      <c r="AA148">
        <f>VLOOKUP(Z148, MCA!$B$81:$C$92, 2, FALSE)</f>
        <v>-8.7578899231703297E-2</v>
      </c>
      <c r="AB148">
        <v>4</v>
      </c>
      <c r="AC148" t="s">
        <v>240</v>
      </c>
    </row>
    <row r="149" spans="1:29" x14ac:dyDescent="0.35">
      <c r="A149">
        <v>147</v>
      </c>
      <c r="B149">
        <v>147</v>
      </c>
      <c r="C149" t="s">
        <v>142</v>
      </c>
      <c r="D149">
        <f>VLOOKUP(Tabelle1!C149,MCA!$B$1:$C$22, 2, FALSE)</f>
        <v>-0.34657632540164618</v>
      </c>
      <c r="E149">
        <v>1200</v>
      </c>
      <c r="F149" t="s">
        <v>241</v>
      </c>
      <c r="G149" t="s">
        <v>203</v>
      </c>
      <c r="H149">
        <f>VLOOKUP(G149,MCA!$B$23:$C$70,2, FALSE)</f>
        <v>-0.27659120353762101</v>
      </c>
      <c r="I149" t="s">
        <v>50</v>
      </c>
      <c r="J149">
        <f>VLOOKUP(I149, MCA!$B$71:$C$80, 2, FALSE)</f>
        <v>-0.1381851307642325</v>
      </c>
      <c r="K149">
        <v>7.33</v>
      </c>
      <c r="L149">
        <v>7.58</v>
      </c>
      <c r="M149">
        <v>7.25</v>
      </c>
      <c r="N149">
        <v>7.33</v>
      </c>
      <c r="O149">
        <v>7.75</v>
      </c>
      <c r="P149">
        <v>8.17</v>
      </c>
      <c r="Q149">
        <v>10</v>
      </c>
      <c r="R149">
        <v>10</v>
      </c>
      <c r="S149">
        <v>10</v>
      </c>
      <c r="T149">
        <v>7.33</v>
      </c>
      <c r="U149">
        <v>0</v>
      </c>
      <c r="V149">
        <v>82.75</v>
      </c>
      <c r="W149">
        <v>10.5</v>
      </c>
      <c r="X149">
        <v>5</v>
      </c>
      <c r="Y149">
        <v>2</v>
      </c>
      <c r="Z149" t="s">
        <v>29</v>
      </c>
      <c r="AA149">
        <f>VLOOKUP(Z149, MCA!$B$81:$C$92, 2, FALSE)</f>
        <v>-8.7578899231703297E-2</v>
      </c>
      <c r="AB149">
        <v>1</v>
      </c>
      <c r="AC149" t="s">
        <v>242</v>
      </c>
    </row>
    <row r="150" spans="1:29" x14ac:dyDescent="0.35">
      <c r="A150">
        <v>148</v>
      </c>
      <c r="B150">
        <v>148</v>
      </c>
      <c r="C150" t="s">
        <v>41</v>
      </c>
      <c r="D150">
        <f>VLOOKUP(Tabelle1!C150,MCA!$B$1:$C$22, 2, FALSE)</f>
        <v>-0.23192284294211379</v>
      </c>
      <c r="E150">
        <v>1450</v>
      </c>
      <c r="F150" t="s">
        <v>32</v>
      </c>
      <c r="G150" t="s">
        <v>104</v>
      </c>
      <c r="H150">
        <f>VLOOKUP(G150,MCA!$B$23:$C$70,2, FALSE)</f>
        <v>-0.14542870240191519</v>
      </c>
      <c r="I150" t="s">
        <v>70</v>
      </c>
      <c r="J150">
        <f>VLOOKUP(I150, MCA!$B$71:$C$80, 2, FALSE)</f>
        <v>0.25480622770919281</v>
      </c>
      <c r="K150">
        <v>7.33</v>
      </c>
      <c r="L150">
        <v>7.5</v>
      </c>
      <c r="M150">
        <v>7.25</v>
      </c>
      <c r="N150">
        <v>7.92</v>
      </c>
      <c r="O150">
        <v>7.75</v>
      </c>
      <c r="P150">
        <v>7.58</v>
      </c>
      <c r="Q150">
        <v>10</v>
      </c>
      <c r="R150">
        <v>10</v>
      </c>
      <c r="S150">
        <v>10</v>
      </c>
      <c r="T150">
        <v>7.42</v>
      </c>
      <c r="U150">
        <v>0</v>
      </c>
      <c r="V150">
        <v>82.75</v>
      </c>
      <c r="W150">
        <v>11.8</v>
      </c>
      <c r="X150">
        <v>0</v>
      </c>
      <c r="Y150">
        <v>0</v>
      </c>
      <c r="Z150" t="s">
        <v>109</v>
      </c>
      <c r="AA150">
        <f>VLOOKUP(Z150, MCA!$B$81:$C$92, 2, FALSE)</f>
        <v>-0.38083010797530781</v>
      </c>
      <c r="AB150">
        <v>1</v>
      </c>
      <c r="AC150" t="s">
        <v>36</v>
      </c>
    </row>
    <row r="151" spans="1:29" x14ac:dyDescent="0.35">
      <c r="A151">
        <v>149</v>
      </c>
      <c r="B151">
        <v>149</v>
      </c>
      <c r="C151" t="s">
        <v>24</v>
      </c>
      <c r="D151">
        <f>VLOOKUP(Tabelle1!C151,MCA!$B$1:$C$22, 2, FALSE)</f>
        <v>-0.60922878788624513</v>
      </c>
      <c r="E151">
        <v>1700</v>
      </c>
      <c r="F151" t="s">
        <v>243</v>
      </c>
      <c r="G151" t="s">
        <v>69</v>
      </c>
      <c r="H151">
        <f>VLOOKUP(G151,MCA!$B$23:$C$70,2, FALSE)</f>
        <v>-0.30312799800827978</v>
      </c>
      <c r="I151" t="s">
        <v>34</v>
      </c>
      <c r="J151">
        <f>VLOOKUP(I151, MCA!$B$71:$C$80, 2, FALSE)</f>
        <v>-8.608458440027511E-2</v>
      </c>
      <c r="K151">
        <v>7.58</v>
      </c>
      <c r="L151">
        <v>7.67</v>
      </c>
      <c r="M151">
        <v>7.58</v>
      </c>
      <c r="N151">
        <v>7.5</v>
      </c>
      <c r="O151">
        <v>7.33</v>
      </c>
      <c r="P151">
        <v>7.5</v>
      </c>
      <c r="Q151">
        <v>10</v>
      </c>
      <c r="R151">
        <v>10</v>
      </c>
      <c r="S151">
        <v>10</v>
      </c>
      <c r="T151">
        <v>7.5</v>
      </c>
      <c r="U151">
        <v>0</v>
      </c>
      <c r="V151">
        <v>82.67</v>
      </c>
      <c r="W151">
        <v>11.8</v>
      </c>
      <c r="X151">
        <v>0</v>
      </c>
      <c r="Y151">
        <v>1</v>
      </c>
      <c r="Z151" t="s">
        <v>29</v>
      </c>
      <c r="AA151">
        <f>VLOOKUP(Z151, MCA!$B$81:$C$92, 2, FALSE)</f>
        <v>-8.7578899231703297E-2</v>
      </c>
      <c r="AB151">
        <v>2</v>
      </c>
      <c r="AC151" t="s">
        <v>244</v>
      </c>
    </row>
    <row r="152" spans="1:29" x14ac:dyDescent="0.35">
      <c r="A152">
        <v>150</v>
      </c>
      <c r="B152">
        <v>150</v>
      </c>
      <c r="C152" t="s">
        <v>81</v>
      </c>
      <c r="D152">
        <f>VLOOKUP(Tabelle1!C152,MCA!$B$1:$C$22, 2, FALSE)</f>
        <v>0.38178656416749712</v>
      </c>
      <c r="E152" t="s">
        <v>207</v>
      </c>
      <c r="F152" t="s">
        <v>208</v>
      </c>
      <c r="G152" t="s">
        <v>69</v>
      </c>
      <c r="H152">
        <f>VLOOKUP(G152,MCA!$B$23:$C$70,2, FALSE)</f>
        <v>-0.30312799800827978</v>
      </c>
      <c r="I152" t="s">
        <v>34</v>
      </c>
      <c r="J152">
        <f>VLOOKUP(I152, MCA!$B$71:$C$80, 2, FALSE)</f>
        <v>-8.608458440027511E-2</v>
      </c>
      <c r="K152">
        <v>7.33</v>
      </c>
      <c r="L152">
        <v>7.58</v>
      </c>
      <c r="M152">
        <v>7.58</v>
      </c>
      <c r="N152">
        <v>7.5</v>
      </c>
      <c r="O152">
        <v>7.67</v>
      </c>
      <c r="P152">
        <v>7.67</v>
      </c>
      <c r="Q152">
        <v>10</v>
      </c>
      <c r="R152">
        <v>10</v>
      </c>
      <c r="S152">
        <v>10</v>
      </c>
      <c r="T152">
        <v>7.33</v>
      </c>
      <c r="U152">
        <v>0</v>
      </c>
      <c r="V152">
        <v>82.67</v>
      </c>
      <c r="W152">
        <v>13</v>
      </c>
      <c r="X152">
        <v>1</v>
      </c>
      <c r="Y152">
        <v>0</v>
      </c>
      <c r="Z152" t="s">
        <v>53</v>
      </c>
      <c r="AA152">
        <f>VLOOKUP(Z152, MCA!$B$81:$C$92, 2, FALSE)</f>
        <v>-0.40108520683943411</v>
      </c>
      <c r="AB152">
        <v>0</v>
      </c>
      <c r="AC152" t="s">
        <v>209</v>
      </c>
    </row>
    <row r="153" spans="1:29" x14ac:dyDescent="0.35">
      <c r="A153">
        <v>151</v>
      </c>
      <c r="B153">
        <v>151</v>
      </c>
      <c r="C153" t="s">
        <v>81</v>
      </c>
      <c r="D153">
        <f>VLOOKUP(Tabelle1!C153,MCA!$B$1:$C$22, 2, FALSE)</f>
        <v>0.38178656416749712</v>
      </c>
      <c r="E153">
        <v>1200</v>
      </c>
      <c r="F153" t="s">
        <v>245</v>
      </c>
      <c r="G153" t="s">
        <v>246</v>
      </c>
      <c r="H153">
        <f>VLOOKUP(G153,MCA!$B$23:$C$70,2, FALSE)</f>
        <v>5.9172612150905031E-2</v>
      </c>
      <c r="I153" t="s">
        <v>50</v>
      </c>
      <c r="J153">
        <f>VLOOKUP(I153, MCA!$B$71:$C$80, 2, FALSE)</f>
        <v>-0.1381851307642325</v>
      </c>
      <c r="K153">
        <v>7.5</v>
      </c>
      <c r="L153">
        <v>7.58</v>
      </c>
      <c r="M153">
        <v>7.5</v>
      </c>
      <c r="N153">
        <v>7.42</v>
      </c>
      <c r="O153">
        <v>7.5</v>
      </c>
      <c r="P153">
        <v>7.58</v>
      </c>
      <c r="Q153">
        <v>10</v>
      </c>
      <c r="R153">
        <v>10</v>
      </c>
      <c r="S153">
        <v>10</v>
      </c>
      <c r="T153">
        <v>7.58</v>
      </c>
      <c r="U153">
        <v>0</v>
      </c>
      <c r="V153">
        <v>82.67</v>
      </c>
      <c r="W153">
        <v>11.2</v>
      </c>
      <c r="X153">
        <v>0</v>
      </c>
      <c r="Y153">
        <v>0</v>
      </c>
      <c r="Z153" t="s">
        <v>51</v>
      </c>
      <c r="AA153">
        <f>VLOOKUP(Z153, MCA!$B$81:$C$92, 2, FALSE)</f>
        <v>-0.36577468413547481</v>
      </c>
      <c r="AB153">
        <v>0</v>
      </c>
      <c r="AC153" t="s">
        <v>247</v>
      </c>
    </row>
    <row r="154" spans="1:29" x14ac:dyDescent="0.35">
      <c r="A154">
        <v>152</v>
      </c>
      <c r="B154">
        <v>152</v>
      </c>
      <c r="C154" t="s">
        <v>150</v>
      </c>
      <c r="D154">
        <f>VLOOKUP(Tabelle1!C154,MCA!$B$1:$C$22, 2, FALSE)</f>
        <v>-6.2636942329786963E-2</v>
      </c>
      <c r="E154">
        <v>1450</v>
      </c>
      <c r="F154" t="s">
        <v>151</v>
      </c>
      <c r="G154" t="s">
        <v>117</v>
      </c>
      <c r="H154">
        <f>VLOOKUP(G154,MCA!$B$23:$C$70,2, FALSE)</f>
        <v>-7.876448162507696E-2</v>
      </c>
      <c r="I154" t="s">
        <v>34</v>
      </c>
      <c r="J154">
        <f>VLOOKUP(I154, MCA!$B$71:$C$80, 2, FALSE)</f>
        <v>-8.608458440027511E-2</v>
      </c>
      <c r="K154">
        <v>7.67</v>
      </c>
      <c r="L154">
        <v>7.58</v>
      </c>
      <c r="M154">
        <v>7.33</v>
      </c>
      <c r="N154">
        <v>7.5</v>
      </c>
      <c r="O154">
        <v>7.58</v>
      </c>
      <c r="P154">
        <v>7.5</v>
      </c>
      <c r="Q154">
        <v>10</v>
      </c>
      <c r="R154">
        <v>10</v>
      </c>
      <c r="S154">
        <v>10</v>
      </c>
      <c r="T154">
        <v>7.5</v>
      </c>
      <c r="U154">
        <v>0</v>
      </c>
      <c r="V154">
        <v>82.67</v>
      </c>
      <c r="W154">
        <v>9.6</v>
      </c>
      <c r="X154">
        <v>0</v>
      </c>
      <c r="Y154">
        <v>0</v>
      </c>
      <c r="Z154" t="s">
        <v>29</v>
      </c>
      <c r="AA154">
        <f>VLOOKUP(Z154, MCA!$B$81:$C$92, 2, FALSE)</f>
        <v>-8.7578899231703297E-2</v>
      </c>
      <c r="AB154">
        <v>2</v>
      </c>
      <c r="AC154" t="s">
        <v>152</v>
      </c>
    </row>
    <row r="155" spans="1:29" x14ac:dyDescent="0.35">
      <c r="A155">
        <v>153</v>
      </c>
      <c r="B155">
        <v>153</v>
      </c>
      <c r="C155" t="s">
        <v>31</v>
      </c>
      <c r="D155">
        <f>VLOOKUP(Tabelle1!C155,MCA!$B$1:$C$22, 2, FALSE)</f>
        <v>8.8575403573631709E-2</v>
      </c>
      <c r="E155">
        <v>165</v>
      </c>
      <c r="F155" t="s">
        <v>90</v>
      </c>
      <c r="G155" t="s">
        <v>248</v>
      </c>
      <c r="H155">
        <f>VLOOKUP(G155,MCA!$B$23:$C$70,2, FALSE)</f>
        <v>-0.1527878722777736</v>
      </c>
      <c r="I155" t="s">
        <v>50</v>
      </c>
      <c r="J155">
        <f>VLOOKUP(I155, MCA!$B$71:$C$80, 2, FALSE)</f>
        <v>-0.1381851307642325</v>
      </c>
      <c r="K155">
        <v>7.67</v>
      </c>
      <c r="L155">
        <v>7.67</v>
      </c>
      <c r="M155">
        <v>7.42</v>
      </c>
      <c r="N155">
        <v>7.42</v>
      </c>
      <c r="O155">
        <v>7.42</v>
      </c>
      <c r="P155">
        <v>7.5</v>
      </c>
      <c r="Q155">
        <v>10</v>
      </c>
      <c r="R155">
        <v>10</v>
      </c>
      <c r="S155">
        <v>10</v>
      </c>
      <c r="T155">
        <v>7.5</v>
      </c>
      <c r="U155">
        <v>0</v>
      </c>
      <c r="V155">
        <v>82.58</v>
      </c>
      <c r="W155">
        <v>9.8000000000000007</v>
      </c>
      <c r="X155">
        <v>0</v>
      </c>
      <c r="Y155">
        <v>0</v>
      </c>
      <c r="Z155" t="s">
        <v>29</v>
      </c>
      <c r="AA155">
        <f>VLOOKUP(Z155, MCA!$B$81:$C$92, 2, FALSE)</f>
        <v>-8.7578899231703297E-2</v>
      </c>
      <c r="AB155">
        <v>0</v>
      </c>
      <c r="AC155" t="s">
        <v>91</v>
      </c>
    </row>
    <row r="156" spans="1:29" x14ac:dyDescent="0.35">
      <c r="A156">
        <v>154</v>
      </c>
      <c r="B156">
        <v>154</v>
      </c>
      <c r="C156" t="s">
        <v>31</v>
      </c>
      <c r="D156">
        <f>VLOOKUP(Tabelle1!C156,MCA!$B$1:$C$22, 2, FALSE)</f>
        <v>8.8575403573631709E-2</v>
      </c>
      <c r="E156">
        <v>465</v>
      </c>
      <c r="F156" t="s">
        <v>90</v>
      </c>
      <c r="G156" t="s">
        <v>69</v>
      </c>
      <c r="H156">
        <f>VLOOKUP(G156,MCA!$B$23:$C$70,2, FALSE)</f>
        <v>-0.30312799800827978</v>
      </c>
      <c r="I156" t="s">
        <v>34</v>
      </c>
      <c r="J156">
        <f>VLOOKUP(I156, MCA!$B$71:$C$80, 2, FALSE)</f>
        <v>-8.608458440027511E-2</v>
      </c>
      <c r="K156">
        <v>7.67</v>
      </c>
      <c r="L156">
        <v>7.58</v>
      </c>
      <c r="M156">
        <v>7.42</v>
      </c>
      <c r="N156">
        <v>7.42</v>
      </c>
      <c r="O156">
        <v>7.5</v>
      </c>
      <c r="P156">
        <v>7.5</v>
      </c>
      <c r="Q156">
        <v>10</v>
      </c>
      <c r="R156">
        <v>10</v>
      </c>
      <c r="S156">
        <v>10</v>
      </c>
      <c r="T156">
        <v>7.5</v>
      </c>
      <c r="U156">
        <v>0</v>
      </c>
      <c r="V156">
        <v>82.58</v>
      </c>
      <c r="W156">
        <v>8.4</v>
      </c>
      <c r="X156">
        <v>0</v>
      </c>
      <c r="Y156">
        <v>0</v>
      </c>
      <c r="Z156" t="s">
        <v>35</v>
      </c>
      <c r="AA156">
        <f>VLOOKUP(Z156, MCA!$B$81:$C$92, 2, FALSE)</f>
        <v>1.676549112166019</v>
      </c>
      <c r="AB156">
        <v>2</v>
      </c>
      <c r="AC156" t="s">
        <v>91</v>
      </c>
    </row>
    <row r="157" spans="1:29" x14ac:dyDescent="0.35">
      <c r="A157">
        <v>155</v>
      </c>
      <c r="B157">
        <v>155</v>
      </c>
      <c r="C157" t="s">
        <v>142</v>
      </c>
      <c r="D157">
        <f>VLOOKUP(Tabelle1!C157,MCA!$B$1:$C$22, 2, FALSE)</f>
        <v>-0.34657632540164618</v>
      </c>
      <c r="E157">
        <v>1350</v>
      </c>
      <c r="F157" t="s">
        <v>249</v>
      </c>
      <c r="G157" t="s">
        <v>199</v>
      </c>
      <c r="H157">
        <f>VLOOKUP(G157,MCA!$B$23:$C$70,2, FALSE)</f>
        <v>-0.49483504266359368</v>
      </c>
      <c r="I157" t="s">
        <v>34</v>
      </c>
      <c r="J157">
        <f>VLOOKUP(I157, MCA!$B$71:$C$80, 2, FALSE)</f>
        <v>-8.608458440027511E-2</v>
      </c>
      <c r="K157">
        <v>7.5</v>
      </c>
      <c r="L157">
        <v>7.58</v>
      </c>
      <c r="M157">
        <v>7.42</v>
      </c>
      <c r="N157">
        <v>7.58</v>
      </c>
      <c r="O157">
        <v>7.5</v>
      </c>
      <c r="P157">
        <v>7.58</v>
      </c>
      <c r="Q157">
        <v>10</v>
      </c>
      <c r="R157">
        <v>10</v>
      </c>
      <c r="S157">
        <v>10</v>
      </c>
      <c r="T157">
        <v>7.42</v>
      </c>
      <c r="U157">
        <v>0</v>
      </c>
      <c r="V157">
        <v>82.58</v>
      </c>
      <c r="W157">
        <v>10.1</v>
      </c>
      <c r="X157">
        <v>0</v>
      </c>
      <c r="Y157">
        <v>0</v>
      </c>
      <c r="Z157" t="s">
        <v>29</v>
      </c>
      <c r="AA157">
        <f>VLOOKUP(Z157, MCA!$B$81:$C$92, 2, FALSE)</f>
        <v>-8.7578899231703297E-2</v>
      </c>
      <c r="AB157">
        <v>0</v>
      </c>
      <c r="AC157" t="s">
        <v>250</v>
      </c>
    </row>
    <row r="158" spans="1:29" x14ac:dyDescent="0.35">
      <c r="A158">
        <v>156</v>
      </c>
      <c r="B158">
        <v>156</v>
      </c>
      <c r="C158" t="s">
        <v>158</v>
      </c>
      <c r="D158">
        <f>VLOOKUP(Tabelle1!C158,MCA!$B$1:$C$22, 2, FALSE)</f>
        <v>0.1149145801770384</v>
      </c>
      <c r="E158">
        <v>1200</v>
      </c>
      <c r="F158" t="s">
        <v>251</v>
      </c>
      <c r="G158" t="s">
        <v>57</v>
      </c>
      <c r="H158">
        <f>VLOOKUP(G158,MCA!$B$23:$C$70,2, FALSE)</f>
        <v>-0.1160811841516428</v>
      </c>
      <c r="I158" t="s">
        <v>34</v>
      </c>
      <c r="J158">
        <f>VLOOKUP(I158, MCA!$B$71:$C$80, 2, FALSE)</f>
        <v>-8.608458440027511E-2</v>
      </c>
      <c r="K158">
        <v>7.67</v>
      </c>
      <c r="L158">
        <v>7.33</v>
      </c>
      <c r="M158">
        <v>7.17</v>
      </c>
      <c r="N158">
        <v>7.67</v>
      </c>
      <c r="O158">
        <v>7.83</v>
      </c>
      <c r="P158">
        <v>7.5</v>
      </c>
      <c r="Q158">
        <v>10</v>
      </c>
      <c r="R158">
        <v>10</v>
      </c>
      <c r="S158">
        <v>10</v>
      </c>
      <c r="T158">
        <v>7.33</v>
      </c>
      <c r="U158">
        <v>0</v>
      </c>
      <c r="V158">
        <v>82.5</v>
      </c>
      <c r="W158">
        <v>11.3</v>
      </c>
      <c r="X158">
        <v>0</v>
      </c>
      <c r="Y158">
        <v>0</v>
      </c>
      <c r="Z158" t="s">
        <v>29</v>
      </c>
      <c r="AA158">
        <f>VLOOKUP(Z158, MCA!$B$81:$C$92, 2, FALSE)</f>
        <v>-8.7578899231703297E-2</v>
      </c>
      <c r="AB158">
        <v>2</v>
      </c>
      <c r="AC158" t="s">
        <v>252</v>
      </c>
    </row>
    <row r="159" spans="1:29" x14ac:dyDescent="0.35">
      <c r="A159">
        <v>157</v>
      </c>
      <c r="B159">
        <v>157</v>
      </c>
      <c r="C159" t="s">
        <v>132</v>
      </c>
      <c r="D159">
        <f>VLOOKUP(Tabelle1!C159,MCA!$B$1:$C$22, 2, FALSE)</f>
        <v>-0.19817025927188531</v>
      </c>
      <c r="E159">
        <v>1200</v>
      </c>
      <c r="F159" t="s">
        <v>253</v>
      </c>
      <c r="G159" t="s">
        <v>69</v>
      </c>
      <c r="H159">
        <f>VLOOKUP(G159,MCA!$B$23:$C$70,2, FALSE)</f>
        <v>-0.30312799800827978</v>
      </c>
      <c r="I159" t="s">
        <v>34</v>
      </c>
      <c r="J159">
        <f>VLOOKUP(I159, MCA!$B$71:$C$80, 2, FALSE)</f>
        <v>-8.608458440027511E-2</v>
      </c>
      <c r="K159">
        <v>7.75</v>
      </c>
      <c r="L159">
        <v>7.67</v>
      </c>
      <c r="M159">
        <v>7.17</v>
      </c>
      <c r="N159">
        <v>7.67</v>
      </c>
      <c r="O159">
        <v>7.42</v>
      </c>
      <c r="P159">
        <v>7.42</v>
      </c>
      <c r="Q159">
        <v>10</v>
      </c>
      <c r="R159">
        <v>10</v>
      </c>
      <c r="S159">
        <v>10</v>
      </c>
      <c r="T159">
        <v>7.42</v>
      </c>
      <c r="U159">
        <v>0</v>
      </c>
      <c r="V159">
        <v>82.5</v>
      </c>
      <c r="W159">
        <v>10</v>
      </c>
      <c r="X159">
        <v>0</v>
      </c>
      <c r="Y159">
        <v>0</v>
      </c>
      <c r="Z159" t="s">
        <v>29</v>
      </c>
      <c r="AA159">
        <f>VLOOKUP(Z159, MCA!$B$81:$C$92, 2, FALSE)</f>
        <v>-8.7578899231703297E-2</v>
      </c>
      <c r="AB159">
        <v>0</v>
      </c>
      <c r="AC159" t="s">
        <v>254</v>
      </c>
    </row>
    <row r="160" spans="1:29" x14ac:dyDescent="0.35">
      <c r="A160">
        <v>158</v>
      </c>
      <c r="B160">
        <v>158</v>
      </c>
      <c r="C160" t="s">
        <v>89</v>
      </c>
      <c r="D160">
        <f>VLOOKUP(Tabelle1!C160,MCA!$B$1:$C$22, 2, FALSE)</f>
        <v>-0.46341193713349099</v>
      </c>
      <c r="E160">
        <v>1100</v>
      </c>
      <c r="F160" t="s">
        <v>255</v>
      </c>
      <c r="G160" t="s">
        <v>223</v>
      </c>
      <c r="H160">
        <f>VLOOKUP(G160,MCA!$B$23:$C$70,2, FALSE)</f>
        <v>-0.53619840023085474</v>
      </c>
      <c r="I160" t="s">
        <v>50</v>
      </c>
      <c r="J160">
        <f>VLOOKUP(I160, MCA!$B$71:$C$80, 2, FALSE)</f>
        <v>-0.1381851307642325</v>
      </c>
      <c r="K160">
        <v>7.5</v>
      </c>
      <c r="L160">
        <v>7.58</v>
      </c>
      <c r="M160">
        <v>7.5</v>
      </c>
      <c r="N160">
        <v>7.5</v>
      </c>
      <c r="O160">
        <v>7.67</v>
      </c>
      <c r="P160">
        <v>7.42</v>
      </c>
      <c r="Q160">
        <v>10</v>
      </c>
      <c r="R160">
        <v>10</v>
      </c>
      <c r="S160">
        <v>10</v>
      </c>
      <c r="T160">
        <v>7.33</v>
      </c>
      <c r="U160">
        <v>0</v>
      </c>
      <c r="V160">
        <v>82.5</v>
      </c>
      <c r="W160">
        <v>11.8</v>
      </c>
      <c r="X160">
        <v>0</v>
      </c>
      <c r="Y160">
        <v>1</v>
      </c>
      <c r="Z160" t="s">
        <v>88</v>
      </c>
      <c r="AA160">
        <f>VLOOKUP(Z160, MCA!$B$81:$C$92, 2, FALSE)</f>
        <v>0.47985433121148829</v>
      </c>
      <c r="AB160">
        <v>1</v>
      </c>
      <c r="AC160" t="s">
        <v>256</v>
      </c>
    </row>
    <row r="161" spans="1:29" x14ac:dyDescent="0.35">
      <c r="A161">
        <v>159</v>
      </c>
      <c r="B161">
        <v>159</v>
      </c>
      <c r="C161" t="s">
        <v>92</v>
      </c>
      <c r="D161">
        <f>VLOOKUP(Tabelle1!C161,MCA!$B$1:$C$22, 2, FALSE)</f>
        <v>-0.1100304117374761</v>
      </c>
      <c r="E161">
        <v>640</v>
      </c>
      <c r="F161" t="s">
        <v>32</v>
      </c>
      <c r="G161" t="s">
        <v>257</v>
      </c>
      <c r="H161">
        <f>VLOOKUP(G161,MCA!$B$23:$C$70,2, FALSE)</f>
        <v>0.34387032286459152</v>
      </c>
      <c r="I161" t="s">
        <v>34</v>
      </c>
      <c r="J161">
        <f>VLOOKUP(I161, MCA!$B$71:$C$80, 2, FALSE)</f>
        <v>-8.608458440027511E-2</v>
      </c>
      <c r="K161">
        <v>7.33</v>
      </c>
      <c r="L161">
        <v>7.58</v>
      </c>
      <c r="M161">
        <v>7.5</v>
      </c>
      <c r="N161">
        <v>7.5</v>
      </c>
      <c r="O161">
        <v>7.5</v>
      </c>
      <c r="P161">
        <v>7.58</v>
      </c>
      <c r="Q161">
        <v>10</v>
      </c>
      <c r="R161">
        <v>10</v>
      </c>
      <c r="S161">
        <v>10</v>
      </c>
      <c r="T161">
        <v>7.5</v>
      </c>
      <c r="U161">
        <v>0</v>
      </c>
      <c r="V161">
        <v>82.5</v>
      </c>
      <c r="W161">
        <v>11.7</v>
      </c>
      <c r="X161">
        <v>0</v>
      </c>
      <c r="Y161">
        <v>0</v>
      </c>
      <c r="Z161" t="s">
        <v>35</v>
      </c>
      <c r="AA161">
        <f>VLOOKUP(Z161, MCA!$B$81:$C$92, 2, FALSE)</f>
        <v>1.676549112166019</v>
      </c>
      <c r="AB161">
        <v>1</v>
      </c>
      <c r="AC161" t="s">
        <v>36</v>
      </c>
    </row>
    <row r="162" spans="1:29" x14ac:dyDescent="0.35">
      <c r="A162">
        <v>160</v>
      </c>
      <c r="B162">
        <v>160</v>
      </c>
      <c r="C162" t="s">
        <v>190</v>
      </c>
      <c r="D162">
        <f>VLOOKUP(Tabelle1!C162,MCA!$B$1:$C$22, 2, FALSE)</f>
        <v>-0.12928299674633351</v>
      </c>
      <c r="E162">
        <v>1340</v>
      </c>
      <c r="F162" t="s">
        <v>32</v>
      </c>
      <c r="G162" t="s">
        <v>159</v>
      </c>
      <c r="H162">
        <f>VLOOKUP(G162,MCA!$B$23:$C$70,2, FALSE)</f>
        <v>-0.207960839101058</v>
      </c>
      <c r="I162" t="s">
        <v>34</v>
      </c>
      <c r="J162">
        <f>VLOOKUP(I162, MCA!$B$71:$C$80, 2, FALSE)</f>
        <v>-8.608458440027511E-2</v>
      </c>
      <c r="K162">
        <v>7.67</v>
      </c>
      <c r="L162">
        <v>7.42</v>
      </c>
      <c r="M162">
        <v>7.5</v>
      </c>
      <c r="N162">
        <v>7.5</v>
      </c>
      <c r="O162">
        <v>7.67</v>
      </c>
      <c r="P162">
        <v>7.42</v>
      </c>
      <c r="Q162">
        <v>10</v>
      </c>
      <c r="R162">
        <v>10</v>
      </c>
      <c r="S162">
        <v>10</v>
      </c>
      <c r="T162">
        <v>7.33</v>
      </c>
      <c r="U162">
        <v>0</v>
      </c>
      <c r="V162">
        <v>82.5</v>
      </c>
      <c r="W162">
        <v>10.7</v>
      </c>
      <c r="X162">
        <v>0</v>
      </c>
      <c r="Y162">
        <v>0</v>
      </c>
      <c r="Z162" t="s">
        <v>109</v>
      </c>
      <c r="AA162">
        <f>VLOOKUP(Z162, MCA!$B$81:$C$92, 2, FALSE)</f>
        <v>-0.38083010797530781</v>
      </c>
      <c r="AB162">
        <v>0</v>
      </c>
      <c r="AC162" t="s">
        <v>36</v>
      </c>
    </row>
    <row r="163" spans="1:29" x14ac:dyDescent="0.35">
      <c r="A163">
        <v>161</v>
      </c>
      <c r="B163">
        <v>161</v>
      </c>
      <c r="C163" t="s">
        <v>150</v>
      </c>
      <c r="D163">
        <f>VLOOKUP(Tabelle1!C163,MCA!$B$1:$C$22, 2, FALSE)</f>
        <v>-6.2636942329786963E-2</v>
      </c>
      <c r="E163">
        <v>1368</v>
      </c>
      <c r="F163" t="s">
        <v>229</v>
      </c>
      <c r="G163" t="s">
        <v>117</v>
      </c>
      <c r="H163">
        <f>VLOOKUP(G163,MCA!$B$23:$C$70,2, FALSE)</f>
        <v>-7.876448162507696E-2</v>
      </c>
      <c r="I163" t="s">
        <v>34</v>
      </c>
      <c r="J163">
        <f>VLOOKUP(I163, MCA!$B$71:$C$80, 2, FALSE)</f>
        <v>-8.608458440027511E-2</v>
      </c>
      <c r="K163">
        <v>7.58</v>
      </c>
      <c r="L163">
        <v>7.58</v>
      </c>
      <c r="M163">
        <v>7.33</v>
      </c>
      <c r="N163">
        <v>7.5</v>
      </c>
      <c r="O163">
        <v>7.58</v>
      </c>
      <c r="P163">
        <v>7.42</v>
      </c>
      <c r="Q163">
        <v>10</v>
      </c>
      <c r="R163">
        <v>10</v>
      </c>
      <c r="S163">
        <v>10</v>
      </c>
      <c r="T163">
        <v>7.5</v>
      </c>
      <c r="U163">
        <v>0</v>
      </c>
      <c r="V163">
        <v>82.5</v>
      </c>
      <c r="W163">
        <v>10.6</v>
      </c>
      <c r="X163">
        <v>0</v>
      </c>
      <c r="Y163">
        <v>0</v>
      </c>
      <c r="Z163" t="s">
        <v>29</v>
      </c>
      <c r="AA163">
        <f>VLOOKUP(Z163, MCA!$B$81:$C$92, 2, FALSE)</f>
        <v>-8.7578899231703297E-2</v>
      </c>
      <c r="AB163">
        <v>8</v>
      </c>
      <c r="AC163" t="s">
        <v>230</v>
      </c>
    </row>
    <row r="164" spans="1:29" x14ac:dyDescent="0.35">
      <c r="A164">
        <v>162</v>
      </c>
      <c r="B164">
        <v>162</v>
      </c>
      <c r="C164" t="s">
        <v>31</v>
      </c>
      <c r="D164">
        <f>VLOOKUP(Tabelle1!C164,MCA!$B$1:$C$22, 2, FALSE)</f>
        <v>8.8575403573631709E-2</v>
      </c>
      <c r="E164">
        <v>139</v>
      </c>
      <c r="F164" t="s">
        <v>90</v>
      </c>
      <c r="G164" t="s">
        <v>149</v>
      </c>
      <c r="H164">
        <f>VLOOKUP(G164,MCA!$B$23:$C$70,2, FALSE)</f>
        <v>0.164925100867096</v>
      </c>
      <c r="I164" t="s">
        <v>34</v>
      </c>
      <c r="J164">
        <f>VLOOKUP(I164, MCA!$B$71:$C$80, 2, FALSE)</f>
        <v>-8.608458440027511E-2</v>
      </c>
      <c r="K164">
        <v>7.42</v>
      </c>
      <c r="L164">
        <v>7.42</v>
      </c>
      <c r="M164">
        <v>7.58</v>
      </c>
      <c r="N164">
        <v>7.42</v>
      </c>
      <c r="O164">
        <v>7.58</v>
      </c>
      <c r="P164">
        <v>7.5</v>
      </c>
      <c r="Q164">
        <v>10</v>
      </c>
      <c r="R164">
        <v>10</v>
      </c>
      <c r="S164">
        <v>10</v>
      </c>
      <c r="T164">
        <v>7.58</v>
      </c>
      <c r="U164">
        <v>0</v>
      </c>
      <c r="V164">
        <v>82.5</v>
      </c>
      <c r="W164">
        <v>8.4</v>
      </c>
      <c r="X164">
        <v>0</v>
      </c>
      <c r="Y164">
        <v>0</v>
      </c>
      <c r="Z164" t="s">
        <v>29</v>
      </c>
      <c r="AA164">
        <f>VLOOKUP(Z164, MCA!$B$81:$C$92, 2, FALSE)</f>
        <v>-8.7578899231703297E-2</v>
      </c>
      <c r="AB164">
        <v>2</v>
      </c>
      <c r="AC164" t="s">
        <v>91</v>
      </c>
    </row>
    <row r="165" spans="1:29" x14ac:dyDescent="0.35">
      <c r="A165">
        <v>163</v>
      </c>
      <c r="B165">
        <v>163</v>
      </c>
      <c r="C165" t="s">
        <v>142</v>
      </c>
      <c r="D165">
        <f>VLOOKUP(Tabelle1!C165,MCA!$B$1:$C$22, 2, FALSE)</f>
        <v>-0.34657632540164618</v>
      </c>
      <c r="E165" t="s">
        <v>258</v>
      </c>
      <c r="F165" t="s">
        <v>107</v>
      </c>
      <c r="G165" t="s">
        <v>259</v>
      </c>
      <c r="H165">
        <f>VLOOKUP(G165,MCA!$B$23:$C$70,2, FALSE)</f>
        <v>-5.0102428682215601E-2</v>
      </c>
      <c r="I165" t="s">
        <v>34</v>
      </c>
      <c r="J165">
        <f>VLOOKUP(I165, MCA!$B$71:$C$80, 2, FALSE)</f>
        <v>-8.608458440027511E-2</v>
      </c>
      <c r="K165">
        <v>7.58</v>
      </c>
      <c r="L165">
        <v>7.58</v>
      </c>
      <c r="M165">
        <v>7.42</v>
      </c>
      <c r="N165">
        <v>7.42</v>
      </c>
      <c r="O165">
        <v>7.5</v>
      </c>
      <c r="P165">
        <v>7.5</v>
      </c>
      <c r="Q165">
        <v>10</v>
      </c>
      <c r="R165">
        <v>10</v>
      </c>
      <c r="S165">
        <v>10</v>
      </c>
      <c r="T165">
        <v>7.42</v>
      </c>
      <c r="U165">
        <v>0</v>
      </c>
      <c r="V165">
        <v>82.42</v>
      </c>
      <c r="W165">
        <v>11.4</v>
      </c>
      <c r="X165">
        <v>0</v>
      </c>
      <c r="Y165">
        <v>0</v>
      </c>
      <c r="Z165" t="s">
        <v>88</v>
      </c>
      <c r="AA165">
        <f>VLOOKUP(Z165, MCA!$B$81:$C$92, 2, FALSE)</f>
        <v>0.47985433121148829</v>
      </c>
      <c r="AB165">
        <v>0</v>
      </c>
      <c r="AC165" t="s">
        <v>108</v>
      </c>
    </row>
    <row r="166" spans="1:29" x14ac:dyDescent="0.35">
      <c r="A166">
        <v>164</v>
      </c>
      <c r="B166">
        <v>164</v>
      </c>
      <c r="C166" t="s">
        <v>146</v>
      </c>
      <c r="D166">
        <f>VLOOKUP(Tabelle1!C166,MCA!$B$1:$C$22, 2, FALSE)</f>
        <v>0.5336541734219522</v>
      </c>
      <c r="E166">
        <v>1040</v>
      </c>
      <c r="F166" t="s">
        <v>260</v>
      </c>
      <c r="G166" t="s">
        <v>84</v>
      </c>
      <c r="H166">
        <f>VLOOKUP(G166,MCA!$B$23:$C$70,2, FALSE)</f>
        <v>0.89560032338010132</v>
      </c>
      <c r="I166" t="s">
        <v>34</v>
      </c>
      <c r="J166">
        <f>VLOOKUP(I166, MCA!$B$71:$C$80, 2, FALSE)</f>
        <v>-8.608458440027511E-2</v>
      </c>
      <c r="K166">
        <v>7.5</v>
      </c>
      <c r="L166">
        <v>7.5</v>
      </c>
      <c r="M166">
        <v>7.33</v>
      </c>
      <c r="N166">
        <v>7.5</v>
      </c>
      <c r="O166">
        <v>7.5</v>
      </c>
      <c r="P166">
        <v>7.42</v>
      </c>
      <c r="Q166">
        <v>10</v>
      </c>
      <c r="R166">
        <v>10</v>
      </c>
      <c r="S166">
        <v>10</v>
      </c>
      <c r="T166">
        <v>7.58</v>
      </c>
      <c r="U166">
        <v>0</v>
      </c>
      <c r="V166">
        <v>82.33</v>
      </c>
      <c r="W166">
        <v>10.5</v>
      </c>
      <c r="X166">
        <v>0</v>
      </c>
      <c r="Y166">
        <v>0</v>
      </c>
      <c r="Z166" t="s">
        <v>88</v>
      </c>
      <c r="AA166">
        <f>VLOOKUP(Z166, MCA!$B$81:$C$92, 2, FALSE)</f>
        <v>0.47985433121148829</v>
      </c>
      <c r="AB166">
        <v>0</v>
      </c>
      <c r="AC166" t="s">
        <v>261</v>
      </c>
    </row>
    <row r="167" spans="1:29" x14ac:dyDescent="0.35">
      <c r="A167">
        <v>165</v>
      </c>
      <c r="B167">
        <v>165</v>
      </c>
      <c r="C167" t="s">
        <v>158</v>
      </c>
      <c r="D167">
        <f>VLOOKUP(Tabelle1!C167,MCA!$B$1:$C$22, 2, FALSE)</f>
        <v>0.1149145801770384</v>
      </c>
      <c r="E167">
        <v>1200</v>
      </c>
      <c r="F167" t="s">
        <v>262</v>
      </c>
      <c r="G167" t="s">
        <v>57</v>
      </c>
      <c r="H167">
        <f>VLOOKUP(G167,MCA!$B$23:$C$70,2, FALSE)</f>
        <v>-0.1160811841516428</v>
      </c>
      <c r="I167" t="s">
        <v>34</v>
      </c>
      <c r="J167">
        <f>VLOOKUP(I167, MCA!$B$71:$C$80, 2, FALSE)</f>
        <v>-8.608458440027511E-2</v>
      </c>
      <c r="K167">
        <v>7.5</v>
      </c>
      <c r="L167">
        <v>7.5</v>
      </c>
      <c r="M167">
        <v>7.42</v>
      </c>
      <c r="N167">
        <v>7.42</v>
      </c>
      <c r="O167">
        <v>7.42</v>
      </c>
      <c r="P167">
        <v>7.67</v>
      </c>
      <c r="Q167">
        <v>10</v>
      </c>
      <c r="R167">
        <v>10</v>
      </c>
      <c r="S167">
        <v>10</v>
      </c>
      <c r="T167">
        <v>7.42</v>
      </c>
      <c r="U167">
        <v>0</v>
      </c>
      <c r="V167">
        <v>82.33</v>
      </c>
      <c r="W167">
        <v>12</v>
      </c>
      <c r="X167">
        <v>0</v>
      </c>
      <c r="Y167">
        <v>7</v>
      </c>
      <c r="Z167" t="s">
        <v>29</v>
      </c>
      <c r="AA167">
        <f>VLOOKUP(Z167, MCA!$B$81:$C$92, 2, FALSE)</f>
        <v>-8.7578899231703297E-2</v>
      </c>
      <c r="AB167">
        <v>10</v>
      </c>
      <c r="AC167" t="s">
        <v>263</v>
      </c>
    </row>
    <row r="168" spans="1:29" x14ac:dyDescent="0.35">
      <c r="A168">
        <v>166</v>
      </c>
      <c r="B168">
        <v>166</v>
      </c>
      <c r="C168" t="s">
        <v>158</v>
      </c>
      <c r="D168">
        <f>VLOOKUP(Tabelle1!C168,MCA!$B$1:$C$22, 2, FALSE)</f>
        <v>0.1149145801770384</v>
      </c>
      <c r="E168">
        <v>1200</v>
      </c>
      <c r="F168" t="s">
        <v>215</v>
      </c>
      <c r="G168" t="s">
        <v>57</v>
      </c>
      <c r="H168">
        <f>VLOOKUP(G168,MCA!$B$23:$C$70,2, FALSE)</f>
        <v>-0.1160811841516428</v>
      </c>
      <c r="I168" t="s">
        <v>34</v>
      </c>
      <c r="J168">
        <f>VLOOKUP(I168, MCA!$B$71:$C$80, 2, FALSE)</f>
        <v>-8.608458440027511E-2</v>
      </c>
      <c r="K168">
        <v>7.33</v>
      </c>
      <c r="L168">
        <v>7.67</v>
      </c>
      <c r="M168">
        <v>7.25</v>
      </c>
      <c r="N168">
        <v>7.67</v>
      </c>
      <c r="O168">
        <v>7.83</v>
      </c>
      <c r="P168">
        <v>7.42</v>
      </c>
      <c r="Q168">
        <v>10</v>
      </c>
      <c r="R168">
        <v>10</v>
      </c>
      <c r="S168">
        <v>10</v>
      </c>
      <c r="T168">
        <v>7.17</v>
      </c>
      <c r="U168">
        <v>0</v>
      </c>
      <c r="V168">
        <v>82.33</v>
      </c>
      <c r="W168">
        <v>11.8</v>
      </c>
      <c r="X168">
        <v>0</v>
      </c>
      <c r="Y168">
        <v>0</v>
      </c>
      <c r="Z168" t="s">
        <v>88</v>
      </c>
      <c r="AA168">
        <f>VLOOKUP(Z168, MCA!$B$81:$C$92, 2, FALSE)</f>
        <v>0.47985433121148829</v>
      </c>
      <c r="AB168">
        <v>0</v>
      </c>
      <c r="AC168" t="s">
        <v>216</v>
      </c>
    </row>
    <row r="169" spans="1:29" x14ac:dyDescent="0.35">
      <c r="A169">
        <v>167</v>
      </c>
      <c r="B169">
        <v>167</v>
      </c>
      <c r="C169" t="s">
        <v>31</v>
      </c>
      <c r="D169">
        <f>VLOOKUP(Tabelle1!C169,MCA!$B$1:$C$22, 2, FALSE)</f>
        <v>8.8575403573631709E-2</v>
      </c>
      <c r="E169">
        <v>140</v>
      </c>
      <c r="F169" t="s">
        <v>90</v>
      </c>
      <c r="G169" t="s">
        <v>149</v>
      </c>
      <c r="H169">
        <f>VLOOKUP(G169,MCA!$B$23:$C$70,2, FALSE)</f>
        <v>0.164925100867096</v>
      </c>
      <c r="I169" t="s">
        <v>50</v>
      </c>
      <c r="J169">
        <f>VLOOKUP(I169, MCA!$B$71:$C$80, 2, FALSE)</f>
        <v>-0.1381851307642325</v>
      </c>
      <c r="K169">
        <v>7.67</v>
      </c>
      <c r="L169">
        <v>7.58</v>
      </c>
      <c r="M169">
        <v>7.42</v>
      </c>
      <c r="N169">
        <v>7.5</v>
      </c>
      <c r="O169">
        <v>7.33</v>
      </c>
      <c r="P169">
        <v>7.42</v>
      </c>
      <c r="Q169">
        <v>10</v>
      </c>
      <c r="R169">
        <v>10</v>
      </c>
      <c r="S169">
        <v>10</v>
      </c>
      <c r="T169">
        <v>7.42</v>
      </c>
      <c r="U169">
        <v>0</v>
      </c>
      <c r="V169">
        <v>82.33</v>
      </c>
      <c r="W169">
        <v>10.8</v>
      </c>
      <c r="X169">
        <v>0</v>
      </c>
      <c r="Y169">
        <v>0</v>
      </c>
      <c r="Z169" t="s">
        <v>29</v>
      </c>
      <c r="AA169">
        <f>VLOOKUP(Z169, MCA!$B$81:$C$92, 2, FALSE)</f>
        <v>-8.7578899231703297E-2</v>
      </c>
      <c r="AB169">
        <v>1</v>
      </c>
      <c r="AC169" t="s">
        <v>91</v>
      </c>
    </row>
    <row r="170" spans="1:29" x14ac:dyDescent="0.35">
      <c r="A170">
        <v>168</v>
      </c>
      <c r="B170">
        <v>168</v>
      </c>
      <c r="C170" t="s">
        <v>126</v>
      </c>
      <c r="D170">
        <f>VLOOKUP(Tabelle1!C170,MCA!$B$1:$C$22, 2, FALSE)</f>
        <v>-0.64002532115261812</v>
      </c>
      <c r="E170">
        <v>1600</v>
      </c>
      <c r="F170" t="s">
        <v>243</v>
      </c>
      <c r="G170" t="s">
        <v>69</v>
      </c>
      <c r="H170">
        <f>VLOOKUP(G170,MCA!$B$23:$C$70,2, FALSE)</f>
        <v>-0.30312799800827978</v>
      </c>
      <c r="I170" t="s">
        <v>34</v>
      </c>
      <c r="J170">
        <f>VLOOKUP(I170, MCA!$B$71:$C$80, 2, FALSE)</f>
        <v>-8.608458440027511E-2</v>
      </c>
      <c r="K170">
        <v>7.67</v>
      </c>
      <c r="L170">
        <v>7.5</v>
      </c>
      <c r="M170">
        <v>7.33</v>
      </c>
      <c r="N170">
        <v>7.58</v>
      </c>
      <c r="O170">
        <v>7.33</v>
      </c>
      <c r="P170">
        <v>7.42</v>
      </c>
      <c r="Q170">
        <v>10</v>
      </c>
      <c r="R170">
        <v>10</v>
      </c>
      <c r="S170">
        <v>10</v>
      </c>
      <c r="T170">
        <v>7.42</v>
      </c>
      <c r="U170">
        <v>0</v>
      </c>
      <c r="V170">
        <v>82.25</v>
      </c>
      <c r="W170">
        <v>11.7</v>
      </c>
      <c r="X170">
        <v>0</v>
      </c>
      <c r="Y170">
        <v>1</v>
      </c>
      <c r="Z170" t="s">
        <v>53</v>
      </c>
      <c r="AA170">
        <f>VLOOKUP(Z170, MCA!$B$81:$C$92, 2, FALSE)</f>
        <v>-0.40108520683943411</v>
      </c>
      <c r="AB170">
        <v>3</v>
      </c>
      <c r="AC170" t="s">
        <v>244</v>
      </c>
    </row>
    <row r="171" spans="1:29" x14ac:dyDescent="0.35">
      <c r="A171">
        <v>169</v>
      </c>
      <c r="B171">
        <v>169</v>
      </c>
      <c r="C171" t="s">
        <v>92</v>
      </c>
      <c r="D171">
        <f>VLOOKUP(Tabelle1!C171,MCA!$B$1:$C$22, 2, FALSE)</f>
        <v>-0.1100304117374761</v>
      </c>
      <c r="E171">
        <v>1200</v>
      </c>
      <c r="F171" t="s">
        <v>127</v>
      </c>
      <c r="G171" t="s">
        <v>79</v>
      </c>
      <c r="H171">
        <f>VLOOKUP(G171,MCA!$B$23:$C$70,2, FALSE)</f>
        <v>-5.5630775555881549E-2</v>
      </c>
      <c r="I171" t="s">
        <v>34</v>
      </c>
      <c r="J171">
        <f>VLOOKUP(I171, MCA!$B$71:$C$80, 2, FALSE)</f>
        <v>-8.608458440027511E-2</v>
      </c>
      <c r="K171">
        <v>7.75</v>
      </c>
      <c r="L171">
        <v>7.42</v>
      </c>
      <c r="M171">
        <v>7.33</v>
      </c>
      <c r="N171">
        <v>7.5</v>
      </c>
      <c r="O171">
        <v>7.33</v>
      </c>
      <c r="P171">
        <v>7.5</v>
      </c>
      <c r="Q171">
        <v>10</v>
      </c>
      <c r="R171">
        <v>10</v>
      </c>
      <c r="S171">
        <v>10</v>
      </c>
      <c r="T171">
        <v>7.33</v>
      </c>
      <c r="U171">
        <v>0</v>
      </c>
      <c r="V171">
        <v>82.17</v>
      </c>
      <c r="W171">
        <v>10.6</v>
      </c>
      <c r="X171">
        <v>1</v>
      </c>
      <c r="Y171">
        <v>0</v>
      </c>
      <c r="Z171" t="s">
        <v>29</v>
      </c>
      <c r="AA171">
        <f>VLOOKUP(Z171, MCA!$B$81:$C$92, 2, FALSE)</f>
        <v>-8.7578899231703297E-2</v>
      </c>
      <c r="AB171">
        <v>5</v>
      </c>
      <c r="AC171" t="s">
        <v>128</v>
      </c>
    </row>
    <row r="172" spans="1:29" x14ac:dyDescent="0.35">
      <c r="A172">
        <v>170</v>
      </c>
      <c r="B172">
        <v>170</v>
      </c>
      <c r="C172" t="s">
        <v>101</v>
      </c>
      <c r="D172">
        <f>VLOOKUP(Tabelle1!C172,MCA!$B$1:$C$22, 2, FALSE)</f>
        <v>3.2075833935390347E-2</v>
      </c>
      <c r="E172" t="s">
        <v>264</v>
      </c>
      <c r="F172" t="s">
        <v>72</v>
      </c>
      <c r="G172" t="s">
        <v>265</v>
      </c>
      <c r="H172">
        <f>VLOOKUP(G172,MCA!$B$23:$C$70,2, FALSE)</f>
        <v>0.18410556427080099</v>
      </c>
      <c r="I172" t="s">
        <v>34</v>
      </c>
      <c r="J172">
        <f>VLOOKUP(I172, MCA!$B$71:$C$80, 2, FALSE)</f>
        <v>-8.608458440027511E-2</v>
      </c>
      <c r="K172">
        <v>7.5</v>
      </c>
      <c r="L172">
        <v>7.5</v>
      </c>
      <c r="M172">
        <v>7.42</v>
      </c>
      <c r="N172">
        <v>7.5</v>
      </c>
      <c r="O172">
        <v>7.25</v>
      </c>
      <c r="P172">
        <v>7.5</v>
      </c>
      <c r="Q172">
        <v>10</v>
      </c>
      <c r="R172">
        <v>10</v>
      </c>
      <c r="S172">
        <v>10</v>
      </c>
      <c r="T172">
        <v>7.5</v>
      </c>
      <c r="U172">
        <v>0</v>
      </c>
      <c r="V172">
        <v>82.17</v>
      </c>
      <c r="W172">
        <v>11.2</v>
      </c>
      <c r="X172">
        <v>0</v>
      </c>
      <c r="Y172">
        <v>0</v>
      </c>
      <c r="Z172" t="s">
        <v>29</v>
      </c>
      <c r="AA172">
        <f>VLOOKUP(Z172, MCA!$B$81:$C$92, 2, FALSE)</f>
        <v>-8.7578899231703297E-2</v>
      </c>
      <c r="AB172">
        <v>2</v>
      </c>
      <c r="AC172" t="s">
        <v>74</v>
      </c>
    </row>
    <row r="173" spans="1:29" x14ac:dyDescent="0.35">
      <c r="A173">
        <v>171</v>
      </c>
      <c r="B173">
        <v>171</v>
      </c>
      <c r="C173" t="s">
        <v>150</v>
      </c>
      <c r="D173">
        <f>VLOOKUP(Tabelle1!C173,MCA!$B$1:$C$22, 2, FALSE)</f>
        <v>-6.2636942329786963E-2</v>
      </c>
      <c r="E173">
        <v>1368</v>
      </c>
      <c r="F173" t="s">
        <v>229</v>
      </c>
      <c r="G173" t="s">
        <v>117</v>
      </c>
      <c r="H173">
        <f>VLOOKUP(G173,MCA!$B$23:$C$70,2, FALSE)</f>
        <v>-7.876448162507696E-2</v>
      </c>
      <c r="I173" t="s">
        <v>34</v>
      </c>
      <c r="J173">
        <f>VLOOKUP(I173, MCA!$B$71:$C$80, 2, FALSE)</f>
        <v>-8.608458440027511E-2</v>
      </c>
      <c r="K173">
        <v>7.67</v>
      </c>
      <c r="L173">
        <v>7.5</v>
      </c>
      <c r="M173">
        <v>7.25</v>
      </c>
      <c r="N173">
        <v>7.5</v>
      </c>
      <c r="O173">
        <v>7.5</v>
      </c>
      <c r="P173">
        <v>7.33</v>
      </c>
      <c r="Q173">
        <v>10</v>
      </c>
      <c r="R173">
        <v>10</v>
      </c>
      <c r="S173">
        <v>10</v>
      </c>
      <c r="T173">
        <v>7.42</v>
      </c>
      <c r="U173">
        <v>0</v>
      </c>
      <c r="V173">
        <v>82.17</v>
      </c>
      <c r="W173">
        <v>10.6</v>
      </c>
      <c r="X173">
        <v>0</v>
      </c>
      <c r="Y173">
        <v>0</v>
      </c>
      <c r="Z173" t="s">
        <v>29</v>
      </c>
      <c r="AA173">
        <f>VLOOKUP(Z173, MCA!$B$81:$C$92, 2, FALSE)</f>
        <v>-8.7578899231703297E-2</v>
      </c>
      <c r="AB173">
        <v>8</v>
      </c>
      <c r="AC173" t="s">
        <v>230</v>
      </c>
    </row>
    <row r="174" spans="1:29" x14ac:dyDescent="0.35">
      <c r="A174">
        <v>172</v>
      </c>
      <c r="B174">
        <v>172</v>
      </c>
      <c r="C174" t="s">
        <v>31</v>
      </c>
      <c r="D174">
        <f>VLOOKUP(Tabelle1!C174,MCA!$B$1:$C$22, 2, FALSE)</f>
        <v>8.8575403573631709E-2</v>
      </c>
      <c r="E174">
        <v>600</v>
      </c>
      <c r="F174" t="s">
        <v>90</v>
      </c>
      <c r="G174" t="s">
        <v>149</v>
      </c>
      <c r="H174">
        <f>VLOOKUP(G174,MCA!$B$23:$C$70,2, FALSE)</f>
        <v>0.164925100867096</v>
      </c>
      <c r="I174" t="s">
        <v>34</v>
      </c>
      <c r="J174">
        <f>VLOOKUP(I174, MCA!$B$71:$C$80, 2, FALSE)</f>
        <v>-8.608458440027511E-2</v>
      </c>
      <c r="K174">
        <v>7.5</v>
      </c>
      <c r="L174">
        <v>7.67</v>
      </c>
      <c r="M174">
        <v>7.33</v>
      </c>
      <c r="N174">
        <v>7.5</v>
      </c>
      <c r="O174">
        <v>7.25</v>
      </c>
      <c r="P174">
        <v>7.33</v>
      </c>
      <c r="Q174">
        <v>10</v>
      </c>
      <c r="R174">
        <v>10</v>
      </c>
      <c r="S174">
        <v>10</v>
      </c>
      <c r="T174">
        <v>7.5</v>
      </c>
      <c r="U174">
        <v>0</v>
      </c>
      <c r="V174">
        <v>82.08</v>
      </c>
      <c r="W174">
        <v>9.6999999999999993</v>
      </c>
      <c r="X174">
        <v>0</v>
      </c>
      <c r="Y174">
        <v>0</v>
      </c>
      <c r="Z174" t="s">
        <v>88</v>
      </c>
      <c r="AA174">
        <f>VLOOKUP(Z174, MCA!$B$81:$C$92, 2, FALSE)</f>
        <v>0.47985433121148829</v>
      </c>
      <c r="AB174">
        <v>0</v>
      </c>
      <c r="AC174" t="s">
        <v>91</v>
      </c>
    </row>
    <row r="175" spans="1:29" x14ac:dyDescent="0.35">
      <c r="A175">
        <v>173</v>
      </c>
      <c r="B175">
        <v>173</v>
      </c>
      <c r="C175" t="s">
        <v>31</v>
      </c>
      <c r="D175">
        <f>VLOOKUP(Tabelle1!C175,MCA!$B$1:$C$22, 2, FALSE)</f>
        <v>8.8575403573631709E-2</v>
      </c>
      <c r="E175">
        <v>460</v>
      </c>
      <c r="F175" t="s">
        <v>90</v>
      </c>
      <c r="G175" t="s">
        <v>149</v>
      </c>
      <c r="H175">
        <f>VLOOKUP(G175,MCA!$B$23:$C$70,2, FALSE)</f>
        <v>0.164925100867096</v>
      </c>
      <c r="I175" t="s">
        <v>70</v>
      </c>
      <c r="J175">
        <f>VLOOKUP(I175, MCA!$B$71:$C$80, 2, FALSE)</f>
        <v>0.25480622770919281</v>
      </c>
      <c r="K175">
        <v>7.33</v>
      </c>
      <c r="L175">
        <v>7.42</v>
      </c>
      <c r="M175">
        <v>7.42</v>
      </c>
      <c r="N175">
        <v>7.5</v>
      </c>
      <c r="O175">
        <v>7.42</v>
      </c>
      <c r="P175">
        <v>7.5</v>
      </c>
      <c r="Q175">
        <v>10</v>
      </c>
      <c r="R175">
        <v>10</v>
      </c>
      <c r="S175">
        <v>10</v>
      </c>
      <c r="T175">
        <v>7.5</v>
      </c>
      <c r="U175">
        <v>0</v>
      </c>
      <c r="V175">
        <v>82.08</v>
      </c>
      <c r="W175">
        <v>8.1</v>
      </c>
      <c r="X175">
        <v>0</v>
      </c>
      <c r="Y175">
        <v>0</v>
      </c>
      <c r="Z175" t="s">
        <v>53</v>
      </c>
      <c r="AA175">
        <f>VLOOKUP(Z175, MCA!$B$81:$C$92, 2, FALSE)</f>
        <v>-0.40108520683943411</v>
      </c>
      <c r="AB175">
        <v>3</v>
      </c>
      <c r="AC175" t="s">
        <v>91</v>
      </c>
    </row>
    <row r="176" spans="1:29" x14ac:dyDescent="0.35">
      <c r="A176">
        <v>174</v>
      </c>
      <c r="B176">
        <v>174</v>
      </c>
      <c r="C176" t="s">
        <v>31</v>
      </c>
      <c r="D176">
        <f>VLOOKUP(Tabelle1!C176,MCA!$B$1:$C$22, 2, FALSE)</f>
        <v>8.8575403573631709E-2</v>
      </c>
      <c r="E176">
        <v>500</v>
      </c>
      <c r="F176" t="s">
        <v>90</v>
      </c>
      <c r="G176" t="s">
        <v>149</v>
      </c>
      <c r="H176">
        <f>VLOOKUP(G176,MCA!$B$23:$C$70,2, FALSE)</f>
        <v>0.164925100867096</v>
      </c>
      <c r="I176" t="s">
        <v>34</v>
      </c>
      <c r="J176">
        <f>VLOOKUP(I176, MCA!$B$71:$C$80, 2, FALSE)</f>
        <v>-8.608458440027511E-2</v>
      </c>
      <c r="K176">
        <v>7.5</v>
      </c>
      <c r="L176">
        <v>7.58</v>
      </c>
      <c r="M176">
        <v>7.42</v>
      </c>
      <c r="N176">
        <v>7.42</v>
      </c>
      <c r="O176">
        <v>7.25</v>
      </c>
      <c r="P176">
        <v>7.42</v>
      </c>
      <c r="Q176">
        <v>10</v>
      </c>
      <c r="R176">
        <v>10</v>
      </c>
      <c r="S176">
        <v>10</v>
      </c>
      <c r="T176">
        <v>7.42</v>
      </c>
      <c r="U176">
        <v>0</v>
      </c>
      <c r="V176">
        <v>82</v>
      </c>
      <c r="W176">
        <v>8.1999999999999993</v>
      </c>
      <c r="X176">
        <v>0</v>
      </c>
      <c r="Y176">
        <v>0</v>
      </c>
      <c r="Z176" t="s">
        <v>29</v>
      </c>
      <c r="AA176">
        <f>VLOOKUP(Z176, MCA!$B$81:$C$92, 2, FALSE)</f>
        <v>-8.7578899231703297E-2</v>
      </c>
      <c r="AB176">
        <v>1</v>
      </c>
      <c r="AC176" t="s">
        <v>91</v>
      </c>
    </row>
    <row r="177" spans="1:29" x14ac:dyDescent="0.35">
      <c r="A177">
        <v>175</v>
      </c>
      <c r="B177">
        <v>175</v>
      </c>
      <c r="C177" t="s">
        <v>81</v>
      </c>
      <c r="D177">
        <f>VLOOKUP(Tabelle1!C177,MCA!$B$1:$C$22, 2, FALSE)</f>
        <v>0.38178656416749712</v>
      </c>
      <c r="E177" t="s">
        <v>266</v>
      </c>
      <c r="F177" t="s">
        <v>208</v>
      </c>
      <c r="G177" t="s">
        <v>84</v>
      </c>
      <c r="H177">
        <f>VLOOKUP(G177,MCA!$B$23:$C$70,2, FALSE)</f>
        <v>0.89560032338010132</v>
      </c>
      <c r="I177" t="s">
        <v>34</v>
      </c>
      <c r="J177">
        <f>VLOOKUP(I177, MCA!$B$71:$C$80, 2, FALSE)</f>
        <v>-8.608458440027511E-2</v>
      </c>
      <c r="K177">
        <v>7.17</v>
      </c>
      <c r="L177">
        <v>7.5</v>
      </c>
      <c r="M177">
        <v>7.42</v>
      </c>
      <c r="N177">
        <v>7.42</v>
      </c>
      <c r="O177">
        <v>7.58</v>
      </c>
      <c r="P177">
        <v>7.5</v>
      </c>
      <c r="Q177">
        <v>10</v>
      </c>
      <c r="R177">
        <v>10</v>
      </c>
      <c r="S177">
        <v>10</v>
      </c>
      <c r="T177">
        <v>7.42</v>
      </c>
      <c r="U177">
        <v>0</v>
      </c>
      <c r="V177">
        <v>82</v>
      </c>
      <c r="W177">
        <v>9.8000000000000007</v>
      </c>
      <c r="X177">
        <v>0</v>
      </c>
      <c r="Y177">
        <v>0</v>
      </c>
      <c r="Z177" t="s">
        <v>29</v>
      </c>
      <c r="AA177">
        <f>VLOOKUP(Z177, MCA!$B$81:$C$92, 2, FALSE)</f>
        <v>-8.7578899231703297E-2</v>
      </c>
      <c r="AB177">
        <v>0</v>
      </c>
      <c r="AC177" t="s">
        <v>209</v>
      </c>
    </row>
    <row r="178" spans="1:29" x14ac:dyDescent="0.35">
      <c r="A178">
        <v>176</v>
      </c>
      <c r="B178">
        <v>176</v>
      </c>
      <c r="C178" t="s">
        <v>41</v>
      </c>
      <c r="D178">
        <f>VLOOKUP(Tabelle1!C178,MCA!$B$1:$C$22, 2, FALSE)</f>
        <v>-0.23192284294211379</v>
      </c>
      <c r="E178">
        <v>1500</v>
      </c>
      <c r="F178" t="s">
        <v>267</v>
      </c>
      <c r="G178" t="s">
        <v>69</v>
      </c>
      <c r="H178">
        <f>VLOOKUP(G178,MCA!$B$23:$C$70,2, FALSE)</f>
        <v>-0.30312799800827978</v>
      </c>
      <c r="I178" t="s">
        <v>34</v>
      </c>
      <c r="J178">
        <f>VLOOKUP(I178, MCA!$B$71:$C$80, 2, FALSE)</f>
        <v>-8.608458440027511E-2</v>
      </c>
      <c r="K178">
        <v>7.42</v>
      </c>
      <c r="L178">
        <v>7.42</v>
      </c>
      <c r="M178">
        <v>7.42</v>
      </c>
      <c r="N178">
        <v>7.33</v>
      </c>
      <c r="O178">
        <v>7.58</v>
      </c>
      <c r="P178">
        <v>7.33</v>
      </c>
      <c r="Q178">
        <v>10</v>
      </c>
      <c r="R178">
        <v>10</v>
      </c>
      <c r="S178">
        <v>10</v>
      </c>
      <c r="T178">
        <v>7.5</v>
      </c>
      <c r="U178">
        <v>0</v>
      </c>
      <c r="V178">
        <v>82</v>
      </c>
      <c r="W178">
        <v>10.5</v>
      </c>
      <c r="X178">
        <v>1</v>
      </c>
      <c r="Y178">
        <v>2</v>
      </c>
      <c r="Z178" t="s">
        <v>29</v>
      </c>
      <c r="AA178">
        <f>VLOOKUP(Z178, MCA!$B$81:$C$92, 2, FALSE)</f>
        <v>-8.7578899231703297E-2</v>
      </c>
      <c r="AB178">
        <v>8</v>
      </c>
      <c r="AC178" t="s">
        <v>268</v>
      </c>
    </row>
    <row r="179" spans="1:29" x14ac:dyDescent="0.35">
      <c r="A179">
        <v>177</v>
      </c>
      <c r="B179">
        <v>177</v>
      </c>
      <c r="C179" t="s">
        <v>48</v>
      </c>
      <c r="D179">
        <f>VLOOKUP(Tabelle1!C179,MCA!$B$1:$C$22, 2, FALSE)</f>
        <v>-0.11635118539008139</v>
      </c>
      <c r="E179" t="s">
        <v>269</v>
      </c>
      <c r="F179" t="s">
        <v>270</v>
      </c>
      <c r="H179" t="e">
        <f>VLOOKUP(G179,MCA!$B$23:$C$70,2, FALSE)</f>
        <v>#N/A</v>
      </c>
      <c r="I179" t="s">
        <v>34</v>
      </c>
      <c r="J179">
        <f>VLOOKUP(I179, MCA!$B$71:$C$80, 2, FALSE)</f>
        <v>-8.608458440027511E-2</v>
      </c>
      <c r="K179">
        <v>7.42</v>
      </c>
      <c r="L179">
        <v>7.42</v>
      </c>
      <c r="M179">
        <v>7.42</v>
      </c>
      <c r="N179">
        <v>7.33</v>
      </c>
      <c r="O179">
        <v>7.5</v>
      </c>
      <c r="P179">
        <v>7.42</v>
      </c>
      <c r="Q179">
        <v>10</v>
      </c>
      <c r="R179">
        <v>10</v>
      </c>
      <c r="S179">
        <v>10</v>
      </c>
      <c r="T179">
        <v>7.5</v>
      </c>
      <c r="U179">
        <v>0</v>
      </c>
      <c r="V179">
        <v>82</v>
      </c>
      <c r="W179">
        <v>11.5</v>
      </c>
      <c r="X179">
        <v>0</v>
      </c>
      <c r="Y179">
        <v>1</v>
      </c>
      <c r="Z179" t="s">
        <v>35</v>
      </c>
      <c r="AA179">
        <f>VLOOKUP(Z179, MCA!$B$81:$C$92, 2, FALSE)</f>
        <v>1.676549112166019</v>
      </c>
      <c r="AB179">
        <v>2</v>
      </c>
      <c r="AC179" t="s">
        <v>271</v>
      </c>
    </row>
    <row r="180" spans="1:29" x14ac:dyDescent="0.35">
      <c r="A180">
        <v>178</v>
      </c>
      <c r="B180">
        <v>178</v>
      </c>
      <c r="C180" t="s">
        <v>123</v>
      </c>
      <c r="D180">
        <f>VLOOKUP(Tabelle1!C180,MCA!$B$1:$C$22, 2, FALSE)</f>
        <v>6.352389013117528</v>
      </c>
      <c r="E180">
        <v>1350</v>
      </c>
      <c r="F180" t="s">
        <v>272</v>
      </c>
      <c r="H180" t="e">
        <f>VLOOKUP(G180,MCA!$B$23:$C$70,2, FALSE)</f>
        <v>#N/A</v>
      </c>
      <c r="I180" t="s">
        <v>70</v>
      </c>
      <c r="J180">
        <f>VLOOKUP(I180, MCA!$B$71:$C$80, 2, FALSE)</f>
        <v>0.25480622770919281</v>
      </c>
      <c r="K180">
        <v>7.67</v>
      </c>
      <c r="L180">
        <v>7.33</v>
      </c>
      <c r="M180">
        <v>7.25</v>
      </c>
      <c r="N180">
        <v>7.67</v>
      </c>
      <c r="O180">
        <v>7.42</v>
      </c>
      <c r="P180">
        <v>7.25</v>
      </c>
      <c r="Q180">
        <v>10</v>
      </c>
      <c r="R180">
        <v>10</v>
      </c>
      <c r="S180">
        <v>10</v>
      </c>
      <c r="T180">
        <v>7.42</v>
      </c>
      <c r="U180">
        <v>0</v>
      </c>
      <c r="V180">
        <v>82</v>
      </c>
      <c r="W180">
        <v>12.5</v>
      </c>
      <c r="X180">
        <v>0</v>
      </c>
      <c r="Y180">
        <v>0</v>
      </c>
      <c r="Z180" t="s">
        <v>88</v>
      </c>
      <c r="AA180">
        <f>VLOOKUP(Z180, MCA!$B$81:$C$92, 2, FALSE)</f>
        <v>0.47985433121148829</v>
      </c>
      <c r="AB180">
        <v>0</v>
      </c>
      <c r="AC180" t="s">
        <v>273</v>
      </c>
    </row>
    <row r="181" spans="1:29" x14ac:dyDescent="0.35">
      <c r="A181">
        <v>179</v>
      </c>
      <c r="B181">
        <v>179</v>
      </c>
      <c r="C181" t="s">
        <v>126</v>
      </c>
      <c r="D181">
        <f>VLOOKUP(Tabelle1!C181,MCA!$B$1:$C$22, 2, FALSE)</f>
        <v>-0.64002532115261812</v>
      </c>
      <c r="E181">
        <v>1600</v>
      </c>
      <c r="F181" t="s">
        <v>243</v>
      </c>
      <c r="G181" t="s">
        <v>69</v>
      </c>
      <c r="H181">
        <f>VLOOKUP(G181,MCA!$B$23:$C$70,2, FALSE)</f>
        <v>-0.30312799800827978</v>
      </c>
      <c r="I181" t="s">
        <v>34</v>
      </c>
      <c r="J181">
        <f>VLOOKUP(I181, MCA!$B$71:$C$80, 2, FALSE)</f>
        <v>-8.608458440027511E-2</v>
      </c>
      <c r="K181">
        <v>7.5</v>
      </c>
      <c r="L181">
        <v>7.5</v>
      </c>
      <c r="M181">
        <v>7.33</v>
      </c>
      <c r="N181">
        <v>7.5</v>
      </c>
      <c r="O181">
        <v>7.33</v>
      </c>
      <c r="P181">
        <v>7.33</v>
      </c>
      <c r="Q181">
        <v>10</v>
      </c>
      <c r="R181">
        <v>10</v>
      </c>
      <c r="S181">
        <v>10</v>
      </c>
      <c r="T181">
        <v>7.42</v>
      </c>
      <c r="U181">
        <v>0</v>
      </c>
      <c r="V181">
        <v>81.92</v>
      </c>
      <c r="W181">
        <v>11.6</v>
      </c>
      <c r="X181">
        <v>0</v>
      </c>
      <c r="Y181">
        <v>2</v>
      </c>
      <c r="Z181" t="s">
        <v>53</v>
      </c>
      <c r="AA181">
        <f>VLOOKUP(Z181, MCA!$B$81:$C$92, 2, FALSE)</f>
        <v>-0.40108520683943411</v>
      </c>
      <c r="AB181">
        <v>2</v>
      </c>
      <c r="AC181" t="s">
        <v>244</v>
      </c>
    </row>
    <row r="182" spans="1:29" x14ac:dyDescent="0.35">
      <c r="A182">
        <v>180</v>
      </c>
      <c r="B182">
        <v>180</v>
      </c>
      <c r="C182" t="s">
        <v>48</v>
      </c>
      <c r="D182">
        <f>VLOOKUP(Tabelle1!C182,MCA!$B$1:$C$22, 2, FALSE)</f>
        <v>-0.11635118539008139</v>
      </c>
      <c r="E182" t="s">
        <v>274</v>
      </c>
      <c r="F182" t="s">
        <v>255</v>
      </c>
      <c r="G182" t="s">
        <v>69</v>
      </c>
      <c r="H182">
        <f>VLOOKUP(G182,MCA!$B$23:$C$70,2, FALSE)</f>
        <v>-0.30312799800827978</v>
      </c>
      <c r="I182" t="s">
        <v>34</v>
      </c>
      <c r="J182">
        <f>VLOOKUP(I182, MCA!$B$71:$C$80, 2, FALSE)</f>
        <v>-8.608458440027511E-2</v>
      </c>
      <c r="K182">
        <v>7.33</v>
      </c>
      <c r="L182">
        <v>7.42</v>
      </c>
      <c r="M182">
        <v>7.33</v>
      </c>
      <c r="N182">
        <v>7.42</v>
      </c>
      <c r="O182">
        <v>7.58</v>
      </c>
      <c r="P182">
        <v>7.42</v>
      </c>
      <c r="Q182">
        <v>10</v>
      </c>
      <c r="R182">
        <v>10</v>
      </c>
      <c r="S182">
        <v>10</v>
      </c>
      <c r="T182">
        <v>7.42</v>
      </c>
      <c r="U182">
        <v>0</v>
      </c>
      <c r="V182">
        <v>81.92</v>
      </c>
      <c r="W182">
        <v>10.3</v>
      </c>
      <c r="X182">
        <v>0</v>
      </c>
      <c r="Y182">
        <v>0</v>
      </c>
      <c r="Z182" t="s">
        <v>53</v>
      </c>
      <c r="AA182">
        <f>VLOOKUP(Z182, MCA!$B$81:$C$92, 2, FALSE)</f>
        <v>-0.40108520683943411</v>
      </c>
      <c r="AB182">
        <v>1</v>
      </c>
      <c r="AC182" t="s">
        <v>256</v>
      </c>
    </row>
    <row r="183" spans="1:29" x14ac:dyDescent="0.35">
      <c r="A183">
        <v>181</v>
      </c>
      <c r="B183">
        <v>181</v>
      </c>
      <c r="C183" t="s">
        <v>31</v>
      </c>
      <c r="D183">
        <f>VLOOKUP(Tabelle1!C183,MCA!$B$1:$C$22, 2, FALSE)</f>
        <v>8.8575403573631709E-2</v>
      </c>
      <c r="E183">
        <v>300</v>
      </c>
      <c r="F183" t="s">
        <v>90</v>
      </c>
      <c r="G183" t="s">
        <v>79</v>
      </c>
      <c r="H183">
        <f>VLOOKUP(G183,MCA!$B$23:$C$70,2, FALSE)</f>
        <v>-5.5630775555881549E-2</v>
      </c>
      <c r="I183" t="s">
        <v>70</v>
      </c>
      <c r="J183">
        <f>VLOOKUP(I183, MCA!$B$71:$C$80, 2, FALSE)</f>
        <v>0.25480622770919281</v>
      </c>
      <c r="K183">
        <v>7.25</v>
      </c>
      <c r="L183">
        <v>7.42</v>
      </c>
      <c r="M183">
        <v>7.42</v>
      </c>
      <c r="N183">
        <v>7.5</v>
      </c>
      <c r="O183">
        <v>7.42</v>
      </c>
      <c r="P183">
        <v>7.42</v>
      </c>
      <c r="Q183">
        <v>10</v>
      </c>
      <c r="R183">
        <v>10</v>
      </c>
      <c r="S183">
        <v>10</v>
      </c>
      <c r="T183">
        <v>7.42</v>
      </c>
      <c r="U183">
        <v>0</v>
      </c>
      <c r="V183">
        <v>81.83</v>
      </c>
      <c r="W183">
        <v>11.3</v>
      </c>
      <c r="X183">
        <v>0</v>
      </c>
      <c r="Y183">
        <v>0</v>
      </c>
      <c r="Z183" t="s">
        <v>29</v>
      </c>
      <c r="AA183">
        <f>VLOOKUP(Z183, MCA!$B$81:$C$92, 2, FALSE)</f>
        <v>-8.7578899231703297E-2</v>
      </c>
      <c r="AB183">
        <v>0</v>
      </c>
      <c r="AC183" t="s">
        <v>91</v>
      </c>
    </row>
    <row r="184" spans="1:29" x14ac:dyDescent="0.35">
      <c r="A184">
        <v>182</v>
      </c>
      <c r="B184">
        <v>182</v>
      </c>
      <c r="C184" t="s">
        <v>146</v>
      </c>
      <c r="D184">
        <f>VLOOKUP(Tabelle1!C184,MCA!$B$1:$C$22, 2, FALSE)</f>
        <v>0.5336541734219522</v>
      </c>
      <c r="E184">
        <v>5400</v>
      </c>
      <c r="F184" t="s">
        <v>275</v>
      </c>
      <c r="G184" t="s">
        <v>84</v>
      </c>
      <c r="H184">
        <f>VLOOKUP(G184,MCA!$B$23:$C$70,2, FALSE)</f>
        <v>0.89560032338010132</v>
      </c>
      <c r="I184" t="s">
        <v>70</v>
      </c>
      <c r="J184">
        <f>VLOOKUP(I184, MCA!$B$71:$C$80, 2, FALSE)</f>
        <v>0.25480622770919281</v>
      </c>
      <c r="K184">
        <v>7.5</v>
      </c>
      <c r="L184">
        <v>7.5</v>
      </c>
      <c r="M184">
        <v>7.25</v>
      </c>
      <c r="N184">
        <v>7.42</v>
      </c>
      <c r="O184">
        <v>7.42</v>
      </c>
      <c r="P184">
        <v>7.42</v>
      </c>
      <c r="Q184">
        <v>10</v>
      </c>
      <c r="R184">
        <v>10</v>
      </c>
      <c r="S184">
        <v>10</v>
      </c>
      <c r="T184">
        <v>7.33</v>
      </c>
      <c r="U184">
        <v>0</v>
      </c>
      <c r="V184">
        <v>81.83</v>
      </c>
      <c r="W184">
        <v>11.2</v>
      </c>
      <c r="X184">
        <v>0</v>
      </c>
      <c r="Y184">
        <v>0</v>
      </c>
      <c r="Z184" t="s">
        <v>29</v>
      </c>
      <c r="AA184">
        <f>VLOOKUP(Z184, MCA!$B$81:$C$92, 2, FALSE)</f>
        <v>-8.7578899231703297E-2</v>
      </c>
      <c r="AB184">
        <v>4</v>
      </c>
      <c r="AC184" t="s">
        <v>276</v>
      </c>
    </row>
    <row r="185" spans="1:29" x14ac:dyDescent="0.35">
      <c r="A185">
        <v>183</v>
      </c>
      <c r="B185">
        <v>183</v>
      </c>
      <c r="C185" t="s">
        <v>89</v>
      </c>
      <c r="D185">
        <f>VLOOKUP(Tabelle1!C185,MCA!$B$1:$C$22, 2, FALSE)</f>
        <v>-0.46341193713349099</v>
      </c>
      <c r="E185">
        <v>1000</v>
      </c>
      <c r="F185" t="s">
        <v>72</v>
      </c>
      <c r="G185" t="s">
        <v>277</v>
      </c>
      <c r="H185">
        <f>VLOOKUP(G185,MCA!$B$23:$C$70,2, FALSE)</f>
        <v>-0.42720763101897652</v>
      </c>
      <c r="I185" t="s">
        <v>70</v>
      </c>
      <c r="J185">
        <f>VLOOKUP(I185, MCA!$B$71:$C$80, 2, FALSE)</f>
        <v>0.25480622770919281</v>
      </c>
      <c r="K185">
        <v>7.5</v>
      </c>
      <c r="L185">
        <v>7.5</v>
      </c>
      <c r="M185">
        <v>7.42</v>
      </c>
      <c r="N185">
        <v>7.33</v>
      </c>
      <c r="O185">
        <v>7.33</v>
      </c>
      <c r="P185">
        <v>7.33</v>
      </c>
      <c r="Q185">
        <v>10</v>
      </c>
      <c r="R185">
        <v>10</v>
      </c>
      <c r="S185">
        <v>10</v>
      </c>
      <c r="T185">
        <v>7.42</v>
      </c>
      <c r="U185">
        <v>0</v>
      </c>
      <c r="V185">
        <v>81.83</v>
      </c>
      <c r="W185">
        <v>11.3</v>
      </c>
      <c r="X185">
        <v>0</v>
      </c>
      <c r="Y185">
        <v>0</v>
      </c>
      <c r="Z185" t="s">
        <v>109</v>
      </c>
      <c r="AA185">
        <f>VLOOKUP(Z185, MCA!$B$81:$C$92, 2, FALSE)</f>
        <v>-0.38083010797530781</v>
      </c>
      <c r="AB185">
        <v>2</v>
      </c>
      <c r="AC185" t="s">
        <v>74</v>
      </c>
    </row>
    <row r="186" spans="1:29" x14ac:dyDescent="0.35">
      <c r="A186">
        <v>184</v>
      </c>
      <c r="B186">
        <v>184</v>
      </c>
      <c r="C186" t="s">
        <v>89</v>
      </c>
      <c r="D186">
        <f>VLOOKUP(Tabelle1!C186,MCA!$B$1:$C$22, 2, FALSE)</f>
        <v>-0.46341193713349099</v>
      </c>
      <c r="E186" t="s">
        <v>278</v>
      </c>
      <c r="F186" t="s">
        <v>107</v>
      </c>
      <c r="G186" t="s">
        <v>279</v>
      </c>
      <c r="H186">
        <f>VLOOKUP(G186,MCA!$B$23:$C$70,2, FALSE)</f>
        <v>-0.92389580941593674</v>
      </c>
      <c r="I186" t="s">
        <v>50</v>
      </c>
      <c r="J186">
        <f>VLOOKUP(I186, MCA!$B$71:$C$80, 2, FALSE)</f>
        <v>-0.1381851307642325</v>
      </c>
      <c r="K186">
        <v>7.42</v>
      </c>
      <c r="L186">
        <v>7.5</v>
      </c>
      <c r="M186">
        <v>7.58</v>
      </c>
      <c r="N186">
        <v>7.33</v>
      </c>
      <c r="O186">
        <v>7.33</v>
      </c>
      <c r="P186">
        <v>7.25</v>
      </c>
      <c r="Q186">
        <v>10</v>
      </c>
      <c r="R186">
        <v>10</v>
      </c>
      <c r="S186">
        <v>10</v>
      </c>
      <c r="T186">
        <v>7.33</v>
      </c>
      <c r="U186">
        <v>0</v>
      </c>
      <c r="V186">
        <v>81.75</v>
      </c>
      <c r="W186">
        <v>11.1</v>
      </c>
      <c r="X186">
        <v>0</v>
      </c>
      <c r="Y186">
        <v>0</v>
      </c>
      <c r="Z186" t="s">
        <v>46</v>
      </c>
      <c r="AA186">
        <f>VLOOKUP(Z186, MCA!$B$81:$C$92, 2, FALSE)</f>
        <v>-0.39704251903887389</v>
      </c>
      <c r="AB186">
        <v>0</v>
      </c>
      <c r="AC186" t="s">
        <v>108</v>
      </c>
    </row>
    <row r="187" spans="1:29" x14ac:dyDescent="0.35">
      <c r="A187">
        <v>185</v>
      </c>
      <c r="B187">
        <v>185</v>
      </c>
      <c r="C187" t="s">
        <v>24</v>
      </c>
      <c r="D187">
        <f>VLOOKUP(Tabelle1!C187,MCA!$B$1:$C$22, 2, FALSE)</f>
        <v>-0.60922878788624513</v>
      </c>
      <c r="E187">
        <v>1574</v>
      </c>
      <c r="F187" t="s">
        <v>107</v>
      </c>
      <c r="G187" t="s">
        <v>280</v>
      </c>
      <c r="H187">
        <f>VLOOKUP(G187,MCA!$B$23:$C$70,2, FALSE)</f>
        <v>-0.73052333479647202</v>
      </c>
      <c r="I187" t="s">
        <v>34</v>
      </c>
      <c r="J187">
        <f>VLOOKUP(I187, MCA!$B$71:$C$80, 2, FALSE)</f>
        <v>-8.608458440027511E-2</v>
      </c>
      <c r="K187">
        <v>7.33</v>
      </c>
      <c r="L187">
        <v>7.5</v>
      </c>
      <c r="M187">
        <v>7.33</v>
      </c>
      <c r="N187">
        <v>7.42</v>
      </c>
      <c r="O187">
        <v>7.42</v>
      </c>
      <c r="P187">
        <v>7.42</v>
      </c>
      <c r="Q187">
        <v>10</v>
      </c>
      <c r="R187">
        <v>10</v>
      </c>
      <c r="S187">
        <v>10</v>
      </c>
      <c r="T187">
        <v>7.33</v>
      </c>
      <c r="U187">
        <v>0</v>
      </c>
      <c r="V187">
        <v>81.75</v>
      </c>
      <c r="W187">
        <v>11.2</v>
      </c>
      <c r="X187">
        <v>0</v>
      </c>
      <c r="Y187">
        <v>0</v>
      </c>
      <c r="Z187" t="s">
        <v>46</v>
      </c>
      <c r="AA187">
        <f>VLOOKUP(Z187, MCA!$B$81:$C$92, 2, FALSE)</f>
        <v>-0.39704251903887389</v>
      </c>
      <c r="AB187">
        <v>0</v>
      </c>
      <c r="AC187" t="s">
        <v>108</v>
      </c>
    </row>
    <row r="188" spans="1:29" x14ac:dyDescent="0.35">
      <c r="A188">
        <v>186</v>
      </c>
      <c r="B188">
        <v>186</v>
      </c>
      <c r="C188" t="s">
        <v>190</v>
      </c>
      <c r="D188">
        <f>VLOOKUP(Tabelle1!C188,MCA!$B$1:$C$22, 2, FALSE)</f>
        <v>-0.12928299674633351</v>
      </c>
      <c r="E188">
        <v>1200</v>
      </c>
      <c r="F188" t="s">
        <v>233</v>
      </c>
      <c r="G188" t="s">
        <v>79</v>
      </c>
      <c r="H188">
        <f>VLOOKUP(G188,MCA!$B$23:$C$70,2, FALSE)</f>
        <v>-5.5630775555881549E-2</v>
      </c>
      <c r="I188" t="s">
        <v>34</v>
      </c>
      <c r="J188">
        <f>VLOOKUP(I188, MCA!$B$71:$C$80, 2, FALSE)</f>
        <v>-8.608458440027511E-2</v>
      </c>
      <c r="K188">
        <v>7.58</v>
      </c>
      <c r="L188">
        <v>7.42</v>
      </c>
      <c r="M188">
        <v>7.25</v>
      </c>
      <c r="N188">
        <v>7.25</v>
      </c>
      <c r="O188">
        <v>7.5</v>
      </c>
      <c r="P188">
        <v>7.33</v>
      </c>
      <c r="Q188">
        <v>10</v>
      </c>
      <c r="R188">
        <v>10</v>
      </c>
      <c r="S188">
        <v>10</v>
      </c>
      <c r="T188">
        <v>7.33</v>
      </c>
      <c r="U188">
        <v>0</v>
      </c>
      <c r="V188">
        <v>81.67</v>
      </c>
      <c r="W188">
        <v>11.8</v>
      </c>
      <c r="X188">
        <v>2</v>
      </c>
      <c r="Y188">
        <v>0</v>
      </c>
      <c r="Z188" t="s">
        <v>29</v>
      </c>
      <c r="AA188">
        <f>VLOOKUP(Z188, MCA!$B$81:$C$92, 2, FALSE)</f>
        <v>-8.7578899231703297E-2</v>
      </c>
      <c r="AB188">
        <v>2</v>
      </c>
      <c r="AC188" t="s">
        <v>234</v>
      </c>
    </row>
    <row r="189" spans="1:29" x14ac:dyDescent="0.35">
      <c r="A189">
        <v>187</v>
      </c>
      <c r="B189">
        <v>187</v>
      </c>
      <c r="C189" t="s">
        <v>41</v>
      </c>
      <c r="D189">
        <f>VLOOKUP(Tabelle1!C189,MCA!$B$1:$C$22, 2, FALSE)</f>
        <v>-0.23192284294211379</v>
      </c>
      <c r="E189">
        <v>1200</v>
      </c>
      <c r="F189" t="s">
        <v>267</v>
      </c>
      <c r="G189" t="s">
        <v>69</v>
      </c>
      <c r="H189">
        <f>VLOOKUP(G189,MCA!$B$23:$C$70,2, FALSE)</f>
        <v>-0.30312799800827978</v>
      </c>
      <c r="I189" t="s">
        <v>34</v>
      </c>
      <c r="J189">
        <f>VLOOKUP(I189, MCA!$B$71:$C$80, 2, FALSE)</f>
        <v>-8.608458440027511E-2</v>
      </c>
      <c r="K189">
        <v>7.33</v>
      </c>
      <c r="L189">
        <v>7.42</v>
      </c>
      <c r="M189">
        <v>7.25</v>
      </c>
      <c r="N189">
        <v>7.42</v>
      </c>
      <c r="O189">
        <v>7.42</v>
      </c>
      <c r="P189">
        <v>7.33</v>
      </c>
      <c r="Q189">
        <v>10</v>
      </c>
      <c r="R189">
        <v>10</v>
      </c>
      <c r="S189">
        <v>10</v>
      </c>
      <c r="T189">
        <v>7.42</v>
      </c>
      <c r="U189">
        <v>0</v>
      </c>
      <c r="V189">
        <v>81.58</v>
      </c>
      <c r="W189">
        <v>9.6999999999999993</v>
      </c>
      <c r="X189">
        <v>0</v>
      </c>
      <c r="Y189">
        <v>2</v>
      </c>
      <c r="Z189" t="s">
        <v>29</v>
      </c>
      <c r="AA189">
        <f>VLOOKUP(Z189, MCA!$B$81:$C$92, 2, FALSE)</f>
        <v>-8.7578899231703297E-2</v>
      </c>
      <c r="AB189">
        <v>4</v>
      </c>
      <c r="AC189" t="s">
        <v>268</v>
      </c>
    </row>
    <row r="190" spans="1:29" x14ac:dyDescent="0.35">
      <c r="A190">
        <v>188</v>
      </c>
      <c r="B190">
        <v>188</v>
      </c>
      <c r="C190" t="s">
        <v>31</v>
      </c>
      <c r="D190">
        <f>VLOOKUP(Tabelle1!C190,MCA!$B$1:$C$22, 2, FALSE)</f>
        <v>8.8575403573631709E-2</v>
      </c>
      <c r="E190">
        <v>300</v>
      </c>
      <c r="F190" t="s">
        <v>90</v>
      </c>
      <c r="G190" t="s">
        <v>79</v>
      </c>
      <c r="H190">
        <f>VLOOKUP(G190,MCA!$B$23:$C$70,2, FALSE)</f>
        <v>-5.5630775555881549E-2</v>
      </c>
      <c r="I190" t="s">
        <v>70</v>
      </c>
      <c r="J190">
        <f>VLOOKUP(I190, MCA!$B$71:$C$80, 2, FALSE)</f>
        <v>0.25480622770919281</v>
      </c>
      <c r="K190">
        <v>7.42</v>
      </c>
      <c r="L190">
        <v>7.5</v>
      </c>
      <c r="M190">
        <v>7.33</v>
      </c>
      <c r="N190">
        <v>7.33</v>
      </c>
      <c r="O190">
        <v>7.33</v>
      </c>
      <c r="P190">
        <v>7.33</v>
      </c>
      <c r="Q190">
        <v>10</v>
      </c>
      <c r="R190">
        <v>10</v>
      </c>
      <c r="S190">
        <v>10</v>
      </c>
      <c r="T190">
        <v>7.33</v>
      </c>
      <c r="U190">
        <v>0</v>
      </c>
      <c r="V190">
        <v>81.58</v>
      </c>
      <c r="W190">
        <v>9</v>
      </c>
      <c r="X190">
        <v>0</v>
      </c>
      <c r="Y190">
        <v>0</v>
      </c>
      <c r="Z190" t="s">
        <v>46</v>
      </c>
      <c r="AA190">
        <f>VLOOKUP(Z190, MCA!$B$81:$C$92, 2, FALSE)</f>
        <v>-0.39704251903887389</v>
      </c>
      <c r="AB190">
        <v>0</v>
      </c>
      <c r="AC190" t="s">
        <v>91</v>
      </c>
    </row>
    <row r="191" spans="1:29" x14ac:dyDescent="0.35">
      <c r="A191">
        <v>189</v>
      </c>
      <c r="B191">
        <v>189</v>
      </c>
      <c r="C191" t="s">
        <v>31</v>
      </c>
      <c r="D191">
        <f>VLOOKUP(Tabelle1!C191,MCA!$B$1:$C$22, 2, FALSE)</f>
        <v>8.8575403573631709E-2</v>
      </c>
      <c r="E191">
        <v>435</v>
      </c>
      <c r="F191" t="s">
        <v>90</v>
      </c>
      <c r="G191" t="s">
        <v>149</v>
      </c>
      <c r="H191">
        <f>VLOOKUP(G191,MCA!$B$23:$C$70,2, FALSE)</f>
        <v>0.164925100867096</v>
      </c>
      <c r="I191" t="s">
        <v>70</v>
      </c>
      <c r="J191">
        <f>VLOOKUP(I191, MCA!$B$71:$C$80, 2, FALSE)</f>
        <v>0.25480622770919281</v>
      </c>
      <c r="K191">
        <v>7.33</v>
      </c>
      <c r="L191">
        <v>7.5</v>
      </c>
      <c r="M191">
        <v>7.42</v>
      </c>
      <c r="N191">
        <v>7.33</v>
      </c>
      <c r="O191">
        <v>7.33</v>
      </c>
      <c r="P191">
        <v>7.25</v>
      </c>
      <c r="Q191">
        <v>10</v>
      </c>
      <c r="R191">
        <v>10</v>
      </c>
      <c r="S191">
        <v>10</v>
      </c>
      <c r="T191">
        <v>7.33</v>
      </c>
      <c r="U191">
        <v>0</v>
      </c>
      <c r="V191">
        <v>81.5</v>
      </c>
      <c r="W191">
        <v>8.5</v>
      </c>
      <c r="X191">
        <v>0</v>
      </c>
      <c r="Y191">
        <v>0</v>
      </c>
      <c r="Z191" t="s">
        <v>29</v>
      </c>
      <c r="AA191">
        <f>VLOOKUP(Z191, MCA!$B$81:$C$92, 2, FALSE)</f>
        <v>-8.7578899231703297E-2</v>
      </c>
      <c r="AB191">
        <v>0</v>
      </c>
      <c r="AC191" t="s">
        <v>91</v>
      </c>
    </row>
    <row r="192" spans="1:29" x14ac:dyDescent="0.35">
      <c r="A192">
        <v>190</v>
      </c>
      <c r="B192">
        <v>190</v>
      </c>
      <c r="C192" t="s">
        <v>81</v>
      </c>
      <c r="D192">
        <f>VLOOKUP(Tabelle1!C192,MCA!$B$1:$C$22, 2, FALSE)</f>
        <v>0.38178656416749712</v>
      </c>
      <c r="E192" t="s">
        <v>222</v>
      </c>
      <c r="F192" t="s">
        <v>208</v>
      </c>
      <c r="G192" t="s">
        <v>38</v>
      </c>
      <c r="H192">
        <f>VLOOKUP(G192,MCA!$B$23:$C$70,2, FALSE)</f>
        <v>1.1709741787616019</v>
      </c>
      <c r="I192" t="s">
        <v>34</v>
      </c>
      <c r="J192">
        <f>VLOOKUP(I192, MCA!$B$71:$C$80, 2, FALSE)</f>
        <v>-8.608458440027511E-2</v>
      </c>
      <c r="K192">
        <v>7.33</v>
      </c>
      <c r="L192">
        <v>7.42</v>
      </c>
      <c r="M192">
        <v>7.25</v>
      </c>
      <c r="N192">
        <v>7.33</v>
      </c>
      <c r="O192">
        <v>7.5</v>
      </c>
      <c r="P192">
        <v>7.42</v>
      </c>
      <c r="Q192">
        <v>10</v>
      </c>
      <c r="R192">
        <v>10</v>
      </c>
      <c r="S192">
        <v>10</v>
      </c>
      <c r="T192">
        <v>7.17</v>
      </c>
      <c r="U192">
        <v>0</v>
      </c>
      <c r="V192">
        <v>81.42</v>
      </c>
      <c r="W192">
        <v>11.6</v>
      </c>
      <c r="X192">
        <v>2</v>
      </c>
      <c r="Y192">
        <v>0</v>
      </c>
      <c r="Z192" t="s">
        <v>29</v>
      </c>
      <c r="AA192">
        <f>VLOOKUP(Z192, MCA!$B$81:$C$92, 2, FALSE)</f>
        <v>-8.7578899231703297E-2</v>
      </c>
      <c r="AB192">
        <v>1</v>
      </c>
      <c r="AC192" t="s">
        <v>209</v>
      </c>
    </row>
    <row r="193" spans="1:29" x14ac:dyDescent="0.35">
      <c r="A193">
        <v>191</v>
      </c>
      <c r="B193">
        <v>191</v>
      </c>
      <c r="C193" t="s">
        <v>81</v>
      </c>
      <c r="D193">
        <f>VLOOKUP(Tabelle1!C193,MCA!$B$1:$C$22, 2, FALSE)</f>
        <v>0.38178656416749712</v>
      </c>
      <c r="E193">
        <v>1400</v>
      </c>
      <c r="F193" t="s">
        <v>32</v>
      </c>
      <c r="G193" t="s">
        <v>281</v>
      </c>
      <c r="H193">
        <f>VLOOKUP(G193,MCA!$B$23:$C$70,2, FALSE)</f>
        <v>1.13775082893728</v>
      </c>
      <c r="I193" t="s">
        <v>50</v>
      </c>
      <c r="J193">
        <f>VLOOKUP(I193, MCA!$B$71:$C$80, 2, FALSE)</f>
        <v>-0.1381851307642325</v>
      </c>
      <c r="K193">
        <v>7.42</v>
      </c>
      <c r="L193">
        <v>7.25</v>
      </c>
      <c r="M193">
        <v>7.33</v>
      </c>
      <c r="N193">
        <v>7.42</v>
      </c>
      <c r="O193">
        <v>7.33</v>
      </c>
      <c r="P193">
        <v>7.33</v>
      </c>
      <c r="Q193">
        <v>10</v>
      </c>
      <c r="R193">
        <v>10</v>
      </c>
      <c r="S193">
        <v>10</v>
      </c>
      <c r="T193">
        <v>7.25</v>
      </c>
      <c r="U193">
        <v>0</v>
      </c>
      <c r="V193">
        <v>81.33</v>
      </c>
      <c r="W193">
        <v>10.5</v>
      </c>
      <c r="X193">
        <v>0</v>
      </c>
      <c r="Y193">
        <v>0</v>
      </c>
      <c r="Z193" t="s">
        <v>40</v>
      </c>
      <c r="AA193">
        <f>VLOOKUP(Z193, MCA!$B$81:$C$92, 2, FALSE)</f>
        <v>1.2093114615257301</v>
      </c>
      <c r="AB193">
        <v>5</v>
      </c>
      <c r="AC193" t="s">
        <v>36</v>
      </c>
    </row>
    <row r="194" spans="1:29" x14ac:dyDescent="0.35">
      <c r="A194">
        <v>192</v>
      </c>
      <c r="B194">
        <v>192</v>
      </c>
      <c r="C194" t="s">
        <v>81</v>
      </c>
      <c r="D194">
        <f>VLOOKUP(Tabelle1!C194,MCA!$B$1:$C$22, 2, FALSE)</f>
        <v>0.38178656416749712</v>
      </c>
      <c r="E194" t="s">
        <v>282</v>
      </c>
      <c r="F194" t="s">
        <v>208</v>
      </c>
      <c r="G194" t="s">
        <v>84</v>
      </c>
      <c r="H194">
        <f>VLOOKUP(G194,MCA!$B$23:$C$70,2, FALSE)</f>
        <v>0.89560032338010132</v>
      </c>
      <c r="I194" t="s">
        <v>34</v>
      </c>
      <c r="J194">
        <f>VLOOKUP(I194, MCA!$B$71:$C$80, 2, FALSE)</f>
        <v>-8.608458440027511E-2</v>
      </c>
      <c r="K194">
        <v>7.25</v>
      </c>
      <c r="L194">
        <v>7.25</v>
      </c>
      <c r="M194">
        <v>7.42</v>
      </c>
      <c r="N194">
        <v>7.25</v>
      </c>
      <c r="O194">
        <v>7.42</v>
      </c>
      <c r="P194">
        <v>7.42</v>
      </c>
      <c r="Q194">
        <v>10</v>
      </c>
      <c r="R194">
        <v>10</v>
      </c>
      <c r="S194">
        <v>10</v>
      </c>
      <c r="T194">
        <v>7.17</v>
      </c>
      <c r="U194">
        <v>0</v>
      </c>
      <c r="V194">
        <v>81.17</v>
      </c>
      <c r="W194">
        <v>10.4</v>
      </c>
      <c r="X194">
        <v>0</v>
      </c>
      <c r="Y194">
        <v>0</v>
      </c>
      <c r="Z194" t="s">
        <v>29</v>
      </c>
      <c r="AA194">
        <f>VLOOKUP(Z194, MCA!$B$81:$C$92, 2, FALSE)</f>
        <v>-8.7578899231703297E-2</v>
      </c>
      <c r="AB194">
        <v>0</v>
      </c>
      <c r="AC194" t="s">
        <v>209</v>
      </c>
    </row>
    <row r="195" spans="1:29" x14ac:dyDescent="0.35">
      <c r="A195">
        <v>193</v>
      </c>
      <c r="B195">
        <v>193</v>
      </c>
      <c r="C195" t="s">
        <v>24</v>
      </c>
      <c r="D195">
        <f>VLOOKUP(Tabelle1!C195,MCA!$B$1:$C$22, 2, FALSE)</f>
        <v>-0.60922878788624513</v>
      </c>
      <c r="E195" t="s">
        <v>283</v>
      </c>
      <c r="F195" t="s">
        <v>284</v>
      </c>
      <c r="G195" t="s">
        <v>285</v>
      </c>
      <c r="H195">
        <f>VLOOKUP(G195,MCA!$B$23:$C$70,2, FALSE)</f>
        <v>-0.65046017417695912</v>
      </c>
      <c r="I195" t="s">
        <v>34</v>
      </c>
      <c r="J195">
        <f>VLOOKUP(I195, MCA!$B$71:$C$80, 2, FALSE)</f>
        <v>-8.608458440027511E-2</v>
      </c>
      <c r="K195">
        <v>7.42</v>
      </c>
      <c r="L195">
        <v>7.25</v>
      </c>
      <c r="M195">
        <v>7.25</v>
      </c>
      <c r="N195">
        <v>7.42</v>
      </c>
      <c r="O195">
        <v>7.17</v>
      </c>
      <c r="P195">
        <v>7.33</v>
      </c>
      <c r="Q195">
        <v>10</v>
      </c>
      <c r="R195">
        <v>10</v>
      </c>
      <c r="S195">
        <v>10</v>
      </c>
      <c r="T195">
        <v>7.33</v>
      </c>
      <c r="U195">
        <v>0</v>
      </c>
      <c r="V195">
        <v>81.17</v>
      </c>
      <c r="W195">
        <v>11.4</v>
      </c>
      <c r="X195">
        <v>0</v>
      </c>
      <c r="Y195">
        <v>2</v>
      </c>
      <c r="Z195" t="s">
        <v>53</v>
      </c>
      <c r="AA195">
        <f>VLOOKUP(Z195, MCA!$B$81:$C$92, 2, FALSE)</f>
        <v>-0.40108520683943411</v>
      </c>
      <c r="AB195">
        <v>2</v>
      </c>
      <c r="AC195" t="s">
        <v>286</v>
      </c>
    </row>
    <row r="196" spans="1:29" x14ac:dyDescent="0.35">
      <c r="A196">
        <v>194</v>
      </c>
      <c r="B196">
        <v>194</v>
      </c>
      <c r="C196" t="s">
        <v>89</v>
      </c>
      <c r="D196">
        <f>VLOOKUP(Tabelle1!C196,MCA!$B$1:$C$22, 2, FALSE)</f>
        <v>-0.46341193713349099</v>
      </c>
      <c r="E196">
        <v>1200</v>
      </c>
      <c r="F196" t="s">
        <v>114</v>
      </c>
      <c r="H196" t="e">
        <f>VLOOKUP(G196,MCA!$B$23:$C$70,2, FALSE)</f>
        <v>#N/A</v>
      </c>
      <c r="I196" t="s">
        <v>50</v>
      </c>
      <c r="J196">
        <f>VLOOKUP(I196, MCA!$B$71:$C$80, 2, FALSE)</f>
        <v>-0.1381851307642325</v>
      </c>
      <c r="K196">
        <v>7.42</v>
      </c>
      <c r="L196">
        <v>7.42</v>
      </c>
      <c r="M196">
        <v>7.25</v>
      </c>
      <c r="N196">
        <v>7.25</v>
      </c>
      <c r="O196">
        <v>7.17</v>
      </c>
      <c r="P196">
        <v>7.25</v>
      </c>
      <c r="Q196">
        <v>10</v>
      </c>
      <c r="R196">
        <v>10</v>
      </c>
      <c r="S196">
        <v>10</v>
      </c>
      <c r="T196">
        <v>7.25</v>
      </c>
      <c r="U196">
        <v>0</v>
      </c>
      <c r="V196">
        <v>81</v>
      </c>
      <c r="W196">
        <v>10.6</v>
      </c>
      <c r="X196">
        <v>0</v>
      </c>
      <c r="Y196">
        <v>2</v>
      </c>
      <c r="Z196" t="s">
        <v>53</v>
      </c>
      <c r="AA196">
        <f>VLOOKUP(Z196, MCA!$B$81:$C$92, 2, FALSE)</f>
        <v>-0.40108520683943411</v>
      </c>
      <c r="AB196">
        <v>1</v>
      </c>
      <c r="AC196" t="s">
        <v>115</v>
      </c>
    </row>
    <row r="197" spans="1:29" x14ac:dyDescent="0.35">
      <c r="A197">
        <v>195</v>
      </c>
      <c r="B197">
        <v>195</v>
      </c>
      <c r="C197" t="s">
        <v>158</v>
      </c>
      <c r="D197">
        <f>VLOOKUP(Tabelle1!C197,MCA!$B$1:$C$22, 2, FALSE)</f>
        <v>0.1149145801770384</v>
      </c>
      <c r="E197">
        <v>1400</v>
      </c>
      <c r="F197" t="s">
        <v>287</v>
      </c>
      <c r="G197" t="s">
        <v>57</v>
      </c>
      <c r="H197">
        <f>VLOOKUP(G197,MCA!$B$23:$C$70,2, FALSE)</f>
        <v>-0.1160811841516428</v>
      </c>
      <c r="I197" t="s">
        <v>50</v>
      </c>
      <c r="J197">
        <f>VLOOKUP(I197, MCA!$B$71:$C$80, 2, FALSE)</f>
        <v>-0.1381851307642325</v>
      </c>
      <c r="K197">
        <v>7.42</v>
      </c>
      <c r="L197">
        <v>7.33</v>
      </c>
      <c r="M197">
        <v>7.33</v>
      </c>
      <c r="N197">
        <v>7.5</v>
      </c>
      <c r="O197">
        <v>7.08</v>
      </c>
      <c r="P197">
        <v>7</v>
      </c>
      <c r="Q197">
        <v>10</v>
      </c>
      <c r="R197">
        <v>10</v>
      </c>
      <c r="S197">
        <v>10</v>
      </c>
      <c r="T197">
        <v>7.17</v>
      </c>
      <c r="U197">
        <v>0</v>
      </c>
      <c r="V197">
        <v>80.83</v>
      </c>
      <c r="W197">
        <v>10.5</v>
      </c>
      <c r="X197">
        <v>0</v>
      </c>
      <c r="Y197">
        <v>8</v>
      </c>
      <c r="Z197" t="s">
        <v>88</v>
      </c>
      <c r="AA197">
        <f>VLOOKUP(Z197, MCA!$B$81:$C$92, 2, FALSE)</f>
        <v>0.47985433121148829</v>
      </c>
      <c r="AB197">
        <v>7</v>
      </c>
      <c r="AC197" t="s">
        <v>288</v>
      </c>
    </row>
    <row r="198" spans="1:29" x14ac:dyDescent="0.35">
      <c r="A198">
        <v>196</v>
      </c>
      <c r="B198">
        <v>196</v>
      </c>
      <c r="C198" t="s">
        <v>142</v>
      </c>
      <c r="D198">
        <f>VLOOKUP(Tabelle1!C198,MCA!$B$1:$C$22, 2, FALSE)</f>
        <v>-0.34657632540164618</v>
      </c>
      <c r="E198">
        <v>1100</v>
      </c>
      <c r="F198" t="s">
        <v>243</v>
      </c>
      <c r="G198" t="s">
        <v>69</v>
      </c>
      <c r="H198">
        <f>VLOOKUP(G198,MCA!$B$23:$C$70,2, FALSE)</f>
        <v>-0.30312799800827978</v>
      </c>
      <c r="I198" t="s">
        <v>34</v>
      </c>
      <c r="J198">
        <f>VLOOKUP(I198, MCA!$B$71:$C$80, 2, FALSE)</f>
        <v>-8.608458440027511E-2</v>
      </c>
      <c r="K198">
        <v>7.25</v>
      </c>
      <c r="L198">
        <v>7.25</v>
      </c>
      <c r="M198">
        <v>7.17</v>
      </c>
      <c r="N198">
        <v>7.33</v>
      </c>
      <c r="O198">
        <v>7.08</v>
      </c>
      <c r="P198">
        <v>7.25</v>
      </c>
      <c r="Q198">
        <v>10</v>
      </c>
      <c r="R198">
        <v>10</v>
      </c>
      <c r="S198">
        <v>10</v>
      </c>
      <c r="T198">
        <v>7.17</v>
      </c>
      <c r="U198">
        <v>0</v>
      </c>
      <c r="V198">
        <v>80.5</v>
      </c>
      <c r="W198">
        <v>11.5</v>
      </c>
      <c r="X198">
        <v>0</v>
      </c>
      <c r="Y198">
        <v>1</v>
      </c>
      <c r="Z198" t="s">
        <v>53</v>
      </c>
      <c r="AA198">
        <f>VLOOKUP(Z198, MCA!$B$81:$C$92, 2, FALSE)</f>
        <v>-0.40108520683943411</v>
      </c>
      <c r="AB198">
        <v>3</v>
      </c>
      <c r="AC198" t="s">
        <v>244</v>
      </c>
    </row>
    <row r="199" spans="1:29" x14ac:dyDescent="0.35">
      <c r="A199">
        <v>197</v>
      </c>
      <c r="B199">
        <v>197</v>
      </c>
      <c r="C199" t="s">
        <v>142</v>
      </c>
      <c r="D199">
        <f>VLOOKUP(Tabelle1!C199,MCA!$B$1:$C$22, 2, FALSE)</f>
        <v>-0.34657632540164618</v>
      </c>
      <c r="E199">
        <v>1000</v>
      </c>
      <c r="F199" t="s">
        <v>289</v>
      </c>
      <c r="G199" t="s">
        <v>192</v>
      </c>
      <c r="H199">
        <f>VLOOKUP(G199,MCA!$B$23:$C$70,2, FALSE)</f>
        <v>-8.1795848237602928E-2</v>
      </c>
      <c r="I199" t="s">
        <v>34</v>
      </c>
      <c r="J199">
        <f>VLOOKUP(I199, MCA!$B$71:$C$80, 2, FALSE)</f>
        <v>-8.608458440027511E-2</v>
      </c>
      <c r="K199">
        <v>7.42</v>
      </c>
      <c r="L199">
        <v>7.17</v>
      </c>
      <c r="M199">
        <v>7</v>
      </c>
      <c r="N199">
        <v>7.08</v>
      </c>
      <c r="O199">
        <v>7.42</v>
      </c>
      <c r="P199">
        <v>7.17</v>
      </c>
      <c r="Q199">
        <v>10</v>
      </c>
      <c r="R199">
        <v>10</v>
      </c>
      <c r="S199">
        <v>10</v>
      </c>
      <c r="T199">
        <v>7.17</v>
      </c>
      <c r="U199">
        <v>0</v>
      </c>
      <c r="V199">
        <v>80.42</v>
      </c>
      <c r="W199">
        <v>11.2</v>
      </c>
      <c r="X199">
        <v>0</v>
      </c>
      <c r="Y199">
        <v>0</v>
      </c>
      <c r="Z199" t="s">
        <v>29</v>
      </c>
      <c r="AA199">
        <f>VLOOKUP(Z199, MCA!$B$81:$C$92, 2, FALSE)</f>
        <v>-8.7578899231703297E-2</v>
      </c>
      <c r="AB199">
        <v>5</v>
      </c>
      <c r="AC199" t="s">
        <v>290</v>
      </c>
    </row>
    <row r="200" spans="1:29" x14ac:dyDescent="0.35">
      <c r="A200">
        <v>198</v>
      </c>
      <c r="B200">
        <v>198</v>
      </c>
      <c r="C200" t="s">
        <v>24</v>
      </c>
      <c r="D200">
        <f>VLOOKUP(Tabelle1!C200,MCA!$B$1:$C$22, 2, FALSE)</f>
        <v>-0.60922878788624513</v>
      </c>
      <c r="E200">
        <v>1600</v>
      </c>
      <c r="F200" t="s">
        <v>43</v>
      </c>
      <c r="G200" t="s">
        <v>291</v>
      </c>
      <c r="H200">
        <f>VLOOKUP(G200,MCA!$B$23:$C$70,2, FALSE)</f>
        <v>-0.77648412367890729</v>
      </c>
      <c r="I200" t="s">
        <v>34</v>
      </c>
      <c r="J200">
        <f>VLOOKUP(I200, MCA!$B$71:$C$80, 2, FALSE)</f>
        <v>-8.608458440027511E-2</v>
      </c>
      <c r="K200">
        <v>7.25</v>
      </c>
      <c r="L200">
        <v>7.25</v>
      </c>
      <c r="M200">
        <v>7.17</v>
      </c>
      <c r="N200">
        <v>7.33</v>
      </c>
      <c r="O200">
        <v>7</v>
      </c>
      <c r="P200">
        <v>7.17</v>
      </c>
      <c r="Q200">
        <v>10</v>
      </c>
      <c r="R200">
        <v>10</v>
      </c>
      <c r="S200">
        <v>10</v>
      </c>
      <c r="T200">
        <v>7.25</v>
      </c>
      <c r="U200">
        <v>0</v>
      </c>
      <c r="V200">
        <v>80.42</v>
      </c>
      <c r="W200">
        <v>11</v>
      </c>
      <c r="X200">
        <v>0</v>
      </c>
      <c r="Y200">
        <v>3</v>
      </c>
      <c r="Z200" t="s">
        <v>53</v>
      </c>
      <c r="AA200">
        <f>VLOOKUP(Z200, MCA!$B$81:$C$92, 2, FALSE)</f>
        <v>-0.40108520683943411</v>
      </c>
      <c r="AB200">
        <v>3</v>
      </c>
      <c r="AC200" t="s">
        <v>47</v>
      </c>
    </row>
    <row r="201" spans="1:29" x14ac:dyDescent="0.35">
      <c r="A201">
        <v>199</v>
      </c>
      <c r="B201">
        <v>199</v>
      </c>
      <c r="C201" t="s">
        <v>126</v>
      </c>
      <c r="D201">
        <f>VLOOKUP(Tabelle1!C201,MCA!$B$1:$C$22, 2, FALSE)</f>
        <v>-0.64002532115261812</v>
      </c>
      <c r="E201">
        <v>1600</v>
      </c>
      <c r="F201" t="s">
        <v>292</v>
      </c>
      <c r="G201" t="s">
        <v>69</v>
      </c>
      <c r="H201">
        <f>VLOOKUP(G201,MCA!$B$23:$C$70,2, FALSE)</f>
        <v>-0.30312799800827978</v>
      </c>
      <c r="I201" t="s">
        <v>34</v>
      </c>
      <c r="J201">
        <f>VLOOKUP(I201, MCA!$B$71:$C$80, 2, FALSE)</f>
        <v>-8.608458440027511E-2</v>
      </c>
      <c r="K201">
        <v>7.5</v>
      </c>
      <c r="L201">
        <v>7.25</v>
      </c>
      <c r="M201">
        <v>7.17</v>
      </c>
      <c r="N201">
        <v>7.17</v>
      </c>
      <c r="O201">
        <v>7.17</v>
      </c>
      <c r="P201">
        <v>7.08</v>
      </c>
      <c r="Q201">
        <v>10</v>
      </c>
      <c r="R201">
        <v>10</v>
      </c>
      <c r="S201">
        <v>10</v>
      </c>
      <c r="T201">
        <v>7</v>
      </c>
      <c r="U201">
        <v>0</v>
      </c>
      <c r="V201">
        <v>80.33</v>
      </c>
      <c r="W201">
        <v>11.8</v>
      </c>
      <c r="X201">
        <v>0</v>
      </c>
      <c r="Y201">
        <v>6</v>
      </c>
      <c r="Z201" t="s">
        <v>53</v>
      </c>
      <c r="AA201">
        <f>VLOOKUP(Z201, MCA!$B$81:$C$92, 2, FALSE)</f>
        <v>-0.40108520683943411</v>
      </c>
      <c r="AB201">
        <v>11</v>
      </c>
      <c r="AC201" t="s">
        <v>293</v>
      </c>
    </row>
    <row r="202" spans="1:29" x14ac:dyDescent="0.35">
      <c r="A202">
        <v>200</v>
      </c>
      <c r="B202">
        <v>200</v>
      </c>
      <c r="C202" t="s">
        <v>158</v>
      </c>
      <c r="D202">
        <f>VLOOKUP(Tabelle1!C202,MCA!$B$1:$C$22, 2, FALSE)</f>
        <v>0.1149145801770384</v>
      </c>
      <c r="E202">
        <v>1300</v>
      </c>
      <c r="F202" t="s">
        <v>287</v>
      </c>
      <c r="G202" t="s">
        <v>294</v>
      </c>
      <c r="H202">
        <f>VLOOKUP(G202,MCA!$B$23:$C$70,2, FALSE)</f>
        <v>0.47023778484760598</v>
      </c>
      <c r="I202" t="s">
        <v>50</v>
      </c>
      <c r="J202">
        <f>VLOOKUP(I202, MCA!$B$71:$C$80, 2, FALSE)</f>
        <v>-0.1381851307642325</v>
      </c>
      <c r="K202">
        <v>7.08</v>
      </c>
      <c r="L202">
        <v>7.25</v>
      </c>
      <c r="M202">
        <v>7.08</v>
      </c>
      <c r="N202">
        <v>7.42</v>
      </c>
      <c r="O202">
        <v>7.42</v>
      </c>
      <c r="P202">
        <v>7.08</v>
      </c>
      <c r="Q202">
        <v>10</v>
      </c>
      <c r="R202">
        <v>10</v>
      </c>
      <c r="S202">
        <v>10</v>
      </c>
      <c r="T202">
        <v>7</v>
      </c>
      <c r="U202">
        <v>0</v>
      </c>
      <c r="V202">
        <v>80.33</v>
      </c>
      <c r="W202">
        <v>11.5</v>
      </c>
      <c r="X202">
        <v>0</v>
      </c>
      <c r="Y202">
        <v>10</v>
      </c>
      <c r="Z202" t="s">
        <v>88</v>
      </c>
      <c r="AA202">
        <f>VLOOKUP(Z202, MCA!$B$81:$C$92, 2, FALSE)</f>
        <v>0.47985433121148829</v>
      </c>
      <c r="AB202">
        <v>7</v>
      </c>
      <c r="AC202" t="s">
        <v>288</v>
      </c>
    </row>
    <row r="203" spans="1:29" x14ac:dyDescent="0.35">
      <c r="A203">
        <v>201</v>
      </c>
      <c r="B203">
        <v>201</v>
      </c>
      <c r="C203" t="s">
        <v>89</v>
      </c>
      <c r="D203">
        <f>VLOOKUP(Tabelle1!C203,MCA!$B$1:$C$22, 2, FALSE)</f>
        <v>-0.46341193713349099</v>
      </c>
      <c r="E203">
        <v>1200</v>
      </c>
      <c r="F203" t="s">
        <v>295</v>
      </c>
      <c r="G203" t="s">
        <v>296</v>
      </c>
      <c r="H203">
        <f>VLOOKUP(G203,MCA!$B$23:$C$70,2, FALSE)</f>
        <v>-0.51437671696517329</v>
      </c>
      <c r="I203" t="s">
        <v>50</v>
      </c>
      <c r="J203">
        <f>VLOOKUP(I203, MCA!$B$71:$C$80, 2, FALSE)</f>
        <v>-0.1381851307642325</v>
      </c>
      <c r="K203">
        <v>7.25</v>
      </c>
      <c r="L203">
        <v>7.17</v>
      </c>
      <c r="M203">
        <v>7.17</v>
      </c>
      <c r="N203">
        <v>7.08</v>
      </c>
      <c r="O203">
        <v>7.17</v>
      </c>
      <c r="P203">
        <v>7.17</v>
      </c>
      <c r="Q203">
        <v>10</v>
      </c>
      <c r="R203">
        <v>10</v>
      </c>
      <c r="S203">
        <v>10</v>
      </c>
      <c r="T203">
        <v>7.17</v>
      </c>
      <c r="U203">
        <v>0</v>
      </c>
      <c r="V203">
        <v>80.17</v>
      </c>
      <c r="W203">
        <v>11.6</v>
      </c>
      <c r="X203">
        <v>0</v>
      </c>
      <c r="Y203">
        <v>1</v>
      </c>
      <c r="Z203" t="s">
        <v>53</v>
      </c>
      <c r="AA203">
        <f>VLOOKUP(Z203, MCA!$B$81:$C$92, 2, FALSE)</f>
        <v>-0.40108520683943411</v>
      </c>
      <c r="AB203">
        <v>2</v>
      </c>
      <c r="AC203" t="s">
        <v>297</v>
      </c>
    </row>
    <row r="204" spans="1:29" x14ac:dyDescent="0.35">
      <c r="A204">
        <v>202</v>
      </c>
      <c r="B204">
        <v>202</v>
      </c>
      <c r="C204" t="s">
        <v>89</v>
      </c>
      <c r="D204">
        <f>VLOOKUP(Tabelle1!C204,MCA!$B$1:$C$22, 2, FALSE)</f>
        <v>-0.46341193713349099</v>
      </c>
      <c r="E204">
        <v>950</v>
      </c>
      <c r="F204" t="s">
        <v>298</v>
      </c>
      <c r="G204" t="s">
        <v>223</v>
      </c>
      <c r="H204">
        <f>VLOOKUP(G204,MCA!$B$23:$C$70,2, FALSE)</f>
        <v>-0.53619840023085474</v>
      </c>
      <c r="I204" t="s">
        <v>50</v>
      </c>
      <c r="J204">
        <f>VLOOKUP(I204, MCA!$B$71:$C$80, 2, FALSE)</f>
        <v>-0.1381851307642325</v>
      </c>
      <c r="K204">
        <v>7.17</v>
      </c>
      <c r="L204">
        <v>7.17</v>
      </c>
      <c r="M204">
        <v>6.92</v>
      </c>
      <c r="N204">
        <v>7.17</v>
      </c>
      <c r="O204">
        <v>7.42</v>
      </c>
      <c r="P204">
        <v>7.17</v>
      </c>
      <c r="Q204">
        <v>10</v>
      </c>
      <c r="R204">
        <v>10</v>
      </c>
      <c r="S204">
        <v>10</v>
      </c>
      <c r="T204">
        <v>7.08</v>
      </c>
      <c r="U204">
        <v>0</v>
      </c>
      <c r="V204">
        <v>80.08</v>
      </c>
      <c r="W204">
        <v>11.4</v>
      </c>
      <c r="X204">
        <v>0</v>
      </c>
      <c r="Y204">
        <v>0</v>
      </c>
      <c r="Z204" t="s">
        <v>29</v>
      </c>
      <c r="AA204">
        <f>VLOOKUP(Z204, MCA!$B$81:$C$92, 2, FALSE)</f>
        <v>-8.7578899231703297E-2</v>
      </c>
      <c r="AB204">
        <v>4</v>
      </c>
      <c r="AC204" t="s">
        <v>299</v>
      </c>
    </row>
    <row r="205" spans="1:29" x14ac:dyDescent="0.35">
      <c r="A205">
        <v>203</v>
      </c>
      <c r="B205">
        <v>203</v>
      </c>
      <c r="C205" t="s">
        <v>142</v>
      </c>
      <c r="D205">
        <f>VLOOKUP(Tabelle1!C205,MCA!$B$1:$C$22, 2, FALSE)</f>
        <v>-0.34657632540164618</v>
      </c>
      <c r="E205">
        <v>1200</v>
      </c>
      <c r="F205" t="s">
        <v>251</v>
      </c>
      <c r="G205" t="s">
        <v>203</v>
      </c>
      <c r="H205">
        <f>VLOOKUP(G205,MCA!$B$23:$C$70,2, FALSE)</f>
        <v>-0.27659120353762101</v>
      </c>
      <c r="I205" t="s">
        <v>50</v>
      </c>
      <c r="J205">
        <f>VLOOKUP(I205, MCA!$B$71:$C$80, 2, FALSE)</f>
        <v>-0.1381851307642325</v>
      </c>
      <c r="K205">
        <v>7.33</v>
      </c>
      <c r="L205">
        <v>7.08</v>
      </c>
      <c r="M205">
        <v>6.75</v>
      </c>
      <c r="N205">
        <v>7.17</v>
      </c>
      <c r="O205">
        <v>7.42</v>
      </c>
      <c r="P205">
        <v>7.17</v>
      </c>
      <c r="Q205">
        <v>10</v>
      </c>
      <c r="R205">
        <v>10</v>
      </c>
      <c r="S205">
        <v>10</v>
      </c>
      <c r="T205">
        <v>7.08</v>
      </c>
      <c r="U205">
        <v>0</v>
      </c>
      <c r="V205">
        <v>80</v>
      </c>
      <c r="W205">
        <v>10.4</v>
      </c>
      <c r="X205">
        <v>0</v>
      </c>
      <c r="Y205">
        <v>2</v>
      </c>
      <c r="Z205" t="s">
        <v>29</v>
      </c>
      <c r="AA205">
        <f>VLOOKUP(Z205, MCA!$B$81:$C$92, 2, FALSE)</f>
        <v>-8.7578899231703297E-2</v>
      </c>
      <c r="AB205">
        <v>12</v>
      </c>
      <c r="AC205" t="s">
        <v>252</v>
      </c>
    </row>
    <row r="206" spans="1:29" x14ac:dyDescent="0.35">
      <c r="A206">
        <v>204</v>
      </c>
      <c r="B206">
        <v>204</v>
      </c>
      <c r="C206" t="s">
        <v>37</v>
      </c>
      <c r="D206">
        <f>VLOOKUP(Tabelle1!C206,MCA!$B$1:$C$22, 2, FALSE)</f>
        <v>1.238043938511656</v>
      </c>
      <c r="E206">
        <v>1300</v>
      </c>
      <c r="F206" t="s">
        <v>300</v>
      </c>
      <c r="G206" t="s">
        <v>84</v>
      </c>
      <c r="H206">
        <f>VLOOKUP(G206,MCA!$B$23:$C$70,2, FALSE)</f>
        <v>0.89560032338010132</v>
      </c>
      <c r="I206" t="s">
        <v>34</v>
      </c>
      <c r="J206">
        <f>VLOOKUP(I206, MCA!$B$71:$C$80, 2, FALSE)</f>
        <v>-8.608458440027511E-2</v>
      </c>
      <c r="K206">
        <v>7.25</v>
      </c>
      <c r="L206">
        <v>7.17</v>
      </c>
      <c r="M206">
        <v>7.08</v>
      </c>
      <c r="N206">
        <v>7</v>
      </c>
      <c r="O206">
        <v>7.08</v>
      </c>
      <c r="P206">
        <v>7.08</v>
      </c>
      <c r="Q206">
        <v>10</v>
      </c>
      <c r="R206">
        <v>10</v>
      </c>
      <c r="S206">
        <v>10</v>
      </c>
      <c r="T206">
        <v>7</v>
      </c>
      <c r="U206">
        <v>0</v>
      </c>
      <c r="V206">
        <v>79.67</v>
      </c>
      <c r="W206">
        <v>11.6</v>
      </c>
      <c r="X206">
        <v>0</v>
      </c>
      <c r="Y206">
        <v>9</v>
      </c>
      <c r="Z206" t="s">
        <v>29</v>
      </c>
      <c r="AA206">
        <f>VLOOKUP(Z206, MCA!$B$81:$C$92, 2, FALSE)</f>
        <v>-8.7578899231703297E-2</v>
      </c>
      <c r="AB206">
        <v>11</v>
      </c>
      <c r="AC206" t="s">
        <v>301</v>
      </c>
    </row>
    <row r="207" spans="1:29" x14ac:dyDescent="0.35">
      <c r="A207">
        <v>205</v>
      </c>
      <c r="B207">
        <v>205</v>
      </c>
      <c r="C207" t="s">
        <v>158</v>
      </c>
      <c r="D207">
        <f>VLOOKUP(Tabelle1!C207,MCA!$B$1:$C$22, 2, FALSE)</f>
        <v>0.1149145801770384</v>
      </c>
      <c r="E207">
        <v>1200</v>
      </c>
      <c r="F207" t="s">
        <v>287</v>
      </c>
      <c r="G207" t="s">
        <v>257</v>
      </c>
      <c r="H207">
        <f>VLOOKUP(G207,MCA!$B$23:$C$70,2, FALSE)</f>
        <v>0.34387032286459152</v>
      </c>
      <c r="I207" t="s">
        <v>50</v>
      </c>
      <c r="J207">
        <f>VLOOKUP(I207, MCA!$B$71:$C$80, 2, FALSE)</f>
        <v>-0.1381851307642325</v>
      </c>
      <c r="K207">
        <v>6.5</v>
      </c>
      <c r="L207">
        <v>6.75</v>
      </c>
      <c r="M207">
        <v>6.75</v>
      </c>
      <c r="N207">
        <v>7.17</v>
      </c>
      <c r="O207">
        <v>7.08</v>
      </c>
      <c r="P207">
        <v>7</v>
      </c>
      <c r="Q207">
        <v>10</v>
      </c>
      <c r="R207">
        <v>10</v>
      </c>
      <c r="S207">
        <v>10</v>
      </c>
      <c r="T207">
        <v>6.83</v>
      </c>
      <c r="U207">
        <v>0</v>
      </c>
      <c r="V207">
        <v>78.08</v>
      </c>
      <c r="W207">
        <v>11</v>
      </c>
      <c r="X207">
        <v>0</v>
      </c>
      <c r="Y207">
        <v>12</v>
      </c>
      <c r="Z207" t="s">
        <v>88</v>
      </c>
      <c r="AA207">
        <f>VLOOKUP(Z207, MCA!$B$81:$C$92, 2, FALSE)</f>
        <v>0.47985433121148829</v>
      </c>
      <c r="AB207">
        <v>13</v>
      </c>
      <c r="AC207" t="s">
        <v>288</v>
      </c>
    </row>
    <row r="208" spans="1:29" x14ac:dyDescent="0.35">
      <c r="A208">
        <v>206</v>
      </c>
      <c r="B208">
        <v>206</v>
      </c>
      <c r="C208" t="s">
        <v>89</v>
      </c>
      <c r="D208">
        <f>VLOOKUP(Tabelle1!C208,MCA!$B$1:$C$22, 2, FALSE)</f>
        <v>-0.46341193713349099</v>
      </c>
      <c r="E208" t="s">
        <v>302</v>
      </c>
      <c r="F208" t="s">
        <v>174</v>
      </c>
      <c r="G208" t="s">
        <v>223</v>
      </c>
      <c r="H208">
        <f>VLOOKUP(G208,MCA!$B$23:$C$70,2, FALSE)</f>
        <v>-0.53619840023085474</v>
      </c>
      <c r="I208" t="s">
        <v>303</v>
      </c>
      <c r="J208">
        <f>VLOOKUP(I208, MCA!$B$71:$C$80, 2, FALSE)</f>
        <v>-0.83858097131955356</v>
      </c>
      <c r="K208">
        <v>7.25</v>
      </c>
      <c r="L208">
        <v>7.08</v>
      </c>
      <c r="M208">
        <v>6.67</v>
      </c>
      <c r="N208">
        <v>6.83</v>
      </c>
      <c r="O208">
        <v>6.83</v>
      </c>
      <c r="P208">
        <v>6.67</v>
      </c>
      <c r="Q208">
        <v>10</v>
      </c>
      <c r="R208">
        <v>10</v>
      </c>
      <c r="S208">
        <v>10</v>
      </c>
      <c r="T208">
        <v>6.67</v>
      </c>
      <c r="U208">
        <v>0</v>
      </c>
      <c r="V208">
        <v>78</v>
      </c>
      <c r="W208">
        <v>11.3</v>
      </c>
      <c r="X208">
        <v>0</v>
      </c>
      <c r="Y208">
        <v>0</v>
      </c>
      <c r="Z208" t="s">
        <v>29</v>
      </c>
      <c r="AA208">
        <f>VLOOKUP(Z208, MCA!$B$81:$C$92, 2, FALSE)</f>
        <v>-8.7578899231703297E-2</v>
      </c>
      <c r="AB208">
        <v>1</v>
      </c>
      <c r="AC208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14784-99FA-470A-AC45-7D7F11344EDF}">
  <dimension ref="A1:C92"/>
  <sheetViews>
    <sheetView topLeftCell="A75" workbookViewId="0">
      <selection activeCell="B71" sqref="B71"/>
    </sheetView>
  </sheetViews>
  <sheetFormatPr defaultRowHeight="14.5" x14ac:dyDescent="0.35"/>
  <cols>
    <col min="1" max="1" width="67.453125" bestFit="1" customWidth="1"/>
    <col min="2" max="2" width="60.26953125" bestFit="1" customWidth="1"/>
  </cols>
  <sheetData>
    <row r="1" spans="1:3" x14ac:dyDescent="0.35">
      <c r="A1" s="2" t="s">
        <v>305</v>
      </c>
      <c r="B1" s="1" t="str">
        <f>RIGHT(A1, LEN(A1)-FIND("_",A1))</f>
        <v>Brazil</v>
      </c>
      <c r="C1">
        <v>-0.46341193713349099</v>
      </c>
    </row>
    <row r="2" spans="1:3" x14ac:dyDescent="0.35">
      <c r="A2" s="2" t="s">
        <v>306</v>
      </c>
      <c r="B2" s="1" t="str">
        <f t="shared" ref="B2:B65" si="0">RIGHT(A2, LEN(A2)-FIND("_",A2))</f>
        <v>Colombia</v>
      </c>
      <c r="C2">
        <v>-0.60922878788624513</v>
      </c>
    </row>
    <row r="3" spans="1:3" x14ac:dyDescent="0.35">
      <c r="A3" s="2" t="s">
        <v>307</v>
      </c>
      <c r="B3" s="1" t="str">
        <f t="shared" si="0"/>
        <v>Costa Rica</v>
      </c>
      <c r="C3">
        <v>-0.23192284294211379</v>
      </c>
    </row>
    <row r="4" spans="1:3" x14ac:dyDescent="0.35">
      <c r="A4" s="2" t="s">
        <v>308</v>
      </c>
      <c r="B4" s="1" t="str">
        <f t="shared" si="0"/>
        <v>El Salvador</v>
      </c>
      <c r="C4">
        <v>0.1149145801770384</v>
      </c>
    </row>
    <row r="5" spans="1:3" x14ac:dyDescent="0.35">
      <c r="A5" s="2" t="s">
        <v>309</v>
      </c>
      <c r="B5" s="1" t="str">
        <f t="shared" si="0"/>
        <v>Ethiopia</v>
      </c>
      <c r="C5">
        <v>-0.61948138582951062</v>
      </c>
    </row>
    <row r="6" spans="1:3" x14ac:dyDescent="0.35">
      <c r="A6" s="2" t="s">
        <v>310</v>
      </c>
      <c r="B6" s="1" t="str">
        <f t="shared" si="0"/>
        <v>Guatemala</v>
      </c>
      <c r="C6">
        <v>-0.11635118539008139</v>
      </c>
    </row>
    <row r="7" spans="1:3" x14ac:dyDescent="0.35">
      <c r="A7" s="2" t="s">
        <v>311</v>
      </c>
      <c r="B7" s="1" t="str">
        <f t="shared" si="0"/>
        <v>Honduras</v>
      </c>
      <c r="C7">
        <v>-6.2636942329786963E-2</v>
      </c>
    </row>
    <row r="8" spans="1:3" x14ac:dyDescent="0.35">
      <c r="A8" s="2" t="s">
        <v>312</v>
      </c>
      <c r="B8" s="1" t="str">
        <f t="shared" si="0"/>
        <v>Indonesia</v>
      </c>
      <c r="C8">
        <v>6.352389013117528</v>
      </c>
    </row>
    <row r="9" spans="1:3" x14ac:dyDescent="0.35">
      <c r="A9" s="2" t="s">
        <v>313</v>
      </c>
      <c r="B9" s="1" t="str">
        <f t="shared" si="0"/>
        <v>Kenya</v>
      </c>
      <c r="C9">
        <v>3.2075833935390347E-2</v>
      </c>
    </row>
    <row r="10" spans="1:3" x14ac:dyDescent="0.35">
      <c r="A10" s="2" t="s">
        <v>314</v>
      </c>
      <c r="B10" s="1" t="str">
        <f t="shared" si="0"/>
        <v>Laos</v>
      </c>
      <c r="C10">
        <v>1.238043938511656</v>
      </c>
    </row>
    <row r="11" spans="1:3" x14ac:dyDescent="0.35">
      <c r="A11" s="2" t="s">
        <v>315</v>
      </c>
      <c r="B11" s="1" t="str">
        <f t="shared" si="0"/>
        <v>Madagascar</v>
      </c>
      <c r="C11">
        <v>0.92340585682462861</v>
      </c>
    </row>
    <row r="12" spans="1:3" x14ac:dyDescent="0.35">
      <c r="A12" s="2" t="s">
        <v>316</v>
      </c>
      <c r="B12" s="1" t="str">
        <f t="shared" si="0"/>
        <v>Mexico</v>
      </c>
      <c r="C12">
        <v>-0.12928299674633351</v>
      </c>
    </row>
    <row r="13" spans="1:3" x14ac:dyDescent="0.35">
      <c r="A13" s="2" t="s">
        <v>317</v>
      </c>
      <c r="B13" s="1" t="str">
        <f t="shared" si="0"/>
        <v>Myanmar</v>
      </c>
      <c r="C13">
        <v>-0.68879550081713226</v>
      </c>
    </row>
    <row r="14" spans="1:3" x14ac:dyDescent="0.35">
      <c r="A14" s="2" t="s">
        <v>318</v>
      </c>
      <c r="B14" s="1" t="str">
        <f t="shared" si="0"/>
        <v>Nicaragua</v>
      </c>
      <c r="C14">
        <v>-0.34657632540164618</v>
      </c>
    </row>
    <row r="15" spans="1:3" x14ac:dyDescent="0.35">
      <c r="A15" s="2" t="s">
        <v>319</v>
      </c>
      <c r="B15" s="1" t="str">
        <f t="shared" si="0"/>
        <v>Panama</v>
      </c>
      <c r="C15">
        <v>-0.19817025927188531</v>
      </c>
    </row>
    <row r="16" spans="1:3" x14ac:dyDescent="0.35">
      <c r="A16" s="2" t="s">
        <v>320</v>
      </c>
      <c r="B16" s="1" t="str">
        <f t="shared" si="0"/>
        <v>Peru</v>
      </c>
      <c r="C16">
        <v>-0.64002532115261812</v>
      </c>
    </row>
    <row r="17" spans="1:3" x14ac:dyDescent="0.35">
      <c r="A17" s="2" t="s">
        <v>321</v>
      </c>
      <c r="B17" s="1" t="str">
        <f t="shared" si="0"/>
        <v>Taiwan</v>
      </c>
      <c r="C17">
        <v>8.8575403573631709E-2</v>
      </c>
    </row>
    <row r="18" spans="1:3" x14ac:dyDescent="0.35">
      <c r="A18" s="2" t="s">
        <v>322</v>
      </c>
      <c r="B18" s="1" t="str">
        <f t="shared" si="0"/>
        <v>Tanzania, United Republic Of</v>
      </c>
      <c r="C18">
        <v>-0.38372520963279633</v>
      </c>
    </row>
    <row r="19" spans="1:3" x14ac:dyDescent="0.35">
      <c r="A19" s="2" t="s">
        <v>323</v>
      </c>
      <c r="B19" s="1" t="str">
        <f t="shared" si="0"/>
        <v>Thailand</v>
      </c>
      <c r="C19">
        <v>0.38178656416749712</v>
      </c>
    </row>
    <row r="20" spans="1:3" x14ac:dyDescent="0.35">
      <c r="A20" s="2" t="s">
        <v>324</v>
      </c>
      <c r="B20" s="1" t="str">
        <f t="shared" si="0"/>
        <v>Uganda</v>
      </c>
      <c r="C20">
        <v>0.6927978013907321</v>
      </c>
    </row>
    <row r="21" spans="1:3" x14ac:dyDescent="0.35">
      <c r="A21" s="2" t="s">
        <v>325</v>
      </c>
      <c r="B21" s="1" t="str">
        <f t="shared" si="0"/>
        <v>United States (Hawaii)</v>
      </c>
      <c r="C21">
        <v>-0.1100304117374761</v>
      </c>
    </row>
    <row r="22" spans="1:3" x14ac:dyDescent="0.35">
      <c r="A22" s="2" t="s">
        <v>326</v>
      </c>
      <c r="B22" s="1" t="str">
        <f t="shared" si="0"/>
        <v>Vietnam</v>
      </c>
      <c r="C22">
        <v>0.5336541734219522</v>
      </c>
    </row>
    <row r="23" spans="1:3" x14ac:dyDescent="0.35">
      <c r="A23" s="2" t="s">
        <v>327</v>
      </c>
      <c r="B23" s="1" t="str">
        <f t="shared" si="0"/>
        <v>BOURBON, CATURRA Y CATIMOR</v>
      </c>
      <c r="C23">
        <v>2.7844974075616119E-2</v>
      </c>
    </row>
    <row r="24" spans="1:3" x14ac:dyDescent="0.35">
      <c r="A24" s="2" t="s">
        <v>328</v>
      </c>
      <c r="B24" s="1" t="str">
        <f t="shared" si="0"/>
        <v>Bourbon</v>
      </c>
      <c r="C24">
        <v>-0.1160811841516428</v>
      </c>
    </row>
    <row r="25" spans="1:3" x14ac:dyDescent="0.35">
      <c r="A25" s="2" t="s">
        <v>329</v>
      </c>
      <c r="B25" s="1" t="str">
        <f t="shared" si="0"/>
        <v>Bourbon Sidra</v>
      </c>
      <c r="C25">
        <v>-0.76221189456355953</v>
      </c>
    </row>
    <row r="26" spans="1:3" x14ac:dyDescent="0.35">
      <c r="A26" s="2" t="s">
        <v>330</v>
      </c>
      <c r="B26" s="1" t="str">
        <f t="shared" si="0"/>
        <v>Bourbon, Catimor, Caturra, Typica</v>
      </c>
      <c r="C26">
        <v>5.9172612150905031E-2</v>
      </c>
    </row>
    <row r="27" spans="1:3" x14ac:dyDescent="0.35">
      <c r="A27" s="2" t="s">
        <v>331</v>
      </c>
      <c r="B27" s="1" t="str">
        <f t="shared" si="0"/>
        <v>Castillo</v>
      </c>
      <c r="C27">
        <v>-0.6105171716004284</v>
      </c>
    </row>
    <row r="28" spans="1:3" x14ac:dyDescent="0.35">
      <c r="A28" s="2" t="s">
        <v>332</v>
      </c>
      <c r="B28" s="1" t="str">
        <f t="shared" si="0"/>
        <v>Castillo Paraguaycito</v>
      </c>
      <c r="C28">
        <v>-0.43758277798229461</v>
      </c>
    </row>
    <row r="29" spans="1:3" x14ac:dyDescent="0.35">
      <c r="A29" s="2" t="s">
        <v>333</v>
      </c>
      <c r="B29" s="1" t="str">
        <f t="shared" si="0"/>
        <v>Castillo and Colombia blend</v>
      </c>
      <c r="C29">
        <v>-0.21303971787839129</v>
      </c>
    </row>
    <row r="30" spans="1:3" x14ac:dyDescent="0.35">
      <c r="A30" s="2" t="s">
        <v>334</v>
      </c>
      <c r="B30" s="1" t="str">
        <f t="shared" si="0"/>
        <v>Castillo,Caturra,Bourbon</v>
      </c>
      <c r="C30">
        <v>-0.77648412367890729</v>
      </c>
    </row>
    <row r="31" spans="1:3" x14ac:dyDescent="0.35">
      <c r="A31" s="2" t="s">
        <v>335</v>
      </c>
      <c r="B31" s="1" t="str">
        <f t="shared" si="0"/>
        <v>Catimor</v>
      </c>
      <c r="C31">
        <v>0.89560032338010132</v>
      </c>
    </row>
    <row r="32" spans="1:3" x14ac:dyDescent="0.35">
      <c r="A32" s="2" t="s">
        <v>336</v>
      </c>
      <c r="B32" s="1" t="str">
        <f t="shared" si="0"/>
        <v>Catimor,Catuai,Caturra,Bourbon</v>
      </c>
      <c r="C32">
        <v>-0.68879550081713226</v>
      </c>
    </row>
    <row r="33" spans="1:3" x14ac:dyDescent="0.35">
      <c r="A33" s="2" t="s">
        <v>337</v>
      </c>
      <c r="B33" s="1" t="str">
        <f t="shared" si="0"/>
        <v>Catrenic</v>
      </c>
      <c r="C33">
        <v>-0.54300000700555684</v>
      </c>
    </row>
    <row r="34" spans="1:3" x14ac:dyDescent="0.35">
      <c r="A34" s="2" t="s">
        <v>338</v>
      </c>
      <c r="B34" s="1" t="str">
        <f t="shared" si="0"/>
        <v>Catuai</v>
      </c>
      <c r="C34">
        <v>-7.876448162507696E-2</v>
      </c>
    </row>
    <row r="35" spans="1:3" x14ac:dyDescent="0.35">
      <c r="A35" s="2" t="s">
        <v>339</v>
      </c>
      <c r="B35" s="1" t="str">
        <f t="shared" si="0"/>
        <v>Catuai and Mundo Novo</v>
      </c>
      <c r="C35">
        <v>-0.51437671696517329</v>
      </c>
    </row>
    <row r="36" spans="1:3" x14ac:dyDescent="0.35">
      <c r="A36" s="2" t="s">
        <v>340</v>
      </c>
      <c r="B36" s="1" t="str">
        <f t="shared" si="0"/>
        <v>Catucai</v>
      </c>
      <c r="C36">
        <v>-0.92389580941593674</v>
      </c>
    </row>
    <row r="37" spans="1:3" x14ac:dyDescent="0.35">
      <c r="A37" s="2" t="s">
        <v>341</v>
      </c>
      <c r="B37" s="1" t="str">
        <f t="shared" si="0"/>
        <v>Caturra</v>
      </c>
      <c r="C37">
        <v>-0.30312799800827978</v>
      </c>
    </row>
    <row r="38" spans="1:3" x14ac:dyDescent="0.35">
      <c r="A38" s="2" t="s">
        <v>342</v>
      </c>
      <c r="B38" s="1" t="str">
        <f t="shared" si="0"/>
        <v>Caturra,Colombia,Castillo</v>
      </c>
      <c r="C38">
        <v>-0.65046017417695912</v>
      </c>
    </row>
    <row r="39" spans="1:3" x14ac:dyDescent="0.35">
      <c r="A39" s="2" t="s">
        <v>343</v>
      </c>
      <c r="B39" s="1" t="str">
        <f t="shared" si="0"/>
        <v>Caturra-Catuai</v>
      </c>
      <c r="C39">
        <v>-5.0102428682215601E-2</v>
      </c>
    </row>
    <row r="40" spans="1:3" x14ac:dyDescent="0.35">
      <c r="A40" s="2" t="s">
        <v>344</v>
      </c>
      <c r="B40" s="1" t="str">
        <f t="shared" si="0"/>
        <v>Ethiopian Heirlooms</v>
      </c>
      <c r="C40">
        <v>-0.62324837923796994</v>
      </c>
    </row>
    <row r="41" spans="1:3" x14ac:dyDescent="0.35">
      <c r="A41" s="2" t="s">
        <v>345</v>
      </c>
      <c r="B41" s="1" t="str">
        <f t="shared" si="0"/>
        <v>Gayo</v>
      </c>
      <c r="C41">
        <v>-0.1185832624429677</v>
      </c>
    </row>
    <row r="42" spans="1:3" x14ac:dyDescent="0.35">
      <c r="A42" s="2" t="s">
        <v>346</v>
      </c>
      <c r="B42" s="1" t="str">
        <f t="shared" si="0"/>
        <v>Gesha</v>
      </c>
      <c r="C42">
        <v>-5.5903236141208928E-2</v>
      </c>
    </row>
    <row r="43" spans="1:3" x14ac:dyDescent="0.35">
      <c r="A43" s="2" t="s">
        <v>347</v>
      </c>
      <c r="B43" s="1" t="str">
        <f t="shared" si="0"/>
        <v>Java</v>
      </c>
      <c r="C43">
        <v>1.1709741787616019</v>
      </c>
    </row>
    <row r="44" spans="1:3" x14ac:dyDescent="0.35">
      <c r="A44" s="2" t="s">
        <v>348</v>
      </c>
      <c r="B44" s="1" t="str">
        <f t="shared" si="0"/>
        <v>Jember,TIM-TIM,Ateng</v>
      </c>
      <c r="C44">
        <v>11.771910817075099</v>
      </c>
    </row>
    <row r="45" spans="1:3" x14ac:dyDescent="0.35">
      <c r="A45" s="2" t="s">
        <v>349</v>
      </c>
      <c r="B45" s="1" t="str">
        <f t="shared" si="0"/>
        <v>Lempira</v>
      </c>
      <c r="C45">
        <v>0.25280239683642203</v>
      </c>
    </row>
    <row r="46" spans="1:3" x14ac:dyDescent="0.35">
      <c r="A46" s="2" t="s">
        <v>350</v>
      </c>
      <c r="B46" s="1" t="str">
        <f t="shared" si="0"/>
        <v>MARSELLESA, CATUAI, CATURRA &amp; MARSELLESA, ANACAFE 14, CATUAI</v>
      </c>
      <c r="C46">
        <v>-0.17316076693400331</v>
      </c>
    </row>
    <row r="47" spans="1:3" x14ac:dyDescent="0.35">
      <c r="A47" s="2" t="s">
        <v>351</v>
      </c>
      <c r="B47" s="1" t="str">
        <f t="shared" si="0"/>
        <v>Maragogype</v>
      </c>
      <c r="C47">
        <v>0.34387032286459152</v>
      </c>
    </row>
    <row r="48" spans="1:3" x14ac:dyDescent="0.35">
      <c r="A48" s="2" t="s">
        <v>352</v>
      </c>
      <c r="B48" s="1" t="str">
        <f t="shared" si="0"/>
        <v>Mundo Novo</v>
      </c>
      <c r="C48">
        <v>-0.53619840023085474</v>
      </c>
    </row>
    <row r="49" spans="1:3" x14ac:dyDescent="0.35">
      <c r="A49" s="2" t="s">
        <v>353</v>
      </c>
      <c r="B49" s="1" t="str">
        <f t="shared" si="0"/>
        <v>Pacamara</v>
      </c>
      <c r="C49">
        <v>-0.207960839101058</v>
      </c>
    </row>
    <row r="50" spans="1:3" x14ac:dyDescent="0.35">
      <c r="A50" s="2" t="s">
        <v>354</v>
      </c>
      <c r="B50" s="1" t="str">
        <f t="shared" si="0"/>
        <v>Pacas</v>
      </c>
      <c r="C50">
        <v>0.47023778484760598</v>
      </c>
    </row>
    <row r="51" spans="1:3" x14ac:dyDescent="0.35">
      <c r="A51" s="2" t="s">
        <v>355</v>
      </c>
      <c r="B51" s="1" t="str">
        <f t="shared" si="0"/>
        <v>Parainema</v>
      </c>
      <c r="C51">
        <v>-0.49483504266359368</v>
      </c>
    </row>
    <row r="52" spans="1:3" x14ac:dyDescent="0.35">
      <c r="A52" s="2" t="s">
        <v>356</v>
      </c>
      <c r="B52" s="1" t="str">
        <f t="shared" si="0"/>
        <v>Red Bourbon</v>
      </c>
      <c r="C52">
        <v>-0.84238037508185015</v>
      </c>
    </row>
    <row r="53" spans="1:3" x14ac:dyDescent="0.35">
      <c r="A53" s="2" t="s">
        <v>357</v>
      </c>
      <c r="B53" s="1" t="str">
        <f t="shared" si="0"/>
        <v>Red Bourbon,Caturra</v>
      </c>
      <c r="C53">
        <v>-2.4232059865119169</v>
      </c>
    </row>
    <row r="54" spans="1:3" x14ac:dyDescent="0.35">
      <c r="A54" s="2" t="s">
        <v>358</v>
      </c>
      <c r="B54" s="1" t="str">
        <f t="shared" si="0"/>
        <v>SHG</v>
      </c>
      <c r="C54">
        <v>-0.27659120353762101</v>
      </c>
    </row>
    <row r="55" spans="1:3" x14ac:dyDescent="0.35">
      <c r="A55" s="2" t="s">
        <v>359</v>
      </c>
      <c r="B55" s="1" t="str">
        <f t="shared" si="0"/>
        <v>SL14</v>
      </c>
      <c r="C55">
        <v>0.6927978013907321</v>
      </c>
    </row>
    <row r="56" spans="1:3" x14ac:dyDescent="0.35">
      <c r="A56" s="2" t="s">
        <v>360</v>
      </c>
      <c r="B56" s="1" t="str">
        <f t="shared" si="0"/>
        <v>SL28</v>
      </c>
      <c r="C56">
        <v>-0.14542870240191519</v>
      </c>
    </row>
    <row r="57" spans="1:3" x14ac:dyDescent="0.35">
      <c r="A57" s="2" t="s">
        <v>361</v>
      </c>
      <c r="B57" s="1" t="str">
        <f t="shared" si="0"/>
        <v>SL28,SL34,Ruiru11</v>
      </c>
      <c r="C57">
        <v>0.18410556427080099</v>
      </c>
    </row>
    <row r="58" spans="1:3" x14ac:dyDescent="0.35">
      <c r="A58" s="2" t="s">
        <v>362</v>
      </c>
      <c r="B58" s="1" t="str">
        <f t="shared" si="0"/>
        <v>SL34</v>
      </c>
      <c r="C58">
        <v>0.13305410811585999</v>
      </c>
    </row>
    <row r="59" spans="1:3" x14ac:dyDescent="0.35">
      <c r="A59" s="2" t="s">
        <v>363</v>
      </c>
      <c r="B59" s="1" t="str">
        <f t="shared" si="0"/>
        <v>Santander</v>
      </c>
      <c r="C59">
        <v>-0.73052333479647202</v>
      </c>
    </row>
    <row r="60" spans="1:3" x14ac:dyDescent="0.35">
      <c r="A60" s="2" t="s">
        <v>364</v>
      </c>
      <c r="B60" s="1" t="str">
        <f t="shared" si="0"/>
        <v>Sarchimor</v>
      </c>
      <c r="C60">
        <v>-8.1795848237602928E-2</v>
      </c>
    </row>
    <row r="61" spans="1:3" x14ac:dyDescent="0.35">
      <c r="A61" s="2" t="s">
        <v>365</v>
      </c>
      <c r="B61" s="1" t="str">
        <f t="shared" si="0"/>
        <v>Sl34+Gesha</v>
      </c>
      <c r="C61">
        <v>-0.33613254417473298</v>
      </c>
    </row>
    <row r="62" spans="1:3" x14ac:dyDescent="0.35">
      <c r="A62" s="2" t="s">
        <v>366</v>
      </c>
      <c r="B62" s="1" t="str">
        <f t="shared" si="0"/>
        <v>Typica</v>
      </c>
      <c r="C62">
        <v>-5.5630775555881549E-2</v>
      </c>
    </row>
    <row r="63" spans="1:3" x14ac:dyDescent="0.35">
      <c r="A63" s="2" t="s">
        <v>367</v>
      </c>
      <c r="B63" s="1" t="str">
        <f t="shared" si="0"/>
        <v>Typica + SL34</v>
      </c>
      <c r="C63">
        <v>1.32291384891006</v>
      </c>
    </row>
    <row r="64" spans="1:3" x14ac:dyDescent="0.35">
      <c r="A64" s="2" t="s">
        <v>368</v>
      </c>
      <c r="B64" s="1" t="str">
        <f t="shared" si="0"/>
        <v>Typica Bourbon Caturra Catimor</v>
      </c>
      <c r="C64">
        <v>1.13775082893728</v>
      </c>
    </row>
    <row r="65" spans="1:3" x14ac:dyDescent="0.35">
      <c r="A65" s="2" t="s">
        <v>369</v>
      </c>
      <c r="B65" s="1" t="str">
        <f t="shared" si="0"/>
        <v>Typica Gesha</v>
      </c>
      <c r="C65">
        <v>-0.47739280138788681</v>
      </c>
    </row>
    <row r="66" spans="1:3" x14ac:dyDescent="0.35">
      <c r="A66" s="2" t="s">
        <v>370</v>
      </c>
      <c r="B66" s="1" t="str">
        <f t="shared" ref="B66:B92" si="1">RIGHT(A66, LEN(A66)-FIND("_",A66))</f>
        <v>Wolishalo,Kurume,Dega</v>
      </c>
      <c r="C66">
        <v>-0.54732075738591668</v>
      </c>
    </row>
    <row r="67" spans="1:3" x14ac:dyDescent="0.35">
      <c r="A67" s="2" t="s">
        <v>371</v>
      </c>
      <c r="B67" s="1" t="str">
        <f t="shared" si="1"/>
        <v>Yellow Bourbon</v>
      </c>
      <c r="C67">
        <v>0.3640100732231728</v>
      </c>
    </row>
    <row r="68" spans="1:3" x14ac:dyDescent="0.35">
      <c r="A68" s="2" t="s">
        <v>372</v>
      </c>
      <c r="B68" s="1" t="str">
        <f t="shared" si="1"/>
        <v>Yellow Catuai</v>
      </c>
      <c r="C68">
        <v>-0.42720763101897652</v>
      </c>
    </row>
    <row r="69" spans="1:3" x14ac:dyDescent="0.35">
      <c r="A69" s="2" t="s">
        <v>373</v>
      </c>
      <c r="B69" s="1" t="str">
        <f t="shared" si="1"/>
        <v>unknow</v>
      </c>
      <c r="C69">
        <v>-0.1527878722777736</v>
      </c>
    </row>
    <row r="70" spans="1:3" x14ac:dyDescent="0.35">
      <c r="A70" s="2" t="s">
        <v>374</v>
      </c>
      <c r="B70" s="1" t="str">
        <f t="shared" si="1"/>
        <v>unknown</v>
      </c>
      <c r="C70">
        <v>0.164925100867096</v>
      </c>
    </row>
    <row r="71" spans="1:3" x14ac:dyDescent="0.35">
      <c r="A71" s="2" t="s">
        <v>375</v>
      </c>
      <c r="B71" s="1" t="str">
        <f t="shared" si="1"/>
        <v>Anaerobico 1000h</v>
      </c>
      <c r="C71">
        <v>-2.4232059865119169</v>
      </c>
    </row>
    <row r="72" spans="1:3" x14ac:dyDescent="0.35">
      <c r="A72" s="2" t="s">
        <v>376</v>
      </c>
      <c r="B72" s="1" t="str">
        <f t="shared" si="1"/>
        <v>Double Anaerobic Washed</v>
      </c>
      <c r="C72">
        <v>-0.6105171716004284</v>
      </c>
    </row>
    <row r="73" spans="1:3" x14ac:dyDescent="0.35">
      <c r="A73" s="2" t="s">
        <v>377</v>
      </c>
      <c r="B73" s="1" t="str">
        <f t="shared" si="1"/>
        <v>Double Carbonic Maceration / Natural</v>
      </c>
      <c r="C73">
        <v>9.0482754319931774E-2</v>
      </c>
    </row>
    <row r="74" spans="1:3" x14ac:dyDescent="0.35">
      <c r="A74" s="2" t="s">
        <v>378</v>
      </c>
      <c r="B74" s="1" t="str">
        <f t="shared" si="1"/>
        <v>Honey,Mossto</v>
      </c>
      <c r="C74">
        <v>-0.84238037508185015</v>
      </c>
    </row>
    <row r="75" spans="1:3" x14ac:dyDescent="0.35">
      <c r="A75" s="2" t="s">
        <v>379</v>
      </c>
      <c r="B75" s="1" t="str">
        <f t="shared" si="1"/>
        <v>Natural / Dry</v>
      </c>
      <c r="C75">
        <v>-0.1381851307642325</v>
      </c>
    </row>
    <row r="76" spans="1:3" x14ac:dyDescent="0.35">
      <c r="A76" s="2" t="s">
        <v>380</v>
      </c>
      <c r="B76" s="1" t="str">
        <f t="shared" si="1"/>
        <v>Pulped natural / honey</v>
      </c>
      <c r="C76">
        <v>0.25480622770919281</v>
      </c>
    </row>
    <row r="77" spans="1:3" x14ac:dyDescent="0.35">
      <c r="A77" s="2" t="s">
        <v>381</v>
      </c>
      <c r="B77" s="1" t="str">
        <f t="shared" si="1"/>
        <v>SEMI-LAVADO</v>
      </c>
      <c r="C77">
        <v>-0.83858097131955356</v>
      </c>
    </row>
    <row r="78" spans="1:3" x14ac:dyDescent="0.35">
      <c r="A78" s="2" t="s">
        <v>382</v>
      </c>
      <c r="B78" s="1" t="str">
        <f t="shared" si="1"/>
        <v>Semi Washed</v>
      </c>
      <c r="C78">
        <v>2.388885531636237</v>
      </c>
    </row>
    <row r="79" spans="1:3" x14ac:dyDescent="0.35">
      <c r="A79" s="2" t="s">
        <v>383</v>
      </c>
      <c r="B79" s="1" t="str">
        <f t="shared" si="1"/>
        <v>Washed / Wet</v>
      </c>
      <c r="C79">
        <v>-8.608458440027511E-2</v>
      </c>
    </row>
    <row r="80" spans="1:3" x14ac:dyDescent="0.35">
      <c r="A80" s="2" t="s">
        <v>384</v>
      </c>
      <c r="B80" s="1" t="str">
        <f t="shared" si="1"/>
        <v>Wet Hulling</v>
      </c>
      <c r="C80">
        <v>11.771910817075099</v>
      </c>
    </row>
    <row r="81" spans="1:3" x14ac:dyDescent="0.35">
      <c r="A81" s="2" t="s">
        <v>385</v>
      </c>
      <c r="B81" s="1" t="str">
        <f t="shared" si="1"/>
        <v>blue-green</v>
      </c>
      <c r="C81">
        <v>1.676549112166019</v>
      </c>
    </row>
    <row r="82" spans="1:3" x14ac:dyDescent="0.35">
      <c r="A82" s="2" t="s">
        <v>386</v>
      </c>
      <c r="B82" s="1" t="str">
        <f t="shared" si="1"/>
        <v>bluish-green</v>
      </c>
      <c r="C82">
        <v>0.47985433121148829</v>
      </c>
    </row>
    <row r="83" spans="1:3" x14ac:dyDescent="0.35">
      <c r="A83" s="2" t="s">
        <v>387</v>
      </c>
      <c r="B83" s="1" t="str">
        <f t="shared" si="1"/>
        <v>browish-green</v>
      </c>
      <c r="C83">
        <v>0.84445604260577789</v>
      </c>
    </row>
    <row r="84" spans="1:3" x14ac:dyDescent="0.35">
      <c r="A84" s="2" t="s">
        <v>388</v>
      </c>
      <c r="B84" s="1" t="str">
        <f t="shared" si="1"/>
        <v>brownish</v>
      </c>
      <c r="C84">
        <v>-0.28401347754932671</v>
      </c>
    </row>
    <row r="85" spans="1:3" x14ac:dyDescent="0.35">
      <c r="A85" s="2" t="s">
        <v>389</v>
      </c>
      <c r="B85" s="1" t="str">
        <f t="shared" si="1"/>
        <v>green</v>
      </c>
      <c r="C85">
        <v>-8.7578899231703297E-2</v>
      </c>
    </row>
    <row r="86" spans="1:3" x14ac:dyDescent="0.35">
      <c r="A86" s="2" t="s">
        <v>390</v>
      </c>
      <c r="B86" s="1" t="str">
        <f t="shared" si="1"/>
        <v>greenish</v>
      </c>
      <c r="C86">
        <v>-0.40108520683943411</v>
      </c>
    </row>
    <row r="87" spans="1:3" x14ac:dyDescent="0.35">
      <c r="A87" s="2" t="s">
        <v>391</v>
      </c>
      <c r="B87" s="1" t="str">
        <f t="shared" si="1"/>
        <v>pale yellow</v>
      </c>
      <c r="C87">
        <v>-0.38083010797530781</v>
      </c>
    </row>
    <row r="88" spans="1:3" x14ac:dyDescent="0.35">
      <c r="A88" s="2" t="s">
        <v>392</v>
      </c>
      <c r="B88" s="1" t="str">
        <f t="shared" si="1"/>
        <v>yello-green</v>
      </c>
      <c r="C88">
        <v>-0.1114557219443499</v>
      </c>
    </row>
    <row r="89" spans="1:3" x14ac:dyDescent="0.35">
      <c r="A89" s="2" t="s">
        <v>393</v>
      </c>
      <c r="B89" s="1" t="str">
        <f t="shared" si="1"/>
        <v>yellow green</v>
      </c>
      <c r="C89">
        <v>-0.36577468413547481</v>
      </c>
    </row>
    <row r="90" spans="1:3" x14ac:dyDescent="0.35">
      <c r="A90" s="2" t="s">
        <v>394</v>
      </c>
      <c r="B90" s="1" t="str">
        <f t="shared" si="1"/>
        <v>yellow- green</v>
      </c>
      <c r="C90">
        <v>-0.65773907359697037</v>
      </c>
    </row>
    <row r="91" spans="1:3" x14ac:dyDescent="0.35">
      <c r="A91" s="2" t="s">
        <v>395</v>
      </c>
      <c r="B91" s="1" t="str">
        <f t="shared" si="1"/>
        <v>yellow-green</v>
      </c>
      <c r="C91">
        <v>-0.39704251903887389</v>
      </c>
    </row>
    <row r="92" spans="1:3" x14ac:dyDescent="0.35">
      <c r="A92" s="2" t="s">
        <v>396</v>
      </c>
      <c r="B92" s="1" t="str">
        <f t="shared" si="1"/>
        <v>yellowish</v>
      </c>
      <c r="C92">
        <v>1.2093114615257301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MCA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Naxatra Jain</dc:creator>
  <cp:lastModifiedBy>Naxatra Jain</cp:lastModifiedBy>
  <dcterms:created xsi:type="dcterms:W3CDTF">2015-06-05T18:19:34Z</dcterms:created>
  <dcterms:modified xsi:type="dcterms:W3CDTF">2023-07-13T12:47:10Z</dcterms:modified>
</cp:coreProperties>
</file>