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completed assignments\excel completed assignment\"/>
    </mc:Choice>
  </mc:AlternateContent>
  <xr:revisionPtr revIDLastSave="0" documentId="8_{995BC347-6BEE-4A1F-A17D-16746A7EF1CC}" xr6:coauthVersionLast="47" xr6:coauthVersionMax="47" xr10:uidLastSave="{00000000-0000-0000-0000-000000000000}"/>
  <bookViews>
    <workbookView xWindow="-120" yWindow="-120" windowWidth="20730" windowHeight="11160" xr2:uid="{18E74621-BEBE-4C55-9A4A-6D7726ED6B75}"/>
  </bookViews>
  <sheets>
    <sheet name="Brainstorm" sheetId="4" r:id="rId1"/>
    <sheet name="Vlookup Advanced" sheetId="2" r:id="rId2"/>
  </sheets>
  <definedNames>
    <definedName name="Amarilla">'Vlookup Advanced'!$I$14:$J$20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E32" i="2"/>
  <c r="C7" i="2"/>
  <c r="C8" i="2"/>
  <c r="C9" i="2"/>
  <c r="C10" i="2"/>
  <c r="C6" i="2"/>
  <c r="D17" i="2"/>
  <c r="D18" i="2"/>
  <c r="D19" i="2"/>
  <c r="D20" i="2"/>
  <c r="D21" i="2"/>
  <c r="D22" i="2"/>
  <c r="D16" i="2"/>
  <c r="E29" i="2"/>
  <c r="C29" i="2"/>
  <c r="C31" i="2"/>
  <c r="E30" i="2"/>
  <c r="C32" i="2" s="1"/>
  <c r="E31" i="2"/>
  <c r="E33" i="2"/>
  <c r="E34" i="2"/>
  <c r="E35" i="2"/>
  <c r="E36" i="2"/>
  <c r="E37" i="2"/>
  <c r="E28" i="2"/>
  <c r="C30" i="2" s="1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D11" i="4" s="1"/>
  <c r="E11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14" i="4"/>
  <c r="I14" i="4" s="1"/>
  <c r="D7" i="4" l="1"/>
  <c r="C28" i="2"/>
  <c r="D10" i="4"/>
  <c r="E10" i="4" s="1"/>
</calcChain>
</file>

<file path=xl/sharedStrings.xml><?xml version="1.0" encoding="utf-8"?>
<sst xmlns="http://schemas.openxmlformats.org/spreadsheetml/2006/main" count="119" uniqueCount="45">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</sst>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998221</xdr:colOff>
      <xdr:row>4</xdr:row>
      <xdr:rowOff>161926</xdr:rowOff>
    </xdr:from>
    <xdr:to>
      <xdr:col>9</xdr:col>
      <xdr:colOff>15442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0271" y="1028701"/>
          <a:ext cx="2055696" cy="1343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27"/>
  <sheetViews>
    <sheetView tabSelected="1" zoomScale="70" zoomScaleNormal="70" workbookViewId="0">
      <selection activeCell="K14" sqref="K14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9.7109375" bestFit="1" customWidth="1"/>
    <col min="5" max="5" width="19.28515625" bestFit="1" customWidth="1"/>
    <col min="6" max="6" width="17.5703125" bestFit="1" customWidth="1"/>
    <col min="7" max="7" width="8.7109375" bestFit="1" customWidth="1"/>
    <col min="8" max="8" width="10.140625" bestFit="1" customWidth="1"/>
  </cols>
  <sheetData>
    <row r="2" spans="2:9" ht="15.75" x14ac:dyDescent="0.25">
      <c r="B2" s="9" t="s">
        <v>18</v>
      </c>
    </row>
    <row r="3" spans="2:9" ht="18.75" x14ac:dyDescent="0.3">
      <c r="B3" s="9" t="s">
        <v>19</v>
      </c>
      <c r="G3" s="10"/>
    </row>
    <row r="4" spans="2:9" ht="18.75" x14ac:dyDescent="0.3">
      <c r="B4" s="9" t="s">
        <v>20</v>
      </c>
      <c r="G4" s="10"/>
    </row>
    <row r="5" spans="2:9" ht="18.75" x14ac:dyDescent="0.3">
      <c r="G5" s="10"/>
    </row>
    <row r="6" spans="2:9" x14ac:dyDescent="0.25">
      <c r="B6" s="11" t="s">
        <v>21</v>
      </c>
      <c r="C6" s="11" t="s">
        <v>22</v>
      </c>
      <c r="D6" s="11" t="s">
        <v>23</v>
      </c>
      <c r="E6" s="11" t="s">
        <v>24</v>
      </c>
    </row>
    <row r="7" spans="2:9" x14ac:dyDescent="0.25">
      <c r="B7" s="1" t="s">
        <v>33</v>
      </c>
      <c r="C7" s="1" t="s">
        <v>34</v>
      </c>
      <c r="D7" s="5">
        <f>IF(SUMIFS(H14:H27,B14:B27,B7,C14:C27,C7)=0,"NA",SUMIFS(H14:H27,B14:B27,B7,C14:C27,C7))</f>
        <v>1750700</v>
      </c>
      <c r="E7" s="5">
        <f>IF(COUNTIFS(B14:B27,B7,C14:C27,C7)=0,"NA",COUNTIFS(B14:B27,B7,C14:C27,C7))</f>
        <v>2</v>
      </c>
    </row>
    <row r="9" spans="2:9" x14ac:dyDescent="0.25">
      <c r="C9" s="1"/>
      <c r="D9" s="1"/>
      <c r="E9" s="11" t="s">
        <v>25</v>
      </c>
    </row>
    <row r="10" spans="2:9" x14ac:dyDescent="0.25">
      <c r="C10" s="11" t="s">
        <v>26</v>
      </c>
      <c r="D10" s="5">
        <f>MAX(F14:F27)</f>
        <v>260</v>
      </c>
      <c r="E10" s="5" t="str">
        <f>INDEX($B$13:$I$27,MATCH(D10,$F$13:$F$27,0),MATCH("Product",$B$13:$I$13,0))</f>
        <v>Amarilla</v>
      </c>
    </row>
    <row r="11" spans="2:9" x14ac:dyDescent="0.25">
      <c r="C11" s="11" t="s">
        <v>27</v>
      </c>
      <c r="D11" s="5">
        <f>MIN(F14:F27)</f>
        <v>5</v>
      </c>
      <c r="E11" s="5" t="str">
        <f>INDEX($B$13:$I$27,MATCH(D11,$F$13:$F$27,0),MATCH("Product",$B$13:$I$13,0))</f>
        <v>Montana</v>
      </c>
    </row>
    <row r="13" spans="2:9" x14ac:dyDescent="0.25">
      <c r="B13" s="1" t="s">
        <v>21</v>
      </c>
      <c r="C13" s="1" t="s">
        <v>28</v>
      </c>
      <c r="D13" s="1" t="s">
        <v>1</v>
      </c>
      <c r="E13" s="1" t="s">
        <v>2</v>
      </c>
      <c r="F13" s="5" t="s">
        <v>29</v>
      </c>
      <c r="G13" s="1" t="s">
        <v>30</v>
      </c>
      <c r="H13" s="5" t="s">
        <v>31</v>
      </c>
      <c r="I13" s="5" t="s">
        <v>32</v>
      </c>
    </row>
    <row r="14" spans="2:9" x14ac:dyDescent="0.25">
      <c r="B14" s="1" t="s">
        <v>33</v>
      </c>
      <c r="C14" s="1" t="s">
        <v>34</v>
      </c>
      <c r="D14" s="1" t="s">
        <v>8</v>
      </c>
      <c r="E14" s="1">
        <v>2851</v>
      </c>
      <c r="F14" s="5">
        <f>_xlfn.IFS(D14=$D$14,10,D14=$D$17,120,D14=$D$20,260,D14=$D$21,5,D14=$D$22,250)</f>
        <v>10</v>
      </c>
      <c r="G14" s="1">
        <v>350</v>
      </c>
      <c r="H14" s="5">
        <f>E14*G14</f>
        <v>997850</v>
      </c>
      <c r="I14" s="5">
        <f>H14-(E14*F14)</f>
        <v>969340</v>
      </c>
    </row>
    <row r="15" spans="2:9" x14ac:dyDescent="0.25">
      <c r="B15" s="1" t="s">
        <v>33</v>
      </c>
      <c r="C15" s="1" t="s">
        <v>35</v>
      </c>
      <c r="D15" s="1" t="s">
        <v>8</v>
      </c>
      <c r="E15" s="1">
        <v>3495</v>
      </c>
      <c r="F15" s="5">
        <f t="shared" ref="F15:F27" si="0">_xlfn.IFS(D15=$D$14,10,D15=$D$17,120,D15=$D$20,260,D15=$D$21,5,D15=$D$22,250)</f>
        <v>10</v>
      </c>
      <c r="G15" s="1">
        <v>300</v>
      </c>
      <c r="H15" s="5">
        <f t="shared" ref="H15:H27" si="1">E15*G15</f>
        <v>1048500</v>
      </c>
      <c r="I15" s="5">
        <f t="shared" ref="I15:I27" si="2">H15-(E15*F15)</f>
        <v>1013550</v>
      </c>
    </row>
    <row r="16" spans="2:9" x14ac:dyDescent="0.25">
      <c r="B16" s="1" t="s">
        <v>36</v>
      </c>
      <c r="C16" s="1" t="s">
        <v>37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</row>
    <row r="17" spans="2:9" x14ac:dyDescent="0.25">
      <c r="B17" s="1" t="s">
        <v>36</v>
      </c>
      <c r="C17" s="1" t="s">
        <v>37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</row>
    <row r="18" spans="2:9" x14ac:dyDescent="0.25">
      <c r="B18" s="1" t="s">
        <v>36</v>
      </c>
      <c r="C18" s="1" t="s">
        <v>35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</row>
    <row r="19" spans="2:9" x14ac:dyDescent="0.25">
      <c r="B19" s="1" t="s">
        <v>33</v>
      </c>
      <c r="C19" s="1" t="s">
        <v>34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</row>
    <row r="20" spans="2:9" x14ac:dyDescent="0.25">
      <c r="B20" s="1" t="s">
        <v>36</v>
      </c>
      <c r="C20" s="1" t="s">
        <v>38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</row>
    <row r="21" spans="2:9" x14ac:dyDescent="0.25">
      <c r="B21" s="1" t="s">
        <v>39</v>
      </c>
      <c r="C21" s="1" t="s">
        <v>37</v>
      </c>
      <c r="D21" s="1" t="s">
        <v>15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9" x14ac:dyDescent="0.25">
      <c r="B22" s="1" t="s">
        <v>33</v>
      </c>
      <c r="C22" s="1" t="s">
        <v>35</v>
      </c>
      <c r="D22" s="1" t="s">
        <v>40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9" x14ac:dyDescent="0.25">
      <c r="B23" s="1" t="s">
        <v>39</v>
      </c>
      <c r="C23" s="1" t="s">
        <v>41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</row>
    <row r="24" spans="2:9" x14ac:dyDescent="0.25">
      <c r="B24" s="1" t="s">
        <v>36</v>
      </c>
      <c r="C24" s="1" t="s">
        <v>35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</row>
    <row r="25" spans="2:9" x14ac:dyDescent="0.25">
      <c r="B25" s="1" t="s">
        <v>42</v>
      </c>
      <c r="C25" s="1" t="s">
        <v>35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9" x14ac:dyDescent="0.25">
      <c r="B26" s="1" t="s">
        <v>43</v>
      </c>
      <c r="C26" s="1" t="s">
        <v>37</v>
      </c>
      <c r="D26" s="1" t="s">
        <v>15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9" x14ac:dyDescent="0.25">
      <c r="B27" s="1" t="s">
        <v>33</v>
      </c>
      <c r="C27" s="1" t="s">
        <v>37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count="2">
    <dataValidation type="list" allowBlank="1" showInputMessage="1" showErrorMessage="1" sqref="B7" xr:uid="{B5DEE054-F451-4E60-B81F-2B9B98542531}">
      <formula1>$B$14:$B$27</formula1>
    </dataValidation>
    <dataValidation type="list" allowBlank="1" showInputMessage="1" showErrorMessage="1" sqref="C7" xr:uid="{02A312DA-64DD-4714-A267-E42EEF12CF4D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7" workbookViewId="0">
      <selection activeCell="D38" sqref="D38"/>
    </sheetView>
  </sheetViews>
  <sheetFormatPr defaultRowHeight="15" x14ac:dyDescent="0.25"/>
  <cols>
    <col min="2" max="2" width="33.28515625" bestFit="1" customWidth="1"/>
    <col min="3" max="3" width="9.140625" bestFit="1" customWidth="1"/>
    <col min="5" max="5" width="16.28515625" customWidth="1"/>
    <col min="6" max="6" width="9.7109375" bestFit="1" customWidth="1"/>
    <col min="7" max="7" width="9.42578125" bestFit="1" customWidth="1"/>
  </cols>
  <sheetData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 s="1">
        <f>VLOOKUP(TRIM(LEFT(B6,FIND(" ",B6,1)-1)),$F$5:$G$10,2,FALSE)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 s="1">
        <f t="shared" ref="C7:C10" si="0">VLOOKUP(TRIM(LEFT(B7,FIND(" ",B7,1)-1)),$F$5:$G$10,2,FALSE)</f>
        <v>2151</v>
      </c>
      <c r="F7" s="1" t="s">
        <v>15</v>
      </c>
      <c r="G7" s="1">
        <v>2227.5</v>
      </c>
    </row>
    <row r="8" spans="2:13" x14ac:dyDescent="0.2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 x14ac:dyDescent="0.25">
      <c r="B10" s="1" t="s">
        <v>11</v>
      </c>
      <c r="C10" s="1">
        <f t="shared" si="0"/>
        <v>2541</v>
      </c>
      <c r="F10" s="1" t="s">
        <v>40</v>
      </c>
      <c r="G10" s="1">
        <v>2541</v>
      </c>
    </row>
    <row r="12" spans="2:13" s="4" customFormat="1" x14ac:dyDescent="0.25"/>
    <row r="13" spans="2:13" x14ac:dyDescent="0.25">
      <c r="B13" s="2" t="s">
        <v>12</v>
      </c>
    </row>
    <row r="14" spans="2:13" x14ac:dyDescent="0.2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25">
      <c r="B15" s="3" t="s">
        <v>1</v>
      </c>
      <c r="C15" s="3" t="s">
        <v>13</v>
      </c>
      <c r="D15" s="3" t="s">
        <v>14</v>
      </c>
      <c r="F15" s="3" t="s">
        <v>13</v>
      </c>
      <c r="G15" s="3" t="s">
        <v>14</v>
      </c>
      <c r="I15" s="3" t="s">
        <v>13</v>
      </c>
      <c r="J15" s="3" t="s">
        <v>14</v>
      </c>
      <c r="L15" s="3" t="s">
        <v>13</v>
      </c>
      <c r="M15" s="3" t="s">
        <v>14</v>
      </c>
    </row>
    <row r="16" spans="2:13" x14ac:dyDescent="0.25">
      <c r="B16" s="1" t="s">
        <v>8</v>
      </c>
      <c r="C16" s="1">
        <v>1655.08</v>
      </c>
      <c r="D16" s="12">
        <f t="shared" ref="D16:D22" si="1">VLOOKUP(C16,_xlfn.IFS(B16=$F$14,Paseo,B16=$I$14,Amarilla,B16=$L$14,Montana),2,TRUE)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25">
      <c r="B17" s="1" t="s">
        <v>4</v>
      </c>
      <c r="C17" s="1">
        <v>1822.59</v>
      </c>
      <c r="D17" s="12">
        <f t="shared" si="1"/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25">
      <c r="B18" s="1" t="s">
        <v>4</v>
      </c>
      <c r="C18" s="1">
        <v>1730.54</v>
      </c>
      <c r="D18" s="12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25">
      <c r="B19" s="1" t="s">
        <v>6</v>
      </c>
      <c r="C19" s="1">
        <v>1685.6</v>
      </c>
      <c r="D19" s="12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25">
      <c r="B20" s="1" t="s">
        <v>8</v>
      </c>
      <c r="C20" s="1">
        <v>1685.6</v>
      </c>
      <c r="D20" s="12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25">
      <c r="B21" s="1" t="s">
        <v>6</v>
      </c>
      <c r="C21" s="1">
        <v>1763.8600000000001</v>
      </c>
      <c r="D21" s="12">
        <f t="shared" si="1"/>
        <v>7.0000000000000007E-2</v>
      </c>
    </row>
    <row r="22" spans="2:13" x14ac:dyDescent="0.25">
      <c r="B22" s="1" t="s">
        <v>8</v>
      </c>
      <c r="C22" s="1">
        <v>2293.1999999999998</v>
      </c>
      <c r="D22" s="12">
        <f t="shared" si="1"/>
        <v>0.15</v>
      </c>
    </row>
    <row r="24" spans="2:13" s="4" customFormat="1" x14ac:dyDescent="0.25"/>
    <row r="25" spans="2:13" x14ac:dyDescent="0.25">
      <c r="B25" s="2" t="s">
        <v>16</v>
      </c>
    </row>
    <row r="27" spans="2:13" x14ac:dyDescent="0.25">
      <c r="B27" s="3" t="s">
        <v>1</v>
      </c>
      <c r="C27" s="3" t="s">
        <v>2</v>
      </c>
      <c r="E27" t="s">
        <v>44</v>
      </c>
      <c r="F27" s="3" t="s">
        <v>1</v>
      </c>
      <c r="G27" s="3" t="s">
        <v>17</v>
      </c>
      <c r="H27" s="3" t="s">
        <v>2</v>
      </c>
    </row>
    <row r="28" spans="2:13" x14ac:dyDescent="0.25">
      <c r="B28" s="1" t="s">
        <v>3</v>
      </c>
      <c r="C28" s="1">
        <f>VLOOKUP(B28,$E$27:$H$37,MATCH($C$27,$E$27:$H$27,0),FALSE)</f>
        <v>2574</v>
      </c>
      <c r="E28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 x14ac:dyDescent="0.25">
      <c r="B29" s="1" t="s">
        <v>5</v>
      </c>
      <c r="C29" s="1">
        <f t="shared" ref="C29:C32" si="2">VLOOKUP(B29,$E$27:$H$37,MATCH($C$27,$E$27:$H$27,0),FALSE)</f>
        <v>2151</v>
      </c>
      <c r="E29" t="str">
        <f>F29&amp;" - "&amp;G29</f>
        <v>Montana - 125</v>
      </c>
      <c r="F29" s="1" t="s">
        <v>15</v>
      </c>
      <c r="G29" s="8">
        <v>125</v>
      </c>
      <c r="H29" s="1">
        <v>2227.5</v>
      </c>
    </row>
    <row r="30" spans="2:13" x14ac:dyDescent="0.25">
      <c r="B30" s="1" t="s">
        <v>7</v>
      </c>
      <c r="C30" s="1">
        <f t="shared" si="2"/>
        <v>2475</v>
      </c>
      <c r="E30" t="str">
        <f t="shared" ref="E30:E37" si="3">F30&amp;" - "&amp;G30</f>
        <v>Amarilla - 145</v>
      </c>
      <c r="F30" s="1" t="s">
        <v>4</v>
      </c>
      <c r="G30" s="8">
        <v>145</v>
      </c>
      <c r="H30" s="1">
        <v>2475</v>
      </c>
    </row>
    <row r="31" spans="2:13" x14ac:dyDescent="0.25">
      <c r="B31" s="1" t="s">
        <v>9</v>
      </c>
      <c r="C31" s="1">
        <f t="shared" si="2"/>
        <v>2227.5</v>
      </c>
      <c r="E31" t="str">
        <f t="shared" si="3"/>
        <v>Montana  - 848</v>
      </c>
      <c r="F31" s="1" t="s">
        <v>6</v>
      </c>
      <c r="G31" s="8">
        <v>848</v>
      </c>
      <c r="H31" s="8">
        <v>2537.25</v>
      </c>
    </row>
    <row r="32" spans="2:13" x14ac:dyDescent="0.25">
      <c r="B32" s="1" t="s">
        <v>11</v>
      </c>
      <c r="C32" s="1">
        <f t="shared" si="2"/>
        <v>2541</v>
      </c>
      <c r="E32" t="str">
        <f>F32&amp;" - "&amp;G32</f>
        <v>VTT - 777</v>
      </c>
      <c r="F32" s="1" t="s">
        <v>40</v>
      </c>
      <c r="G32" s="8">
        <v>777</v>
      </c>
      <c r="H32" s="1">
        <v>2541</v>
      </c>
    </row>
    <row r="33" spans="5:8" x14ac:dyDescent="0.25">
      <c r="E33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25">
      <c r="E34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25">
      <c r="E35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25">
      <c r="E36" t="str">
        <f t="shared" si="3"/>
        <v>VTT - 1260</v>
      </c>
      <c r="F36" s="1" t="s">
        <v>40</v>
      </c>
      <c r="G36" s="8">
        <v>1260</v>
      </c>
      <c r="H36" s="8">
        <v>2680.8</v>
      </c>
    </row>
    <row r="37" spans="5:8" x14ac:dyDescent="0.25">
      <c r="E37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2022-07-27T07:17:57Z</dcterms:created>
  <dcterms:modified xsi:type="dcterms:W3CDTF">2023-07-12T23:32:03Z</dcterms:modified>
</cp:coreProperties>
</file>