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4.xml" ContentType="application/vnd.ms-excel.slicer+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ayana Sooraj\Dropbox\PC\Desktop\Excel data analysis\IPL Analysis\"/>
    </mc:Choice>
  </mc:AlternateContent>
  <xr:revisionPtr revIDLastSave="0" documentId="13_ncr:1_{1344293B-FA8C-4DAD-9D10-ABD335B29785}" xr6:coauthVersionLast="47" xr6:coauthVersionMax="47" xr10:uidLastSave="{00000000-0000-0000-0000-000000000000}"/>
  <bookViews>
    <workbookView xWindow="-108" yWindow="-108" windowWidth="23256" windowHeight="13176" tabRatio="616" firstSheet="2" activeTab="5" xr2:uid="{00000000-000D-0000-FFFF-FFFF00000000}"/>
  </bookViews>
  <sheets>
    <sheet name="match wins wrt bat or field" sheetId="4" r:id="rId1"/>
    <sheet name="winning % based on toss" sheetId="5" r:id="rId2"/>
    <sheet name="Top 10 venues" sheetId="6" r:id="rId3"/>
    <sheet name="Top MoM award wins" sheetId="7" r:id="rId4"/>
    <sheet name="KPI" sheetId="9" r:id="rId5"/>
    <sheet name="Dashboard" sheetId="10" r:id="rId6"/>
    <sheet name="full data" sheetId="1" r:id="rId7"/>
    <sheet name="Title Winners" sheetId="8" r:id="rId8"/>
    <sheet name="winner data" sheetId="2"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3">#N/A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9" l="1"/>
  <c r="I4" i="9" s="1"/>
  <c r="D5" i="8"/>
  <c r="D6" i="8"/>
  <c r="D7" i="8"/>
  <c r="D8" i="8"/>
  <c r="D9" i="8"/>
  <c r="D4" i="8"/>
  <c r="D5" i="7"/>
  <c r="D7" i="7"/>
  <c r="D12" i="7"/>
  <c r="D8" i="7"/>
  <c r="D6" i="7"/>
  <c r="D11" i="7"/>
  <c r="D9" i="7"/>
  <c r="D13" i="7"/>
  <c r="D10" i="7"/>
  <c r="D4" i="7"/>
  <c r="E5" i="8"/>
  <c r="E6" i="8"/>
  <c r="E7" i="8"/>
  <c r="E8" i="8"/>
  <c r="E9" i="8"/>
  <c r="E4" i="8"/>
  <c r="E9" i="7"/>
  <c r="E10" i="7"/>
  <c r="E7" i="7"/>
  <c r="E12" i="7"/>
  <c r="E8" i="7"/>
  <c r="E11" i="7"/>
  <c r="E6" i="7"/>
  <c r="E13" i="7"/>
  <c r="E4" i="7"/>
  <c r="E5" i="7"/>
  <c r="F4" i="9" l="1"/>
  <c r="G4" i="9"/>
  <c r="H4" i="9"/>
</calcChain>
</file>

<file path=xl/sharedStrings.xml><?xml version="1.0" encoding="utf-8"?>
<sst xmlns="http://schemas.openxmlformats.org/spreadsheetml/2006/main" count="11672" uniqueCount="448">
  <si>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</si>
  <si>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</si>
  <si>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</si>
  <si>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</si>
  <si>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</si>
  <si>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</si>
  <si>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</si>
  <si>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</si>
  <si>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</si>
  <si>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</si>
  <si>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</si>
  <si>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</si>
  <si>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</si>
  <si>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</si>
  <si>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</si>
  <si>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</si>
  <si>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</si>
  <si>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</si>
  <si>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</si>
  <si>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</si>
  <si>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</si>
  <si>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</si>
  <si>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</si>
  <si>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</si>
  <si>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</si>
  <si>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</si>
  <si>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</si>
  <si>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</si>
  <si>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</si>
  <si>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</si>
  <si>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</si>
  <si>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</si>
  <si>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</si>
  <si>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</si>
  <si>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</si>
  <si>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</si>
  <si>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</si>
  <si>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</si>
  <si>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</si>
  <si>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</si>
  <si>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</si>
  <si>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</si>
  <si>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</si>
  <si>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</si>
  <si>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</si>
  <si>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</si>
  <si>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</si>
  <si>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</si>
  <si>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</si>
  <si>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</si>
  <si>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</si>
  <si>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</si>
  <si>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</si>
  <si>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</si>
  <si>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</si>
  <si>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</si>
  <si>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</si>
  <si>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</si>
  <si>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</si>
  <si>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</si>
  <si>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</si>
  <si>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</si>
  <si>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</si>
  <si>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</si>
  <si>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</si>
  <si>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</si>
  <si>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</si>
  <si>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</si>
  <si>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</si>
  <si>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</si>
  <si>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</si>
  <si>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</si>
  <si>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</si>
  <si>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</si>
  <si>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</si>
  <si>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</si>
  <si>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</si>
  <si>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</si>
  <si>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</si>
  <si>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</si>
  <si>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</si>
  <si>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</si>
  <si>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</si>
  <si>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</si>
  <si>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</si>
  <si>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</si>
  <si>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</si>
  <si>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</si>
  <si>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</si>
  <si>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</si>
  <si>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</si>
  <si>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</si>
  <si>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</si>
  <si>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</si>
  <si>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</si>
  <si>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</si>
  <si>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</si>
  <si>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</si>
  <si>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</si>
  <si>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</si>
  <si>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</si>
  <si>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</si>
  <si>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</si>
  <si>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</si>
  <si>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</si>
  <si>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</si>
  <si>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</si>
  <si>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</si>
  <si>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</si>
  <si>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</si>
  <si>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</si>
  <si>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</si>
  <si>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</si>
  <si>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</si>
  <si>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</si>
  <si>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</si>
  <si>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</si>
  <si>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</si>
  <si>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</si>
  <si>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</si>
  <si>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</si>
  <si>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</si>
  <si>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</si>
  <si>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</si>
  <si>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</si>
  <si>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</si>
  <si>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</si>
  <si>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</si>
  <si>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</si>
  <si>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</si>
  <si>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</si>
  <si>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</si>
  <si>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</si>
  <si>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</si>
  <si>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</si>
  <si>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</si>
  <si>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</si>
  <si>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</si>
  <si>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</si>
  <si>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</si>
  <si>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</si>
  <si>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</si>
  <si>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</si>
  <si>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</si>
  <si>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</si>
  <si>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</si>
  <si>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</si>
  <si>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</si>
  <si>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</si>
  <si>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</si>
  <si>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</si>
  <si>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</si>
  <si>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</si>
  <si>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</si>
  <si>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</si>
  <si>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</si>
  <si>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</si>
  <si>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</si>
  <si>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</si>
  <si>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</si>
  <si>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</si>
  <si>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</si>
  <si>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</si>
  <si>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</si>
  <si>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</si>
  <si>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</si>
  <si>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</si>
  <si>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</si>
  <si>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</si>
  <si>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</si>
  <si>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</si>
  <si>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</si>
  <si>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</si>
  <si>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</si>
  <si>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</si>
  <si>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</si>
  <si>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</si>
  <si>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</si>
  <si>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</si>
  <si>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</si>
  <si>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</si>
  <si>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</si>
  <si>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</si>
  <si>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</si>
  <si>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</si>
  <si>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</si>
  <si>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</si>
  <si>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</si>
  <si>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</si>
  <si>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</si>
  <si>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</si>
  <si>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</si>
  <si>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</si>
  <si>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</si>
  <si>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</si>
  <si>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</si>
  <si>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</si>
  <si>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</si>
  <si>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</si>
  <si>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</si>
  <si>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</si>
  <si>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</si>
  <si>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</si>
  <si>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</si>
  <si>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</si>
  <si>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</si>
  <si>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</si>
  <si>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</si>
  <si>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</si>
  <si>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</si>
  <si>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</si>
  <si>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</si>
  <si>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</si>
  <si>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</si>
  <si>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</si>
  <si>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</si>
  <si>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</si>
  <si>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</si>
  <si>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</si>
  <si>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</si>
  <si>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</si>
  <si>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</si>
  <si>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</si>
  <si>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</si>
  <si>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</si>
  <si>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</si>
  <si>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</si>
  <si>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</si>
  <si>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</si>
  <si>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</si>
  <si>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</si>
  <si>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</si>
  <si>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</si>
  <si>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</si>
  <si>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</si>
  <si>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</si>
  <si>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</si>
  <si>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</si>
  <si>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</si>
  <si>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</si>
  <si>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</si>
  <si>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</si>
  <si>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</si>
  <si>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</si>
  <si>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</si>
  <si>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</si>
  <si>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</si>
  <si>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</si>
  <si>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</si>
  <si>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</si>
  <si>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</si>
  <si>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</si>
  <si>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</si>
  <si>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</si>
  <si>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</si>
  <si>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</si>
  <si>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</si>
  <si>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</si>
  <si>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</si>
  <si>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</si>
  <si>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</si>
  <si>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</si>
  <si>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</si>
  <si>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</si>
  <si>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</si>
  <si>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</si>
  <si>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</si>
  <si>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</si>
  <si>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</si>
  <si>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</si>
  <si>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</si>
  <si>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</si>
  <si>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</si>
  <si>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</si>
  <si>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</si>
  <si>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</si>
  <si>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</si>
  <si>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</si>
  <si>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</si>
  <si>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</si>
  <si>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</si>
  <si>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</si>
  <si>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</si>
  <si>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</si>
  <si>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</si>
  <si>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</si>
  <si>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</si>
  <si>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</si>
  <si>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</si>
  <si>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</si>
  <si>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</si>
  <si>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</si>
  <si>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</si>
  <si>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</si>
  <si>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</si>
  <si>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</si>
  <si>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</si>
  <si>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</si>
  <si>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</si>
  <si>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</si>
  <si>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</si>
  <si>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</si>
  <si>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</si>
  <si>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</si>
  <si>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</si>
  <si>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</si>
  <si>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</si>
  <si>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</si>
  <si>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</si>
  <si>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</si>
  <si>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</si>
  <si>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</si>
  <si>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</si>
  <si>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</si>
  <si>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</si>
  <si>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</si>
  <si>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</si>
  <si>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</si>
  <si>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</si>
  <si>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</si>
  <si>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</si>
  <si>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</si>
  <si>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</si>
  <si>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</si>
  <si>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</si>
  <si>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</si>
  <si>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</si>
  <si>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</si>
  <si>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</si>
  <si>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</si>
  <si>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</si>
  <si>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</si>
  <si>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</si>
  <si>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</si>
  <si>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</si>
  <si>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</si>
  <si>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</si>
  <si>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</si>
  <si>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</si>
  <si>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</si>
  <si>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</si>
  <si>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</si>
  <si>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</si>
  <si>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</si>
  <si>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</si>
  <si>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</si>
  <si>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</si>
  <si>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</si>
  <si>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</si>
  <si>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</si>
  <si>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</si>
  <si>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</si>
  <si>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</si>
  <si>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</si>
  <si>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</si>
  <si>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</si>
  <si>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</si>
  <si>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</si>
  <si>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</si>
  <si>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</si>
  <si>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</si>
  <si>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</si>
  <si>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</si>
  <si>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</si>
  <si>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</si>
  <si>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</si>
  <si>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</si>
  <si>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</si>
  <si>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</si>
  <si>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</si>
  <si>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</si>
  <si>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</si>
  <si>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</si>
  <si>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</si>
  <si>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</si>
  <si>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</si>
  <si>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</si>
  <si>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</si>
  <si>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</si>
  <si>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</si>
  <si>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</si>
  <si>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</si>
  <si>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</si>
  <si>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</si>
  <si>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</si>
  <si>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</si>
  <si>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</si>
  <si>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</si>
  <si>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</si>
  <si>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</si>
  <si>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</si>
  <si>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</si>
  <si>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</si>
  <si>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</si>
  <si>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</si>
  <si>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</si>
  <si>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</si>
  <si>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</si>
  <si>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</si>
  <si>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</si>
  <si>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</si>
  <si>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</si>
  <si>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</si>
  <si>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</si>
  <si>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</si>
  <si>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</si>
  <si>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</si>
  <si>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</si>
  <si>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</si>
  <si>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</si>
  <si>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</si>
  <si>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</si>
  <si>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Winner</t>
  </si>
  <si>
    <t>Player of the Series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</si>
  <si>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</si>
  <si>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</si>
  <si>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</si>
  <si>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</si>
  <si>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</si>
  <si>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</si>
  <si>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</si>
  <si>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</si>
  <si>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</si>
  <si>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</si>
  <si>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</si>
  <si>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</si>
  <si>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</si>
  <si>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</si>
  <si>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</si>
  <si>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</si>
  <si>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</si>
  <si>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</si>
  <si>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</si>
  <si>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</si>
  <si>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</si>
  <si>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Yusuf Pathan</t>
  </si>
  <si>
    <t>Season</t>
  </si>
  <si>
    <t>Runner Up</t>
  </si>
  <si>
    <t>Player of the Match</t>
  </si>
  <si>
    <t>Row Labels</t>
  </si>
  <si>
    <t>Grand Total</t>
  </si>
  <si>
    <t>Count of toss_winner</t>
  </si>
  <si>
    <t>Column Labels</t>
  </si>
  <si>
    <t>Count of winner</t>
  </si>
  <si>
    <t>Count of player_of_match</t>
  </si>
  <si>
    <t>Player of Match</t>
  </si>
  <si>
    <t>Man of match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</si>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</sst>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sz val="8"/>
      <color rgb="FF212529"/>
      <name val="Arial"/>
      <family val="2"/>
    </font>
    <font>
      <sz val="8"/>
      <name val="Calibri"/>
      <family val="2"/>
      <scheme val="minor"/>
    </font>
    <font>
      <sz val="8"/>
      <color theme="1"/>
      <name val="Calibri"/>
      <family val="2"/>
      <scheme val="minor"/>
    </font>
    <font>
      <sz val="11"/>
      <color theme="1"/>
      <name val="Arial Rounded MT Bold"/>
      <family val="2"/>
    </font>
    <font>
      <b/>
      <sz val="14"/>
      <color theme="0"/>
      <name val="Arial Rounded MT Bold"/>
      <family val="2"/>
    </font>
    <font>
      <b/>
      <sz val="14"/>
      <color theme="1"/>
      <name val="Arial Rounded MT Bold"/>
      <family val="2"/>
    </font>
    <font>
      <b/>
      <sz val="14"/>
      <name val="Arial Rounded MT Bol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
      <patternFill patternType="solid">
        <fgColor theme="4"/>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18" fillId="33" borderId="10" xfId="0" applyFont="1" applyFill="1" applyBorder="1" applyAlignment="1">
      <alignment horizontal="center" vertical="center" wrapText="1"/>
    </xf>
    <xf numFmtId="0" fontId="19" fillId="34" borderId="11" xfId="0" applyFont="1" applyFill="1" applyBorder="1" applyAlignment="1">
      <alignment vertical="center" wrapText="1"/>
    </xf>
    <xf numFmtId="0" fontId="21" fillId="34" borderId="11" xfId="0" applyFont="1" applyFill="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18" fillId="33" borderId="12" xfId="0" applyFont="1" applyFill="1" applyBorder="1" applyAlignment="1">
      <alignment horizontal="center" vertical="center" wrapText="1"/>
    </xf>
    <xf numFmtId="0" fontId="19" fillId="34" borderId="13" xfId="0" applyFont="1" applyFill="1" applyBorder="1" applyAlignment="1">
      <alignment vertical="center" wrapText="1"/>
    </xf>
    <xf numFmtId="0" fontId="21" fillId="34" borderId="13" xfId="0" applyFont="1" applyFill="1" applyBorder="1" applyAlignment="1">
      <alignment vertical="center" wrapText="1"/>
    </xf>
    <xf numFmtId="0" fontId="22" fillId="0" borderId="0" xfId="0" applyFont="1"/>
    <xf numFmtId="0" fontId="23" fillId="35" borderId="10" xfId="0" applyFont="1" applyFill="1" applyBorder="1" applyAlignment="1">
      <alignment horizontal="center" vertical="center" wrapText="1"/>
    </xf>
    <xf numFmtId="0" fontId="24" fillId="0" borderId="0" xfId="0" applyFont="1" applyAlignment="1">
      <alignment horizontal="center"/>
    </xf>
    <xf numFmtId="0" fontId="25"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
      <numFmt numFmtId="19" formatCode="dd/mm/yyyy"/>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colors>
    <mruColors>
      <color rgb="FF009E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[IPL.xlsx]match wins wrt bat or field!Match wins wrt bat first or field first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a:t>
            </a:r>
            <a:r>
              <a:rPr lang="en-IN" b="1" baseline="0"/>
              <a:t> wins wrt Batting First and Fielding First from 2008 - 2020</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67388971622035"/>
          <c:y val="0.13084546756496201"/>
          <c:w val="0.83170606646989054"/>
          <c:h val="0.59783060556920831"/>
        </c:manualLayout>
      </c:layout>
      <c:barChart>
        <c:barDir val="col"/>
        <c:grouping val="stacked"/>
        <c:varyColors val="0"/>
        <c:ser>
          <c:idx val="0"/>
          <c:order val="0"/>
          <c:tx>
            <c:strRef>
              <c:f>'match wins wrt bat or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wins wrt bat or field'!$A$5:$A$14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 wins wrt bat or field'!$B$5:$B$14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CDCC-4859-A71B-C0D95DEB7FC1}"/>
            </c:ext>
          </c:extLst>
        </c:ser>
        <c:ser>
          <c:idx val="1"/>
          <c:order val="1"/>
          <c:tx>
            <c:strRef>
              <c:f>'match wins wrt bat or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wins wrt bat or field'!$A$5:$A$14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 wins wrt bat or field'!$C$5:$C$14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CDCC-4859-A71B-C0D95DEB7FC1}"/>
            </c:ext>
          </c:extLst>
        </c:ser>
        <c:dLbls>
          <c:dLblPos val="ctr"/>
          <c:showLegendKey val="0"/>
          <c:showVal val="1"/>
          <c:showCatName val="0"/>
          <c:showSerName val="0"/>
          <c:showPercent val="0"/>
          <c:showBubbleSize val="0"/>
        </c:dLbls>
        <c:gapWidth val="59"/>
        <c:overlap val="100"/>
        <c:axId val="2016786912"/>
        <c:axId val="2084458064"/>
      </c:barChart>
      <c:catAx>
        <c:axId val="201678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084458064"/>
        <c:crosses val="autoZero"/>
        <c:auto val="1"/>
        <c:lblAlgn val="ctr"/>
        <c:lblOffset val="100"/>
        <c:noMultiLvlLbl val="0"/>
      </c:catAx>
      <c:valAx>
        <c:axId val="2084458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Number</a:t>
                </a:r>
                <a:r>
                  <a:rPr lang="en-IN" baseline="0"/>
                  <a:t> of Match wins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786912"/>
        <c:crosses val="autoZero"/>
        <c:crossBetween val="between"/>
      </c:valAx>
      <c:spPr>
        <a:noFill/>
        <a:ln>
          <a:noFill/>
        </a:ln>
        <a:effectLst/>
      </c:spPr>
    </c:plotArea>
    <c:legend>
      <c:legendPos val="r"/>
      <c:layout>
        <c:manualLayout>
          <c:xMode val="edge"/>
          <c:yMode val="edge"/>
          <c:x val="0.43757709787975263"/>
          <c:y val="0.1325896762904637"/>
          <c:w val="0.10375925546113078"/>
          <c:h val="0.10881187622247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[IPL.xlsx]winning % based on toss!winning % based on Toss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Winning</a:t>
            </a:r>
            <a:r>
              <a:rPr lang="en-US" sz="1400" baseline="0"/>
              <a:t> % based on Toss Decision</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839750800380725"/>
          <c:y val="0.30536745406824151"/>
          <c:w val="0.45908367223327851"/>
          <c:h val="0.58023075240594923"/>
        </c:manualLayout>
      </c:layout>
      <c:doughnutChart>
        <c:varyColors val="1"/>
        <c:ser>
          <c:idx val="0"/>
          <c:order val="0"/>
          <c:tx>
            <c:strRef>
              <c:f>'winning % based on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074-46C6-97E3-24C3D949C9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074-46C6-97E3-24C3D949C9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'winning % based on toss'!$A$4:$A$6</c:f>
              <c:strCache>
                <c:ptCount val="2"/>
                <c:pt idx="0">
                  <c:v>bat</c:v>
                </c:pt>
                <c:pt idx="1">
                  <c:v>field</c:v>
                </c:pt>
              </c:strCache>
            </c:strRef>
          </c:cat>
          <c:val>
            <c:numRef>
              <c:f>'winning % based on toss'!$B$4:$B$6</c:f>
              <c:numCache>
                <c:formatCode>0.00%</c:formatCode>
                <c:ptCount val="2"/>
                <c:pt idx="0">
                  <c:v>0.42372881355932202</c:v>
                </c:pt>
                <c:pt idx="1">
                  <c:v>0.57627118644067798</c:v>
                </c:pt>
              </c:numCache>
            </c:numRef>
          </c:val>
          <c:extLst>
            <c:ext xmlns:c16="http://schemas.microsoft.com/office/drawing/2014/chart" uri="{C3380CC4-5D6E-409C-BE32-E72D297353CC}">
              <c16:uniqueId val="{00000000-4D57-405D-937A-D1DA059500A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710488394833"/>
          <c:y val="0.13041593759113446"/>
          <c:w val="0.21976262582561798"/>
          <c:h val="0.123843686205890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wrt number of matches played and </a:t>
            </a:r>
          </a:p>
          <a:p>
            <a:pPr>
              <a:defRPr/>
            </a:pPr>
            <a:r>
              <a:rPr lang="en-IN" b="1" baseline="0"/>
              <a:t>winning based on Batting First and Fielding First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242847085520557"/>
          <c:y val="0.17272957889396245"/>
          <c:w val="0.461400406003937"/>
          <c:h val="0.7146288506174172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3246-46A3-B96D-664818B241FD}"/>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3246-46A3-B96D-664818B241FD}"/>
            </c:ext>
          </c:extLst>
        </c:ser>
        <c:dLbls>
          <c:dLblPos val="ctr"/>
          <c:showLegendKey val="0"/>
          <c:showVal val="1"/>
          <c:showCatName val="0"/>
          <c:showSerName val="0"/>
          <c:showPercent val="0"/>
          <c:showBubbleSize val="0"/>
        </c:dLbls>
        <c:gapWidth val="63"/>
        <c:overlap val="100"/>
        <c:axId val="2138701264"/>
        <c:axId val="2095272048"/>
      </c:barChart>
      <c:catAx>
        <c:axId val="213870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272048"/>
        <c:crosses val="autoZero"/>
        <c:auto val="1"/>
        <c:lblAlgn val="ctr"/>
        <c:lblOffset val="100"/>
        <c:noMultiLvlLbl val="0"/>
      </c:catAx>
      <c:valAx>
        <c:axId val="209527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 played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01264"/>
        <c:crosses val="autoZero"/>
        <c:crossBetween val="between"/>
      </c:valAx>
      <c:spPr>
        <a:noFill/>
        <a:ln>
          <a:noFill/>
        </a:ln>
        <a:effectLst/>
      </c:spPr>
    </c:plotArea>
    <c:legend>
      <c:legendPos val="r"/>
      <c:layout>
        <c:manualLayout>
          <c:xMode val="edge"/>
          <c:yMode val="edge"/>
          <c:x val="0.53767233837149653"/>
          <c:y val="9.3391379730501739E-2"/>
          <c:w val="0.13014681758530183"/>
          <c:h val="8.56170375963278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layout>
        <c:manualLayout>
          <c:xMode val="edge"/>
          <c:yMode val="edge"/>
          <c:x val="0.35410256410256408"/>
          <c:y val="6.8100358422939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314216917294464E-2"/>
          <c:y val="0.1793692889083309"/>
          <c:w val="0.88103732903780929"/>
          <c:h val="0.6432162559541168"/>
        </c:manualLayout>
      </c:layout>
      <c:barChart>
        <c:barDir val="col"/>
        <c:grouping val="clustered"/>
        <c:varyColors val="0"/>
        <c:ser>
          <c:idx val="0"/>
          <c:order val="0"/>
          <c:tx>
            <c:strRef>
              <c:f>'Top MoM award wins'!$E$3</c:f>
              <c:strCache>
                <c:ptCount val="1"/>
                <c:pt idx="0">
                  <c:v>Man of match won</c:v>
                </c:pt>
              </c:strCache>
            </c:strRef>
          </c:tx>
          <c:spPr>
            <a:solidFill>
              <a:srgbClr val="009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MoM award wins'!$D$4:$D$13</c:f>
              <c:strCache>
                <c:ptCount val="10"/>
                <c:pt idx="0">
                  <c:v>DA Warner</c:v>
                </c:pt>
                <c:pt idx="1">
                  <c:v>AM Rahane</c:v>
                </c:pt>
                <c:pt idx="2">
                  <c:v>AD Russell</c:v>
                </c:pt>
                <c:pt idx="3">
                  <c:v>A Nehra</c:v>
                </c:pt>
                <c:pt idx="4">
                  <c:v>BB McCullum</c:v>
                </c:pt>
                <c:pt idx="5">
                  <c:v>NA</c:v>
                </c:pt>
                <c:pt idx="6">
                  <c:v>HH Pandya</c:v>
                </c:pt>
                <c:pt idx="7">
                  <c:v>UT Yadav</c:v>
                </c:pt>
                <c:pt idx="8">
                  <c:v>SK Raina</c:v>
                </c:pt>
                <c:pt idx="9">
                  <c:v>AB de Villiers</c:v>
                </c:pt>
              </c:strCache>
            </c:strRef>
          </c:cat>
          <c:val>
            <c:numRef>
              <c:f>'Top MoM award wins'!$E$4:$E$13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772E-40FB-A7A6-6AE283698D4E}"/>
            </c:ext>
          </c:extLst>
        </c:ser>
        <c:dLbls>
          <c:dLblPos val="inEnd"/>
          <c:showLegendKey val="0"/>
          <c:showVal val="1"/>
          <c:showCatName val="0"/>
          <c:showSerName val="0"/>
          <c:showPercent val="0"/>
          <c:showBubbleSize val="0"/>
        </c:dLbls>
        <c:gapWidth val="85"/>
        <c:overlap val="-27"/>
        <c:axId val="1147002095"/>
        <c:axId val="1149667983"/>
      </c:barChart>
      <c:catAx>
        <c:axId val="114700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67983"/>
        <c:crosses val="autoZero"/>
        <c:auto val="1"/>
        <c:lblAlgn val="ctr"/>
        <c:lblOffset val="100"/>
        <c:noMultiLvlLbl val="0"/>
      </c:catAx>
      <c:valAx>
        <c:axId val="1149667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MoM award wins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0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[IPL.xlsx]match wins wrt bat or field!Match wins wrt bat first or field first</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 wins wrt Batting First and Fielding First from 2008 - 2020</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pivotFmt>
    </c:pivotFmts>
    <c:plotArea>
      <c:layout>
        <c:manualLayout>
          <c:layoutTarget val="inner"/>
          <c:xMode val="edge"/>
          <c:yMode val="edge"/>
          <c:x val="7.0346986687032639E-2"/>
          <c:y val="0.16367204933838114"/>
          <c:w val="0.92433984000411884"/>
          <c:h val="0.61424406231744966"/>
        </c:manualLayout>
      </c:layout>
      <c:barChart>
        <c:barDir val="col"/>
        <c:grouping val="stacked"/>
        <c:varyColors val="0"/>
        <c:ser>
          <c:idx val="0"/>
          <c:order val="0"/>
          <c:tx>
            <c:strRef>
              <c:f>'match wins wrt bat or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'match wins wrt bat or field'!$A$5:$A$14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 wins wrt bat or field'!$B$5:$B$14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3-CE44-4A2B-87CC-F96F1644858D}"/>
            </c:ext>
          </c:extLst>
        </c:ser>
        <c:ser>
          <c:idx val="1"/>
          <c:order val="1"/>
          <c:tx>
            <c:strRef>
              <c:f>'match wins wrt bat or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wins wrt bat or field'!$A$5:$A$14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NA</c:v>
                </c:pt>
              </c:strCache>
            </c:strRef>
          </c:cat>
          <c:val>
            <c:numRef>
              <c:f>'match wins wrt bat or field'!$C$5:$C$14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5-CE44-4A2B-87CC-F96F1644858D}"/>
            </c:ext>
          </c:extLst>
        </c:ser>
        <c:dLbls>
          <c:dLblPos val="ctr"/>
          <c:showLegendKey val="0"/>
          <c:showVal val="1"/>
          <c:showCatName val="0"/>
          <c:showSerName val="0"/>
          <c:showPercent val="0"/>
          <c:showBubbleSize val="0"/>
        </c:dLbls>
        <c:gapWidth val="59"/>
        <c:overlap val="100"/>
        <c:axId val="2016786912"/>
        <c:axId val="2084458064"/>
      </c:barChart>
      <c:catAx>
        <c:axId val="201678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chemeClr val="tx1">
                    <a:lumMod val="65000"/>
                    <a:lumOff val="35000"/>
                  </a:schemeClr>
                </a:solidFill>
                <a:latin typeface="+mn-lt"/>
                <a:ea typeface="+mn-ea"/>
                <a:cs typeface="+mn-cs"/>
              </a:defRPr>
            </a:pPr>
            <a:endParaRPr lang="en-US"/>
          </a:p>
        </c:txPr>
        <c:crossAx val="2084458064"/>
        <c:crosses val="autoZero"/>
        <c:auto val="1"/>
        <c:lblAlgn val="ctr"/>
        <c:lblOffset val="100"/>
        <c:noMultiLvlLbl val="0"/>
      </c:catAx>
      <c:valAx>
        <c:axId val="2084458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Number</a:t>
                </a:r>
                <a:r>
                  <a:rPr lang="en-IN" baseline="0"/>
                  <a:t> of Match wins</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786912"/>
        <c:crosses val="autoZero"/>
        <c:crossBetween val="between"/>
      </c:valAx>
    </c:plotArea>
    <c:legend>
      <c:legendPos val="r"/>
      <c:layout>
        <c:manualLayout>
          <c:xMode val="edge"/>
          <c:yMode val="edge"/>
          <c:x val="0.43757709787975263"/>
          <c:y val="0.1325896762904637"/>
          <c:w val="0.10375925546113078"/>
          <c:h val="0.10881187622247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[IPL.xlsx]winning % based on toss!winning % based on Toss </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Winning</a:t>
            </a:r>
            <a:r>
              <a:rPr lang="en-US" sz="1400" baseline="0"/>
              <a:t> % based on Toss Decision</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140295966918801"/>
          <c:y val="0.31846191834755261"/>
          <c:w val="0.55698889584419031"/>
          <c:h val="0.61775116845203448"/>
        </c:manualLayout>
      </c:layout>
      <c:doughnutChart>
        <c:varyColors val="1"/>
        <c:ser>
          <c:idx val="0"/>
          <c:order val="0"/>
          <c:tx>
            <c:strRef>
              <c:f>'winning % based on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E53-4934-8047-156E7475F41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53-4934-8047-156E7475F41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'winning % based on toss'!$A$4:$A$6</c:f>
              <c:strCache>
                <c:ptCount val="2"/>
                <c:pt idx="0">
                  <c:v>bat</c:v>
                </c:pt>
                <c:pt idx="1">
                  <c:v>field</c:v>
                </c:pt>
              </c:strCache>
            </c:strRef>
          </c:cat>
          <c:val>
            <c:numRef>
              <c:f>'winning % based on toss'!$B$4:$B$6</c:f>
              <c:numCache>
                <c:formatCode>0.00%</c:formatCode>
                <c:ptCount val="2"/>
                <c:pt idx="0">
                  <c:v>0.42372881355932202</c:v>
                </c:pt>
                <c:pt idx="1">
                  <c:v>0.57627118644067798</c:v>
                </c:pt>
              </c:numCache>
            </c:numRef>
          </c:val>
          <c:extLst>
            <c:ext xmlns:c16="http://schemas.microsoft.com/office/drawing/2014/chart" uri="{C3380CC4-5D6E-409C-BE32-E72D297353CC}">
              <c16:uniqueId val="{00000004-2E53-4934-8047-156E7475F41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7535623648984103"/>
          <c:y val="0.18092110888201385"/>
          <c:w val="0.39476259842519684"/>
          <c:h val="0.123843686205890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[IPL.xlsx]Top 10 venues!Top 10 venues</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wrt number of matches played and </a:t>
            </a:r>
          </a:p>
          <a:p>
            <a:pPr algn="ctr">
              <a:defRPr/>
            </a:pPr>
            <a:r>
              <a:rPr lang="en-IN" b="1" baseline="0"/>
              <a:t>winning based on Batting First and Fielding First</a:t>
            </a:r>
            <a:endParaRPr lang="en-IN" b="1"/>
          </a:p>
        </c:rich>
      </c:tx>
      <c:layout>
        <c:manualLayout>
          <c:xMode val="edge"/>
          <c:yMode val="edge"/>
          <c:x val="0.11157376003268883"/>
          <c:y val="1.970104495317511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26437271311624"/>
          <c:y val="0.20208582530275082"/>
          <c:w val="0.461400406003937"/>
          <c:h val="0.7146288506174172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6510-437F-BE18-E00E4EBD988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6510-437F-BE18-E00E4EBD9886}"/>
            </c:ext>
          </c:extLst>
        </c:ser>
        <c:dLbls>
          <c:dLblPos val="ctr"/>
          <c:showLegendKey val="0"/>
          <c:showVal val="1"/>
          <c:showCatName val="0"/>
          <c:showSerName val="0"/>
          <c:showPercent val="0"/>
          <c:showBubbleSize val="0"/>
        </c:dLbls>
        <c:gapWidth val="63"/>
        <c:overlap val="100"/>
        <c:axId val="2138701264"/>
        <c:axId val="2095272048"/>
      </c:barChart>
      <c:catAx>
        <c:axId val="213870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5272048"/>
        <c:crosses val="autoZero"/>
        <c:auto val="1"/>
        <c:lblAlgn val="ctr"/>
        <c:lblOffset val="100"/>
        <c:noMultiLvlLbl val="0"/>
      </c:catAx>
      <c:valAx>
        <c:axId val="20952720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Number</a:t>
                </a:r>
                <a:r>
                  <a:rPr lang="en-IN" b="1" baseline="0"/>
                  <a:t> of matches played</a:t>
                </a:r>
                <a:endParaRPr lang="en-IN" b="1"/>
              </a:p>
            </c:rich>
          </c:tx>
          <c:layout>
            <c:manualLayout>
              <c:xMode val="edge"/>
              <c:yMode val="edge"/>
              <c:x val="0.47820089629171336"/>
              <c:y val="0.949495052580867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01264"/>
        <c:crosses val="autoZero"/>
        <c:crossBetween val="between"/>
      </c:valAx>
      <c:spPr>
        <a:noFill/>
        <a:ln>
          <a:noFill/>
        </a:ln>
        <a:effectLst/>
      </c:spPr>
    </c:plotArea>
    <c:legend>
      <c:legendPos val="r"/>
      <c:layout>
        <c:manualLayout>
          <c:xMode val="edge"/>
          <c:yMode val="edge"/>
          <c:x val="0.64431840213588598"/>
          <c:y val="0.13913601387948796"/>
          <c:w val="0.28697931909985541"/>
          <c:h val="8.56170375963278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layout>
        <c:manualLayout>
          <c:xMode val="edge"/>
          <c:yMode val="edge"/>
          <c:x val="0.35410256410256408"/>
          <c:y val="6.8100358422939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28625400474809E-2"/>
          <c:y val="0.19006857585747905"/>
          <c:w val="0.88103732903780929"/>
          <c:h val="0.6432162559541168"/>
        </c:manualLayout>
      </c:layout>
      <c:barChart>
        <c:barDir val="col"/>
        <c:grouping val="clustered"/>
        <c:varyColors val="0"/>
        <c:ser>
          <c:idx val="0"/>
          <c:order val="0"/>
          <c:tx>
            <c:strRef>
              <c:f>'Top MoM award wins'!$E$3</c:f>
              <c:strCache>
                <c:ptCount val="1"/>
                <c:pt idx="0">
                  <c:v>Man of match won</c:v>
                </c:pt>
              </c:strCache>
            </c:strRef>
          </c:tx>
          <c:spPr>
            <a:solidFill>
              <a:srgbClr val="009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MoM award wins'!$D$4:$D$13</c:f>
              <c:strCache>
                <c:ptCount val="10"/>
                <c:pt idx="0">
                  <c:v>DA Warner</c:v>
                </c:pt>
                <c:pt idx="1">
                  <c:v>AM Rahane</c:v>
                </c:pt>
                <c:pt idx="2">
                  <c:v>AD Russell</c:v>
                </c:pt>
                <c:pt idx="3">
                  <c:v>A Nehra</c:v>
                </c:pt>
                <c:pt idx="4">
                  <c:v>BB McCullum</c:v>
                </c:pt>
                <c:pt idx="5">
                  <c:v>NA</c:v>
                </c:pt>
                <c:pt idx="6">
                  <c:v>HH Pandya</c:v>
                </c:pt>
                <c:pt idx="7">
                  <c:v>UT Yadav</c:v>
                </c:pt>
                <c:pt idx="8">
                  <c:v>SK Raina</c:v>
                </c:pt>
                <c:pt idx="9">
                  <c:v>AB de Villiers</c:v>
                </c:pt>
              </c:strCache>
            </c:strRef>
          </c:cat>
          <c:val>
            <c:numRef>
              <c:f>'Top MoM award wins'!$E$4:$E$13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CAFC-4615-B09D-517A588DB4A7}"/>
            </c:ext>
          </c:extLst>
        </c:ser>
        <c:dLbls>
          <c:dLblPos val="inEnd"/>
          <c:showLegendKey val="0"/>
          <c:showVal val="1"/>
          <c:showCatName val="0"/>
          <c:showSerName val="0"/>
          <c:showPercent val="0"/>
          <c:showBubbleSize val="0"/>
        </c:dLbls>
        <c:gapWidth val="85"/>
        <c:overlap val="-27"/>
        <c:axId val="1147002095"/>
        <c:axId val="1149667983"/>
      </c:barChart>
      <c:catAx>
        <c:axId val="114700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mn-lt"/>
                <a:ea typeface="+mn-ea"/>
                <a:cs typeface="+mn-cs"/>
              </a:defRPr>
            </a:pPr>
            <a:endParaRPr lang="en-US"/>
          </a:p>
        </c:txPr>
        <c:crossAx val="1149667983"/>
        <c:crosses val="autoZero"/>
        <c:auto val="1"/>
        <c:lblAlgn val="ctr"/>
        <c:lblOffset val="100"/>
        <c:noMultiLvlLbl val="0"/>
      </c:catAx>
      <c:valAx>
        <c:axId val="11496679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Number</a:t>
                </a:r>
                <a:r>
                  <a:rPr lang="en-IN" b="1" baseline="0"/>
                  <a:t> of MoM award wins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0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6D67746-2A2F-4E25-9AFF-B595A8CA49F0}">
          <cx:dataLabels pos="inEnd">
            <cx:txPr>
              <a:bodyPr spcFirstLastPara="1" vertOverflow="ellipsis" horzOverflow="overflow" wrap="square" lIns="0" tIns="0" rIns="0" bIns="0" anchor="ctr" anchorCtr="1"/>
              <a:lstStyle/>
              <a:p>
                <a:pPr algn="ctr" rtl="0">
                  <a:defRPr sz="1200" b="1"/>
                </a:pPr>
                <a:endParaRPr lang="en-US" sz="12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6D67746-2A2F-4E25-9AFF-B595A8CA49F0}">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121920</xdr:colOff>
      <xdr:row>1</xdr:row>
      <xdr:rowOff>76200</xdr:rowOff>
    </xdr:from>
    <xdr:to>
      <xdr:col>15</xdr:col>
      <xdr:colOff>144780</xdr:colOff>
      <xdr:row>21</xdr:row>
      <xdr:rowOff>7620</xdr:rowOff>
    </xdr:to>
    <xdr:graphicFrame macro="">
      <xdr:nvGraphicFramePr>
        <xdr:cNvPr id="2" name="Chart 1">
          <a:extLst>
            <a:ext uri="{FF2B5EF4-FFF2-40B4-BE49-F238E27FC236}">
              <a16:creationId xmlns:a16="http://schemas.microsoft.com/office/drawing/2014/main" id="{78C143BF-7611-4DD8-FFF7-A8B45E1D4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3</xdr:row>
      <xdr:rowOff>144780</xdr:rowOff>
    </xdr:from>
    <xdr:to>
      <xdr:col>9</xdr:col>
      <xdr:colOff>304800</xdr:colOff>
      <xdr:row>18</xdr:row>
      <xdr:rowOff>144780</xdr:rowOff>
    </xdr:to>
    <xdr:graphicFrame macro="">
      <xdr:nvGraphicFramePr>
        <xdr:cNvPr id="2" name="Chart 1">
          <a:extLst>
            <a:ext uri="{FF2B5EF4-FFF2-40B4-BE49-F238E27FC236}">
              <a16:creationId xmlns:a16="http://schemas.microsoft.com/office/drawing/2014/main" id="{7B228E8B-4AFB-B412-2359-A0CF9389F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243840</xdr:colOff>
      <xdr:row>5</xdr:row>
      <xdr:rowOff>7620</xdr:rowOff>
    </xdr:from>
    <xdr:to>
      <xdr:col>13</xdr:col>
      <xdr:colOff>243840</xdr:colOff>
      <xdr:row>18</xdr:row>
      <xdr:rowOff>97155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6173C42A-9C9B-9652-24AE-C00F7DE651F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987540" y="922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1</xdr:row>
      <xdr:rowOff>114300</xdr:rowOff>
    </xdr:from>
    <xdr:to>
      <xdr:col>12</xdr:col>
      <xdr:colOff>579120</xdr:colOff>
      <xdr:row>29</xdr:row>
      <xdr:rowOff>0</xdr:rowOff>
    </xdr:to>
    <xdr:graphicFrame macro="">
      <xdr:nvGraphicFramePr>
        <xdr:cNvPr id="2" name="Chart 1">
          <a:extLst>
            <a:ext uri="{FF2B5EF4-FFF2-40B4-BE49-F238E27FC236}">
              <a16:creationId xmlns:a16="http://schemas.microsoft.com/office/drawing/2014/main" id="{A5057B98-0FCE-900E-9F22-3F0CE7E92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274320</xdr:colOff>
      <xdr:row>2</xdr:row>
      <xdr:rowOff>175260</xdr:rowOff>
    </xdr:from>
    <xdr:to>
      <xdr:col>16</xdr:col>
      <xdr:colOff>274320</xdr:colOff>
      <xdr:row>16</xdr:row>
      <xdr:rowOff>81915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05C36C86-04A3-D3E1-D04E-7C94AE634B4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39368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228600</xdr:colOff>
      <xdr:row>3</xdr:row>
      <xdr:rowOff>38100</xdr:rowOff>
    </xdr:from>
    <xdr:to>
      <xdr:col>19</xdr:col>
      <xdr:colOff>228600</xdr:colOff>
      <xdr:row>16</xdr:row>
      <xdr:rowOff>127635</xdr:rowOff>
    </xdr:to>
    <mc:AlternateContent xmlns:mc="http://schemas.openxmlformats.org/markup-compatibility/2006" xmlns:a14="http://schemas.microsoft.com/office/drawing/2010/main">
      <mc:Choice Requires="a14">
        <xdr:graphicFrame macro="">
          <xdr:nvGraphicFramePr>
            <xdr:cNvPr id="3" name="season 2">
              <a:extLst>
                <a:ext uri="{FF2B5EF4-FFF2-40B4-BE49-F238E27FC236}">
                  <a16:creationId xmlns:a16="http://schemas.microsoft.com/office/drawing/2014/main" id="{0CB2C564-3F17-EC4B-FBB7-9D681F2B482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2214860" y="586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762000</xdr:colOff>
      <xdr:row>4</xdr:row>
      <xdr:rowOff>83820</xdr:rowOff>
    </xdr:from>
    <xdr:to>
      <xdr:col>14</xdr:col>
      <xdr:colOff>579120</xdr:colOff>
      <xdr:row>23</xdr:row>
      <xdr:rowOff>152400</xdr:rowOff>
    </xdr:to>
    <xdr:graphicFrame macro="">
      <xdr:nvGraphicFramePr>
        <xdr:cNvPr id="5" name="Chart 4">
          <a:extLst>
            <a:ext uri="{FF2B5EF4-FFF2-40B4-BE49-F238E27FC236}">
              <a16:creationId xmlns:a16="http://schemas.microsoft.com/office/drawing/2014/main" id="{B5FEB074-432D-EC21-A23A-977199E79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556260</xdr:colOff>
      <xdr:row>0</xdr:row>
      <xdr:rowOff>144780</xdr:rowOff>
    </xdr:from>
    <xdr:to>
      <xdr:col>16</xdr:col>
      <xdr:colOff>556260</xdr:colOff>
      <xdr:row>11</xdr:row>
      <xdr:rowOff>66675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99AB6815-5523-B75A-9E10-D72AD33B449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1209020" y="144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23395</xdr:colOff>
      <xdr:row>8</xdr:row>
      <xdr:rowOff>48621</xdr:rowOff>
    </xdr:from>
    <xdr:to>
      <xdr:col>5</xdr:col>
      <xdr:colOff>574238</xdr:colOff>
      <xdr:row>12</xdr:row>
      <xdr:rowOff>96158</xdr:rowOff>
    </xdr:to>
    <xdr:grpSp>
      <xdr:nvGrpSpPr>
        <xdr:cNvPr id="11" name="Group 10">
          <a:extLst>
            <a:ext uri="{FF2B5EF4-FFF2-40B4-BE49-F238E27FC236}">
              <a16:creationId xmlns:a16="http://schemas.microsoft.com/office/drawing/2014/main" id="{8916E989-53EC-CDE8-1324-2E416431A72B}"/>
            </a:ext>
          </a:extLst>
        </xdr:cNvPr>
        <xdr:cNvGrpSpPr/>
      </xdr:nvGrpSpPr>
      <xdr:grpSpPr>
        <a:xfrm>
          <a:off x="2713255" y="2045061"/>
          <a:ext cx="1571923" cy="779057"/>
          <a:chOff x="2713255" y="1846941"/>
          <a:chExt cx="1366183" cy="779057"/>
        </a:xfrm>
      </xdr:grpSpPr>
      <xdr:sp macro="" textlink="">
        <xdr:nvSpPr>
          <xdr:cNvPr id="5" name="Arrow: Chevron 4">
            <a:extLst>
              <a:ext uri="{FF2B5EF4-FFF2-40B4-BE49-F238E27FC236}">
                <a16:creationId xmlns:a16="http://schemas.microsoft.com/office/drawing/2014/main" id="{EE276552-5212-F314-3C5A-AEBA3F2409D4}"/>
              </a:ext>
            </a:extLst>
          </xdr:cNvPr>
          <xdr:cNvSpPr/>
        </xdr:nvSpPr>
        <xdr:spPr>
          <a:xfrm>
            <a:off x="2713255" y="18469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476FAB3-A8DD-7F6C-7488-7D42D426BA9E}"/>
              </a:ext>
            </a:extLst>
          </xdr:cNvPr>
          <xdr:cNvSpPr/>
        </xdr:nvSpPr>
        <xdr:spPr>
          <a:xfrm>
            <a:off x="2942689" y="21063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70556</xdr:colOff>
      <xdr:row>0</xdr:row>
      <xdr:rowOff>101600</xdr:rowOff>
    </xdr:from>
    <xdr:to>
      <xdr:col>5</xdr:col>
      <xdr:colOff>367736</xdr:colOff>
      <xdr:row>6</xdr:row>
      <xdr:rowOff>116840</xdr:rowOff>
    </xdr:to>
    <xdr:sp macro="" textlink="">
      <xdr:nvSpPr>
        <xdr:cNvPr id="2" name="Rectangle: Rounded Corners 1">
          <a:extLst>
            <a:ext uri="{FF2B5EF4-FFF2-40B4-BE49-F238E27FC236}">
              <a16:creationId xmlns:a16="http://schemas.microsoft.com/office/drawing/2014/main" id="{52827451-BA41-1D85-3864-83FA0F452877}"/>
            </a:ext>
          </a:extLst>
        </xdr:cNvPr>
        <xdr:cNvSpPr/>
      </xdr:nvSpPr>
      <xdr:spPr>
        <a:xfrm>
          <a:off x="70556" y="101600"/>
          <a:ext cx="3331069" cy="11159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latin typeface="Arial Rounded MT Bold" panose="020F0704030504030204" pitchFamily="34" charset="0"/>
            </a:rPr>
            <a:t>INDIAN PREMIER LEAGUE ANALYSIS</a:t>
          </a:r>
        </a:p>
      </xdr:txBody>
    </xdr:sp>
    <xdr:clientData/>
  </xdr:twoCellAnchor>
  <xdr:twoCellAnchor>
    <xdr:from>
      <xdr:col>5</xdr:col>
      <xdr:colOff>521200</xdr:colOff>
      <xdr:row>1</xdr:row>
      <xdr:rowOff>70885</xdr:rowOff>
    </xdr:from>
    <xdr:to>
      <xdr:col>10</xdr:col>
      <xdr:colOff>221510</xdr:colOff>
      <xdr:row>7</xdr:row>
      <xdr:rowOff>16388</xdr:rowOff>
    </xdr:to>
    <xdr:grpSp>
      <xdr:nvGrpSpPr>
        <xdr:cNvPr id="3" name="Group 2">
          <a:extLst>
            <a:ext uri="{FF2B5EF4-FFF2-40B4-BE49-F238E27FC236}">
              <a16:creationId xmlns:a16="http://schemas.microsoft.com/office/drawing/2014/main" id="{7CBFF860-CBD8-4850-A911-39561BF62215}"/>
            </a:ext>
          </a:extLst>
        </xdr:cNvPr>
        <xdr:cNvGrpSpPr/>
      </xdr:nvGrpSpPr>
      <xdr:grpSpPr>
        <a:xfrm>
          <a:off x="3578060" y="256955"/>
          <a:ext cx="2757171" cy="1061921"/>
          <a:chOff x="2713254" y="1728864"/>
          <a:chExt cx="1440237" cy="897134"/>
        </a:xfrm>
      </xdr:grpSpPr>
      <xdr:sp macro="" textlink="KPI!E3">
        <xdr:nvSpPr>
          <xdr:cNvPr id="4" name="Arrow: Chevron 3">
            <a:extLst>
              <a:ext uri="{FF2B5EF4-FFF2-40B4-BE49-F238E27FC236}">
                <a16:creationId xmlns:a16="http://schemas.microsoft.com/office/drawing/2014/main" id="{B30240C0-7F7D-AB9A-4167-64BE2CEC4DD9}"/>
              </a:ext>
            </a:extLst>
          </xdr:cNvPr>
          <xdr:cNvSpPr/>
        </xdr:nvSpPr>
        <xdr:spPr>
          <a:xfrm>
            <a:off x="2713254" y="1728864"/>
            <a:ext cx="1440237" cy="63769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346A1B6-B6F6-4DC7-B23C-2E31F638881A}" type="TxLink">
              <a:rPr lang="en-US" sz="1400" b="1" i="0" u="none" strike="noStrike">
                <a:solidFill>
                  <a:srgbClr val="FFFFFF"/>
                </a:solidFill>
                <a:latin typeface="Arial Rounded MT Bold"/>
                <a:cs typeface="Arial"/>
              </a:rPr>
              <a:pPr/>
              <a:t>Season</a:t>
            </a:fld>
            <a:endParaRPr lang="en-US"/>
          </a:p>
        </xdr:txBody>
      </xdr:sp>
      <xdr:sp macro="" textlink="KPI!E4">
        <xdr:nvSpPr>
          <xdr:cNvPr id="5" name="Freeform: Shape 4">
            <a:extLst>
              <a:ext uri="{FF2B5EF4-FFF2-40B4-BE49-F238E27FC236}">
                <a16:creationId xmlns:a16="http://schemas.microsoft.com/office/drawing/2014/main" id="{09AA67CF-B733-DD94-2276-9CE59C6A6923}"/>
              </a:ext>
            </a:extLst>
          </xdr:cNvPr>
          <xdr:cNvSpPr/>
        </xdr:nvSpPr>
        <xdr:spPr>
          <a:xfrm>
            <a:off x="2942689" y="21063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DCBAF57-40BF-4ED3-9E7A-43BDD605BD03}" type="TxLink">
              <a:rPr lang="en-US" sz="1400" b="1" i="0" u="none" strike="noStrike" kern="1200">
                <a:solidFill>
                  <a:srgbClr val="000000"/>
                </a:solidFill>
                <a:latin typeface="Arial Rounded MT Bold"/>
                <a:ea typeface="Calibri"/>
                <a:cs typeface="Calibri"/>
              </a:rPr>
              <a:pPr marL="0" lvl="0" indent="0" algn="ctr" defTabSz="755650">
                <a:lnSpc>
                  <a:spcPct val="90000"/>
                </a:lnSpc>
                <a:spcBef>
                  <a:spcPct val="0"/>
                </a:spcBef>
                <a:spcAft>
                  <a:spcPct val="35000"/>
                </a:spcAft>
                <a:buNone/>
              </a:pPr>
              <a:t>IPL-2015</a:t>
            </a:fld>
            <a:endParaRPr lang="en-IN" sz="1700" kern="1200"/>
          </a:p>
        </xdr:txBody>
      </xdr:sp>
    </xdr:grpSp>
    <xdr:clientData/>
  </xdr:twoCellAnchor>
  <xdr:twoCellAnchor>
    <xdr:from>
      <xdr:col>10</xdr:col>
      <xdr:colOff>420988</xdr:colOff>
      <xdr:row>1</xdr:row>
      <xdr:rowOff>70883</xdr:rowOff>
    </xdr:from>
    <xdr:to>
      <xdr:col>15</xdr:col>
      <xdr:colOff>274674</xdr:colOff>
      <xdr:row>7</xdr:row>
      <xdr:rowOff>3413</xdr:rowOff>
    </xdr:to>
    <xdr:grpSp>
      <xdr:nvGrpSpPr>
        <xdr:cNvPr id="6" name="Group 5">
          <a:extLst>
            <a:ext uri="{FF2B5EF4-FFF2-40B4-BE49-F238E27FC236}">
              <a16:creationId xmlns:a16="http://schemas.microsoft.com/office/drawing/2014/main" id="{80C370B8-A54E-484C-AC66-7E94ED7E2916}"/>
            </a:ext>
          </a:extLst>
        </xdr:cNvPr>
        <xdr:cNvGrpSpPr/>
      </xdr:nvGrpSpPr>
      <xdr:grpSpPr>
        <a:xfrm>
          <a:off x="6534709" y="256953"/>
          <a:ext cx="2910546" cy="1048948"/>
          <a:chOff x="2713255" y="1732999"/>
          <a:chExt cx="1400286" cy="892999"/>
        </a:xfrm>
      </xdr:grpSpPr>
      <xdr:sp macro="" textlink="KPI!F3">
        <xdr:nvSpPr>
          <xdr:cNvPr id="7" name="Arrow: Chevron 6">
            <a:extLst>
              <a:ext uri="{FF2B5EF4-FFF2-40B4-BE49-F238E27FC236}">
                <a16:creationId xmlns:a16="http://schemas.microsoft.com/office/drawing/2014/main" id="{6689AC6A-AE32-D8C3-D4EC-E56F830863D3}"/>
              </a:ext>
            </a:extLst>
          </xdr:cNvPr>
          <xdr:cNvSpPr/>
        </xdr:nvSpPr>
        <xdr:spPr>
          <a:xfrm>
            <a:off x="2713255" y="1732999"/>
            <a:ext cx="1400286" cy="63355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57B1ADD-D7FB-4753-9449-C12A48F3A4AE}" type="TxLink">
              <a:rPr lang="en-US" sz="1400" b="1" i="0" u="none" strike="noStrike">
                <a:solidFill>
                  <a:srgbClr val="FFFFFF"/>
                </a:solidFill>
                <a:latin typeface="Arial Rounded MT Bold"/>
                <a:cs typeface="Arial"/>
              </a:rPr>
              <a:pPr/>
              <a:t>Winner</a:t>
            </a:fld>
            <a:endParaRPr lang="en-IN"/>
          </a:p>
        </xdr:txBody>
      </xdr:sp>
      <xdr:sp macro="" textlink="KPI!F4">
        <xdr:nvSpPr>
          <xdr:cNvPr id="8" name="Freeform: Shape 7">
            <a:extLst>
              <a:ext uri="{FF2B5EF4-FFF2-40B4-BE49-F238E27FC236}">
                <a16:creationId xmlns:a16="http://schemas.microsoft.com/office/drawing/2014/main" id="{6C4D70DB-5F45-B7DD-E095-676541BAE3A9}"/>
              </a:ext>
            </a:extLst>
          </xdr:cNvPr>
          <xdr:cNvSpPr/>
        </xdr:nvSpPr>
        <xdr:spPr>
          <a:xfrm>
            <a:off x="2942689" y="21063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1B1F522-4907-4726-A621-02F226D97F1E}" type="TxLink">
              <a:rPr lang="en-US" sz="1400" b="1" i="0" u="none" strike="noStrike" kern="1200">
                <a:solidFill>
                  <a:srgbClr val="000000"/>
                </a:solidFill>
                <a:latin typeface="Arial Rounded MT Bold"/>
                <a:ea typeface="Calibri"/>
                <a:cs typeface="Calibri"/>
              </a:rPr>
              <a:pPr marL="0" lvl="0" indent="0" algn="ctr" defTabSz="755650">
                <a:lnSpc>
                  <a:spcPct val="90000"/>
                </a:lnSpc>
                <a:spcBef>
                  <a:spcPct val="0"/>
                </a:spcBef>
                <a:spcAft>
                  <a:spcPct val="35000"/>
                </a:spcAft>
                <a:buNone/>
              </a:pPr>
              <a:t>Mumbai Indians</a:t>
            </a:fld>
            <a:endParaRPr lang="en-IN" sz="1700" kern="1200"/>
          </a:p>
        </xdr:txBody>
      </xdr:sp>
    </xdr:grpSp>
    <xdr:clientData/>
  </xdr:twoCellAnchor>
  <xdr:twoCellAnchor>
    <xdr:from>
      <xdr:col>15</xdr:col>
      <xdr:colOff>470552</xdr:colOff>
      <xdr:row>1</xdr:row>
      <xdr:rowOff>79745</xdr:rowOff>
    </xdr:from>
    <xdr:to>
      <xdr:col>20</xdr:col>
      <xdr:colOff>416441</xdr:colOff>
      <xdr:row>6</xdr:row>
      <xdr:rowOff>181793</xdr:rowOff>
    </xdr:to>
    <xdr:grpSp>
      <xdr:nvGrpSpPr>
        <xdr:cNvPr id="9" name="Group 8">
          <a:extLst>
            <a:ext uri="{FF2B5EF4-FFF2-40B4-BE49-F238E27FC236}">
              <a16:creationId xmlns:a16="http://schemas.microsoft.com/office/drawing/2014/main" id="{E75276FC-7E80-4C39-98E7-33A2D534837A}"/>
            </a:ext>
          </a:extLst>
        </xdr:cNvPr>
        <xdr:cNvGrpSpPr/>
      </xdr:nvGrpSpPr>
      <xdr:grpSpPr>
        <a:xfrm>
          <a:off x="9641133" y="265815"/>
          <a:ext cx="3002750" cy="1032397"/>
          <a:chOff x="2713255" y="1739710"/>
          <a:chExt cx="1370226" cy="886288"/>
        </a:xfrm>
      </xdr:grpSpPr>
      <xdr:sp macro="" textlink="KPI!G3">
        <xdr:nvSpPr>
          <xdr:cNvPr id="10" name="Arrow: Chevron 9">
            <a:extLst>
              <a:ext uri="{FF2B5EF4-FFF2-40B4-BE49-F238E27FC236}">
                <a16:creationId xmlns:a16="http://schemas.microsoft.com/office/drawing/2014/main" id="{B8956072-92F6-50F4-BDCF-AED1CE6BA5E0}"/>
              </a:ext>
            </a:extLst>
          </xdr:cNvPr>
          <xdr:cNvSpPr/>
        </xdr:nvSpPr>
        <xdr:spPr>
          <a:xfrm>
            <a:off x="2713255" y="1739710"/>
            <a:ext cx="1370226" cy="62684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C878D41-E215-4D97-A972-960F866B13E3}" type="TxLink">
              <a:rPr lang="en-US" sz="1400" b="1" i="0" u="none" strike="noStrike">
                <a:solidFill>
                  <a:srgbClr val="FFFFFF"/>
                </a:solidFill>
                <a:latin typeface="Arial Rounded MT Bold"/>
                <a:cs typeface="Arial"/>
              </a:rPr>
              <a:pPr/>
              <a:t>Runner Up</a:t>
            </a:fld>
            <a:endParaRPr lang="en-IN"/>
          </a:p>
        </xdr:txBody>
      </xdr:sp>
      <xdr:sp macro="" textlink="KPI!G4">
        <xdr:nvSpPr>
          <xdr:cNvPr id="11" name="Freeform: Shape 10">
            <a:extLst>
              <a:ext uri="{FF2B5EF4-FFF2-40B4-BE49-F238E27FC236}">
                <a16:creationId xmlns:a16="http://schemas.microsoft.com/office/drawing/2014/main" id="{E9911ECF-3B4D-7ED6-D3D2-749CA5AD2A6C}"/>
              </a:ext>
            </a:extLst>
          </xdr:cNvPr>
          <xdr:cNvSpPr/>
        </xdr:nvSpPr>
        <xdr:spPr>
          <a:xfrm>
            <a:off x="2942689" y="21063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A6845F4-169F-4BF2-AEF6-F7F9FD695148}" type="TxLink">
              <a:rPr lang="en-US" sz="1400" b="1" i="0" u="none" strike="noStrike" kern="1200">
                <a:solidFill>
                  <a:srgbClr val="000000"/>
                </a:solidFill>
                <a:latin typeface="Arial Rounded MT Bold"/>
                <a:ea typeface="Calibri"/>
                <a:cs typeface="Calibri"/>
              </a:rPr>
              <a:pPr marL="0" lvl="0" indent="0" algn="ctr" defTabSz="755650">
                <a:lnSpc>
                  <a:spcPct val="90000"/>
                </a:lnSpc>
                <a:spcBef>
                  <a:spcPct val="0"/>
                </a:spcBef>
                <a:spcAft>
                  <a:spcPct val="35000"/>
                </a:spcAft>
                <a:buNone/>
              </a:pPr>
              <a:t>Chennai Super Kings</a:t>
            </a:fld>
            <a:endParaRPr lang="en-IN" sz="1700" kern="1200"/>
          </a:p>
        </xdr:txBody>
      </xdr:sp>
    </xdr:grpSp>
    <xdr:clientData/>
  </xdr:twoCellAnchor>
  <xdr:twoCellAnchor>
    <xdr:from>
      <xdr:col>21</xdr:col>
      <xdr:colOff>70884</xdr:colOff>
      <xdr:row>1</xdr:row>
      <xdr:rowOff>97466</xdr:rowOff>
    </xdr:from>
    <xdr:to>
      <xdr:col>26</xdr:col>
      <xdr:colOff>230373</xdr:colOff>
      <xdr:row>7</xdr:row>
      <xdr:rowOff>15690</xdr:rowOff>
    </xdr:to>
    <xdr:grpSp>
      <xdr:nvGrpSpPr>
        <xdr:cNvPr id="12" name="Group 11">
          <a:extLst>
            <a:ext uri="{FF2B5EF4-FFF2-40B4-BE49-F238E27FC236}">
              <a16:creationId xmlns:a16="http://schemas.microsoft.com/office/drawing/2014/main" id="{27559DF8-BEF7-4747-BE62-746BDAD159F9}"/>
            </a:ext>
          </a:extLst>
        </xdr:cNvPr>
        <xdr:cNvGrpSpPr/>
      </xdr:nvGrpSpPr>
      <xdr:grpSpPr>
        <a:xfrm>
          <a:off x="12909698" y="283536"/>
          <a:ext cx="3216349" cy="1034642"/>
          <a:chOff x="2713255" y="1781880"/>
          <a:chExt cx="1439734" cy="844118"/>
        </a:xfrm>
      </xdr:grpSpPr>
      <xdr:sp macro="" textlink="KPI!I3">
        <xdr:nvSpPr>
          <xdr:cNvPr id="13" name="Arrow: Chevron 12">
            <a:extLst>
              <a:ext uri="{FF2B5EF4-FFF2-40B4-BE49-F238E27FC236}">
                <a16:creationId xmlns:a16="http://schemas.microsoft.com/office/drawing/2014/main" id="{FAE5672B-DBD2-BEF2-C28B-0001E9F1B5BC}"/>
              </a:ext>
            </a:extLst>
          </xdr:cNvPr>
          <xdr:cNvSpPr/>
        </xdr:nvSpPr>
        <xdr:spPr>
          <a:xfrm>
            <a:off x="2713255" y="1781880"/>
            <a:ext cx="1439734" cy="5846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4282B17-B389-4BE1-BDA6-A0483CAF990B}" type="TxLink">
              <a:rPr lang="en-US" sz="1400" b="1" i="0" u="none" strike="noStrike">
                <a:solidFill>
                  <a:srgbClr val="FFFFFF"/>
                </a:solidFill>
                <a:latin typeface="Arial Rounded MT Bold"/>
                <a:cs typeface="Arial"/>
              </a:rPr>
              <a:pPr/>
              <a:t>Player of the Series</a:t>
            </a:fld>
            <a:endParaRPr lang="en-IN"/>
          </a:p>
        </xdr:txBody>
      </xdr:sp>
      <xdr:sp macro="" textlink="KPI!I4">
        <xdr:nvSpPr>
          <xdr:cNvPr id="14" name="Freeform: Shape 13">
            <a:extLst>
              <a:ext uri="{FF2B5EF4-FFF2-40B4-BE49-F238E27FC236}">
                <a16:creationId xmlns:a16="http://schemas.microsoft.com/office/drawing/2014/main" id="{72F14E8C-AE18-605D-1EB9-097DA9A29EA3}"/>
              </a:ext>
            </a:extLst>
          </xdr:cNvPr>
          <xdr:cNvSpPr/>
        </xdr:nvSpPr>
        <xdr:spPr>
          <a:xfrm>
            <a:off x="2942689" y="21063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47A62A3-9807-4CCB-ABD7-253231F35DB7}" type="TxLink">
              <a:rPr lang="en-US" sz="1400" b="1" i="0" u="none" strike="noStrike" kern="1200">
                <a:solidFill>
                  <a:srgbClr val="000000"/>
                </a:solidFill>
                <a:latin typeface="Arial Rounded MT Bold"/>
                <a:ea typeface="Calibri"/>
                <a:cs typeface="Calibri"/>
              </a:rPr>
              <a:pPr marL="0" lvl="0" indent="0" algn="ctr" defTabSz="755650">
                <a:lnSpc>
                  <a:spcPct val="90000"/>
                </a:lnSpc>
                <a:spcBef>
                  <a:spcPct val="0"/>
                </a:spcBef>
                <a:spcAft>
                  <a:spcPct val="35000"/>
                </a:spcAft>
                <a:buNone/>
              </a:pPr>
              <a:t>Andre Russell</a:t>
            </a:fld>
            <a:endParaRPr lang="en-IN" sz="1700" kern="1200"/>
          </a:p>
        </xdr:txBody>
      </xdr:sp>
    </xdr:grpSp>
    <xdr:clientData/>
  </xdr:twoCellAnchor>
  <xdr:twoCellAnchor editAs="oneCell">
    <xdr:from>
      <xdr:col>0</xdr:col>
      <xdr:colOff>49388</xdr:colOff>
      <xdr:row>7</xdr:row>
      <xdr:rowOff>49392</xdr:rowOff>
    </xdr:from>
    <xdr:to>
      <xdr:col>26</xdr:col>
      <xdr:colOff>70883</xdr:colOff>
      <xdr:row>9</xdr:row>
      <xdr:rowOff>134057</xdr:rowOff>
    </xdr:to>
    <mc:AlternateContent xmlns:mc="http://schemas.openxmlformats.org/markup-compatibility/2006" xmlns:a14="http://schemas.microsoft.com/office/drawing/2010/main">
      <mc:Choice Requires="a14">
        <xdr:graphicFrame macro="">
          <xdr:nvGraphicFramePr>
            <xdr:cNvPr id="16" name="season 4">
              <a:extLst>
                <a:ext uri="{FF2B5EF4-FFF2-40B4-BE49-F238E27FC236}">
                  <a16:creationId xmlns:a16="http://schemas.microsoft.com/office/drawing/2014/main" id="{E44DE381-70B9-459C-8058-A0EBC11EC3DA}"/>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49388" y="1351880"/>
              <a:ext cx="15917169" cy="456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49388</xdr:colOff>
      <xdr:row>9</xdr:row>
      <xdr:rowOff>141111</xdr:rowOff>
    </xdr:from>
    <xdr:to>
      <xdr:col>14</xdr:col>
      <xdr:colOff>186070</xdr:colOff>
      <xdr:row>25</xdr:row>
      <xdr:rowOff>79744</xdr:rowOff>
    </xdr:to>
    <xdr:graphicFrame macro="">
      <xdr:nvGraphicFramePr>
        <xdr:cNvPr id="18" name="Chart 17">
          <a:extLst>
            <a:ext uri="{FF2B5EF4-FFF2-40B4-BE49-F238E27FC236}">
              <a16:creationId xmlns:a16="http://schemas.microsoft.com/office/drawing/2014/main" id="{21E6ACB1-765F-4646-BB71-BE26FB202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194931</xdr:colOff>
      <xdr:row>9</xdr:row>
      <xdr:rowOff>150627</xdr:rowOff>
    </xdr:from>
    <xdr:to>
      <xdr:col>19</xdr:col>
      <xdr:colOff>381000</xdr:colOff>
      <xdr:row>25</xdr:row>
      <xdr:rowOff>97465</xdr:rowOff>
    </xdr:to>
    <xdr:graphicFrame macro="">
      <xdr:nvGraphicFramePr>
        <xdr:cNvPr id="19" name="Chart 18">
          <a:extLst>
            <a:ext uri="{FF2B5EF4-FFF2-40B4-BE49-F238E27FC236}">
              <a16:creationId xmlns:a16="http://schemas.microsoft.com/office/drawing/2014/main" id="{14D32F12-5FF9-42EC-B558-6A2B11325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336697</xdr:colOff>
      <xdr:row>9</xdr:row>
      <xdr:rowOff>141768</xdr:rowOff>
    </xdr:from>
    <xdr:to>
      <xdr:col>26</xdr:col>
      <xdr:colOff>105998</xdr:colOff>
      <xdr:row>44</xdr:row>
      <xdr:rowOff>159488</xdr:rowOff>
    </xdr:to>
    <xdr:graphicFrame macro="">
      <xdr:nvGraphicFramePr>
        <xdr:cNvPr id="21" name="Chart 20">
          <a:extLst>
            <a:ext uri="{FF2B5EF4-FFF2-40B4-BE49-F238E27FC236}">
              <a16:creationId xmlns:a16="http://schemas.microsoft.com/office/drawing/2014/main" id="{F8CFD602-27DF-4E0F-A0DB-6CE3E94F9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17719</xdr:colOff>
      <xdr:row>25</xdr:row>
      <xdr:rowOff>97466</xdr:rowOff>
    </xdr:from>
    <xdr:to>
      <xdr:col>19</xdr:col>
      <xdr:colOff>298595</xdr:colOff>
      <xdr:row>44</xdr:row>
      <xdr:rowOff>132908</xdr:rowOff>
    </xdr:to>
    <xdr:graphicFrame macro="">
      <xdr:nvGraphicFramePr>
        <xdr:cNvPr id="22" name="Chart 21">
          <a:extLst>
            <a:ext uri="{FF2B5EF4-FFF2-40B4-BE49-F238E27FC236}">
              <a16:creationId xmlns:a16="http://schemas.microsoft.com/office/drawing/2014/main" id="{77A8EB17-5205-4B21-89EC-9105B097A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44302</xdr:colOff>
      <xdr:row>25</xdr:row>
      <xdr:rowOff>88605</xdr:rowOff>
    </xdr:from>
    <xdr:to>
      <xdr:col>8</xdr:col>
      <xdr:colOff>593651</xdr:colOff>
      <xdr:row>44</xdr:row>
      <xdr:rowOff>141767</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5E3B399A-6456-4AB1-8D8D-58B2E2C090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302" y="4660605"/>
              <a:ext cx="5426149" cy="35278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365760</xdr:colOff>
      <xdr:row>2</xdr:row>
      <xdr:rowOff>152400</xdr:rowOff>
    </xdr:from>
    <xdr:to>
      <xdr:col>15</xdr:col>
      <xdr:colOff>236220</xdr:colOff>
      <xdr:row>20</xdr:row>
      <xdr:rowOff>91440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3D2F68B-FC52-9531-D961-7D4F0C4B69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22620" y="518160"/>
              <a:ext cx="5356860" cy="3230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yana Sooraj" refreshedDate="45356.921324074072" createdVersion="8" refreshedVersion="8" minRefreshableVersion="3" recordCount="816" xr:uid="{00000000-000A-0000-FFFF-FFFF09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6103228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yana Sooraj" refreshedDate="45357.897302777776" createdVersion="8" refreshedVersion="8" minRefreshableVersion="3" recordCount="13" xr:uid="{598C55A6-E665-46D0-BE93-122050950207}">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 wins wrt bat first or field fir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4" firstHeaderRow="1" firstDataRow="2" firstDataCol="1"/>
  <pivotFields count="18">
    <pivotField showAll="0"/>
    <pivotField showAll="0"/>
    <pivotField showAll="0">
      <items count="14">
        <item h="1" x="0"/>
        <item h="1" x="1"/>
        <item h="1" x="2"/>
        <item h="1" x="3"/>
        <item h="1" x="4"/>
        <item h="1" x="5"/>
        <item h="1" x="6"/>
        <item x="7"/>
        <item h="1" x="8"/>
        <item h="1" x="9"/>
        <item h="1" x="10"/>
        <item h="1" x="11"/>
        <item h="1"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0">
    <i>
      <x/>
    </i>
    <i>
      <x v="8"/>
    </i>
    <i>
      <x v="14"/>
    </i>
    <i>
      <x v="15"/>
    </i>
    <i>
      <x v="11"/>
    </i>
    <i>
      <x v="7"/>
    </i>
    <i>
      <x v="3"/>
    </i>
    <i>
      <x v="5"/>
    </i>
    <i>
      <x v="9"/>
    </i>
    <i t="grand">
      <x/>
    </i>
  </rowItems>
  <colFields count="1">
    <field x="10"/>
  </colFields>
  <colItems count="3">
    <i>
      <x/>
    </i>
    <i>
      <x v="1"/>
    </i>
    <i t="grand">
      <x/>
    </i>
  </colItems>
  <dataFields count="1">
    <dataField name="Count of toss_winner" fld="9" subtotal="count" baseField="0" baseItem="0"/>
  </dataFields>
  <chartFormats count="2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6" series="1">
      <pivotArea type="data" outline="0" fieldPosition="0">
        <references count="2">
          <reference field="4294967294" count="1" selected="0">
            <x v="0"/>
          </reference>
          <reference field="10" count="1" selected="0">
            <x v="0"/>
          </reference>
        </references>
      </pivotArea>
    </chartFormat>
    <chartFormat chart="6" format="7" series="1">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3">
          <reference field="4294967294" count="1" selected="0">
            <x v="0"/>
          </reference>
          <reference field="10" count="1" selected="0">
            <x v="0"/>
          </reference>
          <reference field="11" count="1" selected="0">
            <x v="8"/>
          </reference>
        </references>
      </pivotArea>
    </chartFormat>
    <chartFormat chart="6" format="9">
      <pivotArea type="data" outline="0" fieldPosition="0">
        <references count="3">
          <reference field="4294967294" count="1" selected="0">
            <x v="0"/>
          </reference>
          <reference field="10" count="1" selected="0">
            <x v="0"/>
          </reference>
          <reference field="11" count="1" selected="0">
            <x v="0"/>
          </reference>
        </references>
      </pivotArea>
    </chartFormat>
    <chartFormat chart="6" format="10">
      <pivotArea type="data" outline="0" fieldPosition="0">
        <references count="3">
          <reference field="4294967294" count="1" selected="0">
            <x v="0"/>
          </reference>
          <reference field="10" count="1" selected="0">
            <x v="0"/>
          </reference>
          <reference field="11" count="1" selected="0">
            <x v="7"/>
          </reference>
        </references>
      </pivotArea>
    </chartFormat>
    <chartFormat chart="6" format="11">
      <pivotArea type="data" outline="0" fieldPosition="0">
        <references count="3">
          <reference field="4294967294" count="1" selected="0">
            <x v="0"/>
          </reference>
          <reference field="10" count="1" selected="0">
            <x v="0"/>
          </reference>
          <reference field="11" count="1" selected="0">
            <x v="14"/>
          </reference>
        </references>
      </pivotArea>
    </chartFormat>
    <chartFormat chart="6" format="12">
      <pivotArea type="data" outline="0" fieldPosition="0">
        <references count="3">
          <reference field="4294967294" count="1" selected="0">
            <x v="0"/>
          </reference>
          <reference field="10" count="1" selected="0">
            <x v="0"/>
          </reference>
          <reference field="11" count="1" selected="0">
            <x v="5"/>
          </reference>
        </references>
      </pivotArea>
    </chartFormat>
    <chartFormat chart="6" format="13">
      <pivotArea type="data" outline="0" fieldPosition="0">
        <references count="3">
          <reference field="4294967294" count="1" selected="0">
            <x v="0"/>
          </reference>
          <reference field="10" count="1" selected="0">
            <x v="0"/>
          </reference>
          <reference field="11" count="1" selected="0">
            <x v="11"/>
          </reference>
        </references>
      </pivotArea>
    </chartFormat>
    <chartFormat chart="6" format="14">
      <pivotArea type="data" outline="0" fieldPosition="0">
        <references count="3">
          <reference field="4294967294" count="1" selected="0">
            <x v="0"/>
          </reference>
          <reference field="10" count="1" selected="0">
            <x v="0"/>
          </reference>
          <reference field="11" count="1" selected="0">
            <x v="3"/>
          </reference>
        </references>
      </pivotArea>
    </chartFormat>
    <chartFormat chart="6" format="15">
      <pivotArea type="data" outline="0" fieldPosition="0">
        <references count="3">
          <reference field="4294967294" count="1" selected="0">
            <x v="0"/>
          </reference>
          <reference field="10" count="1" selected="0">
            <x v="0"/>
          </reference>
          <reference field="11" count="1" selected="0">
            <x v="15"/>
          </reference>
        </references>
      </pivotArea>
    </chartFormat>
    <chartFormat chart="6" format="16">
      <pivotArea type="data" outline="0" fieldPosition="0">
        <references count="3">
          <reference field="4294967294" count="1" selected="0">
            <x v="0"/>
          </reference>
          <reference field="10" count="1" selected="0">
            <x v="0"/>
          </reference>
          <reference field="11" count="1" selected="0">
            <x v="1"/>
          </reference>
        </references>
      </pivotArea>
    </chartFormat>
    <chartFormat chart="6" format="17">
      <pivotArea type="data" outline="0" fieldPosition="0">
        <references count="3">
          <reference field="4294967294" count="1" selected="0">
            <x v="0"/>
          </reference>
          <reference field="10" count="1" selected="0">
            <x v="0"/>
          </reference>
          <reference field="11" count="1" selected="0">
            <x v="2"/>
          </reference>
        </references>
      </pivotArea>
    </chartFormat>
    <chartFormat chart="6" format="18">
      <pivotArea type="data" outline="0" fieldPosition="0">
        <references count="3">
          <reference field="4294967294" count="1" selected="0">
            <x v="0"/>
          </reference>
          <reference field="10" count="1" selected="0">
            <x v="0"/>
          </reference>
          <reference field="11" count="1" selected="0">
            <x v="4"/>
          </reference>
        </references>
      </pivotArea>
    </chartFormat>
    <chartFormat chart="6" format="19">
      <pivotArea type="data" outline="0" fieldPosition="0">
        <references count="3">
          <reference field="4294967294" count="1" selected="0">
            <x v="0"/>
          </reference>
          <reference field="10" count="1" selected="0">
            <x v="0"/>
          </reference>
          <reference field="11" count="1" selected="0">
            <x v="10"/>
          </reference>
        </references>
      </pivotArea>
    </chartFormat>
    <chartFormat chart="6" format="20">
      <pivotArea type="data" outline="0" fieldPosition="0">
        <references count="3">
          <reference field="4294967294" count="1" selected="0">
            <x v="0"/>
          </reference>
          <reference field="10" count="1" selected="0">
            <x v="0"/>
          </reference>
          <reference field="11" count="1" selected="0">
            <x v="12"/>
          </reference>
        </references>
      </pivotArea>
    </chartFormat>
    <chartFormat chart="6" format="21">
      <pivotArea type="data" outline="0" fieldPosition="0">
        <references count="3">
          <reference field="4294967294" count="1" selected="0">
            <x v="0"/>
          </reference>
          <reference field="10" count="1" selected="0">
            <x v="0"/>
          </reference>
          <reference field="11" count="1" selected="0">
            <x v="6"/>
          </reference>
        </references>
      </pivotArea>
    </chartFormat>
    <chartFormat chart="6" format="22">
      <pivotArea type="data" outline="0" fieldPosition="0">
        <references count="3">
          <reference field="4294967294" count="1" selected="0">
            <x v="0"/>
          </reference>
          <reference field="10" count="1" selected="0">
            <x v="0"/>
          </reference>
          <reference field="11" count="1" selected="0">
            <x v="13"/>
          </reference>
        </references>
      </pivotArea>
    </chartFormat>
    <chartFormat chart="6" format="23">
      <pivotArea type="data" outline="0" fieldPosition="0">
        <references count="3">
          <reference field="4294967294" count="1" selected="0">
            <x v="0"/>
          </reference>
          <reference field="10" count="1" selected="0">
            <x v="0"/>
          </reference>
          <reference field="1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winning % based on Tos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8">
    <pivotField showAll="0"/>
    <pivotField showAll="0"/>
    <pivotField showAll="0">
      <items count="14">
        <item h="1" x="0"/>
        <item h="1" x="1"/>
        <item h="1" x="2"/>
        <item h="1" x="3"/>
        <item h="1" x="4"/>
        <item h="1" x="5"/>
        <item h="1" x="6"/>
        <item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8">
    <pivotField showAll="0"/>
    <pivotField showAll="0"/>
    <pivotField showAll="0">
      <items count="14">
        <item h="1" x="0"/>
        <item h="1" x="1"/>
        <item h="1" x="2"/>
        <item h="1" x="3"/>
        <item h="1" x="4"/>
        <item h="1" x="5"/>
        <item h="1" x="6"/>
        <item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2">
    <i>
      <x v="1"/>
    </i>
    <i>
      <x v="5"/>
    </i>
    <i>
      <x v="25"/>
    </i>
    <i>
      <x v="17"/>
    </i>
    <i>
      <x v="23"/>
    </i>
    <i>
      <x v="24"/>
    </i>
    <i>
      <x v="8"/>
    </i>
    <i>
      <x v="16"/>
    </i>
    <i>
      <x v="7"/>
    </i>
    <i>
      <x v="14"/>
    </i>
    <i>
      <x v="35"/>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F72A66-A5C6-4806-839C-FA107DDA6596}" name="Top mom award wi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8">
    <pivotField showAll="0"/>
    <pivotField showAll="0"/>
    <pivotField showAll="0">
      <items count="14">
        <item h="1" x="0"/>
        <item h="1" x="1"/>
        <item h="1" x="2"/>
        <item h="1" x="3"/>
        <item h="1" x="4"/>
        <item h="1" x="5"/>
        <item h="1" x="6"/>
        <item x="7"/>
        <item h="1" x="8"/>
        <item h="1" x="9"/>
        <item h="1" x="10"/>
        <item h="1" x="11"/>
        <item h="1" x="12"/>
        <item t="default"/>
      </items>
    </pivotField>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v="44"/>
    </i>
    <i>
      <x v="18"/>
    </i>
    <i>
      <x v="15"/>
    </i>
    <i>
      <x v="3"/>
    </i>
    <i>
      <x v="30"/>
    </i>
    <i>
      <x v="147"/>
    </i>
    <i>
      <x v="68"/>
    </i>
    <i>
      <x v="223"/>
    </i>
    <i>
      <x v="200"/>
    </i>
    <i>
      <x v="9"/>
    </i>
    <i>
      <x v="64"/>
    </i>
    <i>
      <x v="35"/>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3F824C-FDC3-47BD-8555-230B1FEE2B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sortType="descending">
      <items count="14">
        <item h="1" x="12"/>
        <item h="1" x="11"/>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B6CD8A-6E9B-4CF3-86E3-5D59B7010683}"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A1D71427-7EE6-4A11-81A3-E3C6D9A88EA5}" sourceName="season">
  <pivotTables>
    <pivotTable tabId="9" name="PivotTable3"/>
    <pivotTable tabId="4" name="Match wins wrt bat first or field first"/>
    <pivotTable tabId="6" name="Top 10 venues"/>
    <pivotTable tabId="7" name="Top mom award wins"/>
    <pivotTable tabId="5" name="winning % based on Toss "/>
  </pivotTables>
  <data>
    <tabular pivotCacheId="1610322819">
      <items count="13">
        <i x="0"/>
        <i x="1"/>
        <i x="2"/>
        <i x="3"/>
        <i x="4"/>
        <i x="5"/>
        <i x="6"/>
        <i x="7" s="1"/>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3"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3"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A6AFB30-ADBA-4366-891D-F4D4B6D8AD71}" cache="Slicer_season3" caption="season" startItem="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F8E379E-7275-47CF-B33B-4EA655AC7EF9}" cache="Slicer_season3" caption="seas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67FB653E-4712-4FAA-97BC-6C528910682C}" cache="Slicer_season3" caption="season" columnCount="13"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A21E01-1473-4613-BF0D-6E4FDA5BE069}" name="Table24" displayName="Table24" ref="C24:G37" totalsRowShown="0" headerRowDxfId="20" dataDxfId="18" headerRowBorderDxfId="19" tableBorderDxfId="17" totalsRowBorderDxfId="16">
  <autoFilter ref="C24:G37" xr:uid="{9BA21E01-1473-4613-BF0D-6E4FDA5BE069}"/>
  <tableColumns count="5">
    <tableColumn id="1" xr3:uid="{10CE4AAB-8E02-4C40-BF6C-EE156504473E}" name="Season" dataDxfId="15"/>
    <tableColumn id="2" xr3:uid="{50988FCB-E5E9-403E-9F4C-3471DF1372CC}" name="Winner" dataDxfId="14"/>
    <tableColumn id="3" xr3:uid="{87A9C7AA-2952-4054-B0EF-4F7D743EEB74}" name="Runner Up" dataDxfId="13"/>
    <tableColumn id="4" xr3:uid="{9704B6E5-766A-4E11-95D9-D541030637E5}" name="Player of the Match" dataDxfId="12"/>
    <tableColumn id="5" xr3:uid="{83ED0DE8-6690-488A-8B1A-704646AA69DA}" name="Player of the Series"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10"/>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DD8C0E-8DAA-4347-A4B2-5D1ACCBA7F82}" name="Table2" displayName="Table2" ref="A1:E14" totalsRowShown="0" headerRowDxfId="9" dataDxfId="7" headerRowBorderDxfId="8" tableBorderDxfId="6" totalsRowBorderDxfId="5">
  <autoFilter ref="A1:E14" xr:uid="{F9DD8C0E-8DAA-4347-A4B2-5D1ACCBA7F82}"/>
  <tableColumns count="5">
    <tableColumn id="1" xr3:uid="{3E9301B9-334F-435E-BFB5-042812E2D47C}" name="Season" dataDxfId="4"/>
    <tableColumn id="2" xr3:uid="{709CBF10-22F9-4DC8-98AF-40ED2A7354D6}" name="Winner" dataDxfId="3"/>
    <tableColumn id="3" xr3:uid="{FF00C595-FD6D-4424-ADAF-6432664E0435}" name="Runner Up" dataDxfId="2"/>
    <tableColumn id="4" xr3:uid="{95EA920C-2096-4FBA-BEDC-9C83638DD559}" name="Player of the Match" dataDxfId="1"/>
    <tableColumn id="5" xr3:uid="{2FA53AB3-BD6E-459E-A8E7-4D8A4C7D19B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4"/>
  <sheetViews>
    <sheetView workbookViewId="0">
      <selection activeCell="H24" sqref="H24"/>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5" t="s">
        <v>441</v>
      </c>
      <c r="B3" s="5" t="s">
        <v>442</v>
      </c>
    </row>
    <row r="4" spans="1:4" x14ac:dyDescent="0.3">
      <c r="A4" s="5" t="s">
        <v>439</v>
      </c>
      <c r="B4" t="s">
        <v>33</v>
      </c>
      <c r="C4" t="s">
        <v>22</v>
      </c>
      <c r="D4" t="s">
        <v>440</v>
      </c>
    </row>
    <row r="5" spans="1:4" x14ac:dyDescent="0.3">
      <c r="A5" s="6" t="s">
        <v>32</v>
      </c>
      <c r="B5" s="15">
        <v>6</v>
      </c>
      <c r="C5" s="15">
        <v>4</v>
      </c>
      <c r="D5" s="15">
        <v>10</v>
      </c>
    </row>
    <row r="6" spans="1:4" x14ac:dyDescent="0.3">
      <c r="A6" s="6" t="s">
        <v>47</v>
      </c>
      <c r="B6" s="15">
        <v>6</v>
      </c>
      <c r="C6" s="15">
        <v>4</v>
      </c>
      <c r="D6" s="15">
        <v>10</v>
      </c>
    </row>
    <row r="7" spans="1:4" x14ac:dyDescent="0.3">
      <c r="A7" s="6" t="s">
        <v>20</v>
      </c>
      <c r="B7" s="15">
        <v>3</v>
      </c>
      <c r="C7" s="15">
        <v>5</v>
      </c>
      <c r="D7" s="15">
        <v>8</v>
      </c>
    </row>
    <row r="8" spans="1:4" x14ac:dyDescent="0.3">
      <c r="A8" s="6" t="s">
        <v>259</v>
      </c>
      <c r="B8" s="15">
        <v>2</v>
      </c>
      <c r="C8" s="15">
        <v>5</v>
      </c>
      <c r="D8" s="15">
        <v>7</v>
      </c>
    </row>
    <row r="9" spans="1:4" x14ac:dyDescent="0.3">
      <c r="A9" s="6" t="s">
        <v>40</v>
      </c>
      <c r="B9" s="15">
        <v>3</v>
      </c>
      <c r="C9" s="15">
        <v>4</v>
      </c>
      <c r="D9" s="15">
        <v>7</v>
      </c>
    </row>
    <row r="10" spans="1:4" x14ac:dyDescent="0.3">
      <c r="A10" s="6" t="s">
        <v>21</v>
      </c>
      <c r="B10" s="15">
        <v>2</v>
      </c>
      <c r="C10" s="15">
        <v>5</v>
      </c>
      <c r="D10" s="15">
        <v>7</v>
      </c>
    </row>
    <row r="11" spans="1:4" x14ac:dyDescent="0.3">
      <c r="A11" s="6" t="s">
        <v>39</v>
      </c>
      <c r="B11" s="15">
        <v>3</v>
      </c>
      <c r="C11" s="15">
        <v>2</v>
      </c>
      <c r="D11" s="15">
        <v>5</v>
      </c>
    </row>
    <row r="12" spans="1:4" x14ac:dyDescent="0.3">
      <c r="A12" s="6" t="s">
        <v>31</v>
      </c>
      <c r="B12" s="15"/>
      <c r="C12" s="15">
        <v>3</v>
      </c>
      <c r="D12" s="15">
        <v>3</v>
      </c>
    </row>
    <row r="13" spans="1:4" x14ac:dyDescent="0.3">
      <c r="A13" s="6" t="s">
        <v>25</v>
      </c>
      <c r="B13" s="15"/>
      <c r="C13" s="15">
        <v>2</v>
      </c>
      <c r="D13" s="15">
        <v>2</v>
      </c>
    </row>
    <row r="14" spans="1:4" x14ac:dyDescent="0.3">
      <c r="A14" s="6" t="s">
        <v>440</v>
      </c>
      <c r="B14" s="15">
        <v>25</v>
      </c>
      <c r="C14" s="15">
        <v>34</v>
      </c>
      <c r="D14" s="15">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B4" sqref="B4"/>
    </sheetView>
  </sheetViews>
  <sheetFormatPr defaultRowHeight="14.4" x14ac:dyDescent="0.3"/>
  <cols>
    <col min="1" max="1" width="12.5546875" bestFit="1" customWidth="1"/>
    <col min="2" max="2" width="14.6640625" bestFit="1" customWidth="1"/>
  </cols>
  <sheetData>
    <row r="3" spans="1:2" x14ac:dyDescent="0.3">
      <c r="A3" s="5" t="s">
        <v>439</v>
      </c>
      <c r="B3" t="s">
        <v>443</v>
      </c>
    </row>
    <row r="4" spans="1:2" x14ac:dyDescent="0.3">
      <c r="A4" s="6" t="s">
        <v>33</v>
      </c>
      <c r="B4" s="7">
        <v>0.42372881355932202</v>
      </c>
    </row>
    <row r="5" spans="1:2" x14ac:dyDescent="0.3">
      <c r="A5" s="6" t="s">
        <v>22</v>
      </c>
      <c r="B5" s="7">
        <v>0.57627118644067798</v>
      </c>
    </row>
    <row r="6" spans="1:2" x14ac:dyDescent="0.3">
      <c r="A6" s="6" t="s">
        <v>440</v>
      </c>
      <c r="B6"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6"/>
  <sheetViews>
    <sheetView workbookViewId="0">
      <selection activeCell="D7" sqref="D7"/>
    </sheetView>
  </sheetViews>
  <sheetFormatPr defaultRowHeight="14.4" x14ac:dyDescent="0.3"/>
  <cols>
    <col min="1" max="1" width="45.6640625" bestFit="1" customWidth="1"/>
    <col min="2" max="2" width="15.5546875" bestFit="1" customWidth="1"/>
    <col min="3" max="3" width="4.6640625" bestFit="1" customWidth="1"/>
    <col min="4" max="4" width="10.77734375" bestFit="1" customWidth="1"/>
  </cols>
  <sheetData>
    <row r="3" spans="1:4" x14ac:dyDescent="0.3">
      <c r="A3" s="5" t="s">
        <v>443</v>
      </c>
      <c r="B3" s="5" t="s">
        <v>442</v>
      </c>
    </row>
    <row r="4" spans="1:4" x14ac:dyDescent="0.3">
      <c r="A4" s="5" t="s">
        <v>439</v>
      </c>
      <c r="B4" t="s">
        <v>33</v>
      </c>
      <c r="C4" t="s">
        <v>22</v>
      </c>
      <c r="D4" t="s">
        <v>440</v>
      </c>
    </row>
    <row r="5" spans="1:4" x14ac:dyDescent="0.3">
      <c r="A5" s="6" t="s">
        <v>164</v>
      </c>
      <c r="B5" s="15">
        <v>1</v>
      </c>
      <c r="C5" s="15">
        <v>2</v>
      </c>
      <c r="D5" s="15">
        <v>3</v>
      </c>
    </row>
    <row r="6" spans="1:4" x14ac:dyDescent="0.3">
      <c r="A6" s="6" t="s">
        <v>236</v>
      </c>
      <c r="B6" s="15">
        <v>1</v>
      </c>
      <c r="C6" s="15">
        <v>2</v>
      </c>
      <c r="D6" s="15">
        <v>3</v>
      </c>
    </row>
    <row r="7" spans="1:4" x14ac:dyDescent="0.3">
      <c r="A7" s="6" t="s">
        <v>168</v>
      </c>
      <c r="B7" s="15">
        <v>2</v>
      </c>
      <c r="C7" s="15">
        <v>2</v>
      </c>
      <c r="D7" s="15">
        <v>4</v>
      </c>
    </row>
    <row r="8" spans="1:4" x14ac:dyDescent="0.3">
      <c r="A8" s="6" t="s">
        <v>299</v>
      </c>
      <c r="B8" s="15">
        <v>2</v>
      </c>
      <c r="C8" s="15">
        <v>2</v>
      </c>
      <c r="D8" s="15">
        <v>4</v>
      </c>
    </row>
    <row r="9" spans="1:4" x14ac:dyDescent="0.3">
      <c r="A9" s="6" t="s">
        <v>30</v>
      </c>
      <c r="B9" s="15">
        <v>2</v>
      </c>
      <c r="C9" s="15">
        <v>2</v>
      </c>
      <c r="D9" s="15">
        <v>4</v>
      </c>
    </row>
    <row r="10" spans="1:4" x14ac:dyDescent="0.3">
      <c r="A10" s="6" t="s">
        <v>62</v>
      </c>
      <c r="B10" s="15">
        <v>3</v>
      </c>
      <c r="C10" s="15">
        <v>1</v>
      </c>
      <c r="D10" s="15">
        <v>4</v>
      </c>
    </row>
    <row r="11" spans="1:4" x14ac:dyDescent="0.3">
      <c r="A11" s="6" t="s">
        <v>38</v>
      </c>
      <c r="B11" s="15"/>
      <c r="C11" s="15">
        <v>5</v>
      </c>
      <c r="D11" s="15">
        <v>5</v>
      </c>
    </row>
    <row r="12" spans="1:4" x14ac:dyDescent="0.3">
      <c r="A12" s="6" t="s">
        <v>67</v>
      </c>
      <c r="B12" s="15">
        <v>5</v>
      </c>
      <c r="C12" s="15">
        <v>2</v>
      </c>
      <c r="D12" s="15">
        <v>7</v>
      </c>
    </row>
    <row r="13" spans="1:4" x14ac:dyDescent="0.3">
      <c r="A13" s="6" t="s">
        <v>52</v>
      </c>
      <c r="B13" s="15">
        <v>2</v>
      </c>
      <c r="C13" s="15">
        <v>5</v>
      </c>
      <c r="D13" s="15">
        <v>7</v>
      </c>
    </row>
    <row r="14" spans="1:4" x14ac:dyDescent="0.3">
      <c r="A14" s="6" t="s">
        <v>19</v>
      </c>
      <c r="B14" s="15"/>
      <c r="C14" s="15">
        <v>7</v>
      </c>
      <c r="D14" s="15">
        <v>7</v>
      </c>
    </row>
    <row r="15" spans="1:4" x14ac:dyDescent="0.3">
      <c r="A15" s="6" t="s">
        <v>46</v>
      </c>
      <c r="B15" s="15">
        <v>5</v>
      </c>
      <c r="C15" s="15">
        <v>3</v>
      </c>
      <c r="D15" s="15">
        <v>8</v>
      </c>
    </row>
    <row r="16" spans="1:4" x14ac:dyDescent="0.3">
      <c r="A16" s="6" t="s">
        <v>440</v>
      </c>
      <c r="B16" s="15">
        <v>23</v>
      </c>
      <c r="C16" s="15">
        <v>33</v>
      </c>
      <c r="D16" s="15">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8369-650C-4851-940E-2C51A0339938}">
  <dimension ref="A3:E16"/>
  <sheetViews>
    <sheetView workbookViewId="0">
      <selection activeCell="M28" sqref="M28"/>
    </sheetView>
  </sheetViews>
  <sheetFormatPr defaultRowHeight="14.4" x14ac:dyDescent="0.3"/>
  <cols>
    <col min="1" max="1" width="14.109375" bestFit="1" customWidth="1"/>
    <col min="2" max="2" width="23.44140625" bestFit="1" customWidth="1"/>
    <col min="4" max="4" width="14" bestFit="1" customWidth="1"/>
    <col min="5" max="5" width="16.5546875" bestFit="1" customWidth="1"/>
  </cols>
  <sheetData>
    <row r="3" spans="1:5" x14ac:dyDescent="0.3">
      <c r="A3" s="5" t="s">
        <v>439</v>
      </c>
      <c r="B3" t="s">
        <v>444</v>
      </c>
      <c r="D3" t="s">
        <v>445</v>
      </c>
      <c r="E3" t="s">
        <v>446</v>
      </c>
    </row>
    <row r="4" spans="1:5" x14ac:dyDescent="0.3">
      <c r="A4" s="6" t="s">
        <v>179</v>
      </c>
      <c r="B4" s="15">
        <v>4</v>
      </c>
      <c r="D4" t="str">
        <f t="shared" ref="D4:D13" si="0">A4</f>
        <v>DA Warner</v>
      </c>
      <c r="E4" s="6">
        <f t="shared" ref="E4:E13" si="1">GETPIVOTDATA("player_of_match",$A$3,"player_of_match",A4)</f>
        <v>4</v>
      </c>
    </row>
    <row r="5" spans="1:5" x14ac:dyDescent="0.3">
      <c r="A5" s="6" t="s">
        <v>233</v>
      </c>
      <c r="B5" s="15">
        <v>3</v>
      </c>
      <c r="D5" t="str">
        <f t="shared" si="0"/>
        <v>AM Rahane</v>
      </c>
      <c r="E5" s="6">
        <f t="shared" si="1"/>
        <v>3</v>
      </c>
    </row>
    <row r="6" spans="1:5" x14ac:dyDescent="0.3">
      <c r="A6" s="6" t="s">
        <v>305</v>
      </c>
      <c r="B6" s="15">
        <v>3</v>
      </c>
      <c r="D6" t="str">
        <f t="shared" si="0"/>
        <v>AD Russell</v>
      </c>
      <c r="E6" s="6">
        <f t="shared" si="1"/>
        <v>3</v>
      </c>
    </row>
    <row r="7" spans="1:5" x14ac:dyDescent="0.3">
      <c r="A7" s="6" t="s">
        <v>87</v>
      </c>
      <c r="B7" s="15">
        <v>3</v>
      </c>
      <c r="D7" t="str">
        <f t="shared" si="0"/>
        <v>A Nehra</v>
      </c>
      <c r="E7" s="6">
        <f t="shared" si="1"/>
        <v>3</v>
      </c>
    </row>
    <row r="8" spans="1:5" x14ac:dyDescent="0.3">
      <c r="A8" s="6" t="s">
        <v>18</v>
      </c>
      <c r="B8" s="15">
        <v>2</v>
      </c>
      <c r="D8" t="str">
        <f t="shared" si="0"/>
        <v>BB McCullum</v>
      </c>
      <c r="E8" s="6">
        <f t="shared" si="1"/>
        <v>2</v>
      </c>
    </row>
    <row r="9" spans="1:5" x14ac:dyDescent="0.3">
      <c r="A9" s="6" t="s">
        <v>25</v>
      </c>
      <c r="B9" s="15">
        <v>2</v>
      </c>
      <c r="D9" t="str">
        <f t="shared" si="0"/>
        <v>NA</v>
      </c>
      <c r="E9" s="6">
        <f t="shared" si="1"/>
        <v>2</v>
      </c>
    </row>
    <row r="10" spans="1:5" x14ac:dyDescent="0.3">
      <c r="A10" s="6" t="s">
        <v>313</v>
      </c>
      <c r="B10" s="15">
        <v>2</v>
      </c>
      <c r="D10" t="str">
        <f t="shared" si="0"/>
        <v>HH Pandya</v>
      </c>
      <c r="E10" s="6">
        <f t="shared" si="1"/>
        <v>2</v>
      </c>
    </row>
    <row r="11" spans="1:5" x14ac:dyDescent="0.3">
      <c r="A11" s="6" t="s">
        <v>257</v>
      </c>
      <c r="B11" s="15">
        <v>2</v>
      </c>
      <c r="D11" t="str">
        <f t="shared" si="0"/>
        <v>UT Yadav</v>
      </c>
      <c r="E11" s="6">
        <f t="shared" si="1"/>
        <v>2</v>
      </c>
    </row>
    <row r="12" spans="1:5" x14ac:dyDescent="0.3">
      <c r="A12" s="6" t="s">
        <v>105</v>
      </c>
      <c r="B12" s="15">
        <v>2</v>
      </c>
      <c r="D12" t="str">
        <f t="shared" si="0"/>
        <v>SK Raina</v>
      </c>
      <c r="E12" s="6">
        <f t="shared" si="1"/>
        <v>2</v>
      </c>
    </row>
    <row r="13" spans="1:5" x14ac:dyDescent="0.3">
      <c r="A13" s="6" t="s">
        <v>121</v>
      </c>
      <c r="B13" s="15">
        <v>2</v>
      </c>
      <c r="D13" t="str">
        <f t="shared" si="0"/>
        <v>AB de Villiers</v>
      </c>
      <c r="E13" s="6">
        <f t="shared" si="1"/>
        <v>2</v>
      </c>
    </row>
    <row r="14" spans="1:5" x14ac:dyDescent="0.3">
      <c r="A14" s="6" t="s">
        <v>154</v>
      </c>
      <c r="B14" s="15">
        <v>2</v>
      </c>
    </row>
    <row r="15" spans="1:5" x14ac:dyDescent="0.3">
      <c r="A15" s="6" t="s">
        <v>118</v>
      </c>
      <c r="B15" s="15">
        <v>2</v>
      </c>
    </row>
    <row r="16" spans="1:5" x14ac:dyDescent="0.3">
      <c r="A16" s="6" t="s">
        <v>440</v>
      </c>
      <c r="B16" s="15">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3E36-F69C-407C-8514-2FFBE1E4FC87}">
  <dimension ref="A2:I37"/>
  <sheetViews>
    <sheetView workbookViewId="0">
      <selection activeCell="A13" sqref="A13"/>
    </sheetView>
  </sheetViews>
  <sheetFormatPr defaultRowHeight="14.4" x14ac:dyDescent="0.3"/>
  <cols>
    <col min="1" max="1" width="12.5546875" bestFit="1" customWidth="1"/>
    <col min="5" max="5" width="14.88671875" bestFit="1" customWidth="1"/>
    <col min="6" max="6" width="17.33203125" bestFit="1" customWidth="1"/>
    <col min="7" max="7" width="24.33203125" bestFit="1" customWidth="1"/>
    <col min="8" max="9" width="12" bestFit="1" customWidth="1"/>
  </cols>
  <sheetData>
    <row r="2" spans="1:9" ht="15" thickBot="1" x14ac:dyDescent="0.35"/>
    <row r="3" spans="1:9" ht="52.8" thickBot="1" x14ac:dyDescent="0.35">
      <c r="A3" s="5" t="s">
        <v>439</v>
      </c>
      <c r="E3" s="12" t="s">
        <v>436</v>
      </c>
      <c r="F3" s="12" t="s">
        <v>412</v>
      </c>
      <c r="G3" s="12" t="s">
        <v>437</v>
      </c>
      <c r="H3" s="2" t="s">
        <v>438</v>
      </c>
      <c r="I3" s="12" t="s">
        <v>413</v>
      </c>
    </row>
    <row r="4" spans="1:9" ht="17.399999999999999" x14ac:dyDescent="0.3">
      <c r="A4" s="6" t="s">
        <v>406</v>
      </c>
      <c r="E4" s="13" t="str">
        <f>A4</f>
        <v>IPL-2015</v>
      </c>
      <c r="F4" s="14" t="str">
        <f>VLOOKUP($E$4,Table24[],2,0)</f>
        <v>Mumbai Indians</v>
      </c>
      <c r="G4" s="13" t="str">
        <f>VLOOKUP($E$4,Table24[],3,0)</f>
        <v>Chennai Super Kings</v>
      </c>
      <c r="H4" t="str">
        <f>VLOOKUP($E$4,Table24[],4,0)</f>
        <v>Rohit Sharma</v>
      </c>
      <c r="I4" s="13" t="str">
        <f>VLOOKUP($E$4,Table24[],5,0)</f>
        <v>Andre Russell</v>
      </c>
    </row>
    <row r="5" spans="1:9" x14ac:dyDescent="0.3">
      <c r="A5" s="6" t="s">
        <v>440</v>
      </c>
    </row>
    <row r="24" spans="3:7" ht="40.200000000000003" thickBot="1" x14ac:dyDescent="0.35">
      <c r="C24" s="8" t="s">
        <v>436</v>
      </c>
      <c r="D24" s="8" t="s">
        <v>412</v>
      </c>
      <c r="E24" s="8" t="s">
        <v>437</v>
      </c>
      <c r="F24" s="8" t="s">
        <v>438</v>
      </c>
      <c r="G24" s="8" t="s">
        <v>413</v>
      </c>
    </row>
    <row r="25" spans="3:7" ht="21" thickBot="1" x14ac:dyDescent="0.35">
      <c r="C25" s="3" t="s">
        <v>411</v>
      </c>
      <c r="D25" s="3" t="s">
        <v>47</v>
      </c>
      <c r="E25" s="4" t="s">
        <v>373</v>
      </c>
      <c r="F25" s="3" t="s">
        <v>416</v>
      </c>
      <c r="G25" s="3" t="s">
        <v>415</v>
      </c>
    </row>
    <row r="26" spans="3:7" ht="21" thickBot="1" x14ac:dyDescent="0.35">
      <c r="C26" s="3" t="s">
        <v>410</v>
      </c>
      <c r="D26" s="3" t="s">
        <v>47</v>
      </c>
      <c r="E26" s="4" t="s">
        <v>32</v>
      </c>
      <c r="F26" s="3" t="s">
        <v>418</v>
      </c>
      <c r="G26" s="3" t="s">
        <v>417</v>
      </c>
    </row>
    <row r="27" spans="3:7" ht="21" thickBot="1" x14ac:dyDescent="0.35">
      <c r="C27" s="3" t="s">
        <v>409</v>
      </c>
      <c r="D27" s="3" t="s">
        <v>32</v>
      </c>
      <c r="E27" s="4" t="s">
        <v>259</v>
      </c>
      <c r="F27" s="3" t="s">
        <v>420</v>
      </c>
      <c r="G27" s="3" t="s">
        <v>419</v>
      </c>
    </row>
    <row r="28" spans="3:7" ht="21" thickBot="1" x14ac:dyDescent="0.35">
      <c r="C28" s="3" t="s">
        <v>408</v>
      </c>
      <c r="D28" s="3" t="s">
        <v>47</v>
      </c>
      <c r="E28" s="4" t="s">
        <v>317</v>
      </c>
      <c r="F28" s="3" t="s">
        <v>422</v>
      </c>
      <c r="G28" s="3" t="s">
        <v>421</v>
      </c>
    </row>
    <row r="29" spans="3:7" ht="31.2" thickBot="1" x14ac:dyDescent="0.35">
      <c r="C29" s="3" t="s">
        <v>407</v>
      </c>
      <c r="D29" s="3" t="s">
        <v>259</v>
      </c>
      <c r="E29" s="4" t="s">
        <v>20</v>
      </c>
      <c r="F29" s="3" t="s">
        <v>424</v>
      </c>
      <c r="G29" s="3" t="s">
        <v>423</v>
      </c>
    </row>
    <row r="30" spans="3:7" ht="21" thickBot="1" x14ac:dyDescent="0.35">
      <c r="C30" s="3" t="s">
        <v>406</v>
      </c>
      <c r="D30" s="3" t="s">
        <v>47</v>
      </c>
      <c r="E30" s="4" t="s">
        <v>32</v>
      </c>
      <c r="F30" s="3" t="s">
        <v>414</v>
      </c>
      <c r="G30" s="3" t="s">
        <v>417</v>
      </c>
    </row>
    <row r="31" spans="3:7" ht="31.2" thickBot="1" x14ac:dyDescent="0.35">
      <c r="C31" s="3" t="s">
        <v>405</v>
      </c>
      <c r="D31" s="3" t="s">
        <v>21</v>
      </c>
      <c r="E31" s="4" t="s">
        <v>31</v>
      </c>
      <c r="F31" s="3" t="s">
        <v>426</v>
      </c>
      <c r="G31" s="3" t="s">
        <v>425</v>
      </c>
    </row>
    <row r="32" spans="3:7" ht="21" thickBot="1" x14ac:dyDescent="0.35">
      <c r="C32" s="3" t="s">
        <v>404</v>
      </c>
      <c r="D32" s="3" t="s">
        <v>47</v>
      </c>
      <c r="E32" s="4" t="s">
        <v>32</v>
      </c>
      <c r="F32" s="3" t="s">
        <v>427</v>
      </c>
      <c r="G32" s="3" t="s">
        <v>420</v>
      </c>
    </row>
    <row r="33" spans="3:7" ht="31.2" thickBot="1" x14ac:dyDescent="0.35">
      <c r="C33" s="3" t="s">
        <v>403</v>
      </c>
      <c r="D33" s="3" t="s">
        <v>21</v>
      </c>
      <c r="E33" s="4" t="s">
        <v>32</v>
      </c>
      <c r="F33" s="3" t="s">
        <v>428</v>
      </c>
      <c r="G33" s="3" t="s">
        <v>419</v>
      </c>
    </row>
    <row r="34" spans="3:7" ht="21" thickBot="1" x14ac:dyDescent="0.35">
      <c r="C34" s="3" t="s">
        <v>402</v>
      </c>
      <c r="D34" s="3" t="s">
        <v>32</v>
      </c>
      <c r="E34" s="4" t="s">
        <v>20</v>
      </c>
      <c r="F34" s="3" t="s">
        <v>430</v>
      </c>
      <c r="G34" s="3" t="s">
        <v>429</v>
      </c>
    </row>
    <row r="35" spans="3:7" ht="21" thickBot="1" x14ac:dyDescent="0.35">
      <c r="C35" s="3" t="s">
        <v>401</v>
      </c>
      <c r="D35" s="3" t="s">
        <v>32</v>
      </c>
      <c r="E35" s="4" t="s">
        <v>47</v>
      </c>
      <c r="F35" s="3" t="s">
        <v>432</v>
      </c>
      <c r="G35" s="3" t="s">
        <v>431</v>
      </c>
    </row>
    <row r="36" spans="3:7" ht="21" thickBot="1" x14ac:dyDescent="0.35">
      <c r="C36" s="3" t="s">
        <v>400</v>
      </c>
      <c r="D36" s="3" t="s">
        <v>53</v>
      </c>
      <c r="E36" s="4" t="s">
        <v>20</v>
      </c>
      <c r="F36" s="3" t="s">
        <v>434</v>
      </c>
      <c r="G36" s="3" t="s">
        <v>433</v>
      </c>
    </row>
    <row r="37" spans="3:7" ht="20.399999999999999" x14ac:dyDescent="0.3">
      <c r="C37" s="9" t="s">
        <v>399</v>
      </c>
      <c r="D37" s="9" t="s">
        <v>40</v>
      </c>
      <c r="E37" s="10" t="s">
        <v>32</v>
      </c>
      <c r="F37" s="9" t="s">
        <v>435</v>
      </c>
      <c r="G37" s="9" t="s">
        <v>420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3F2C-91F1-41B6-AEF9-D67D07B3A9C4}">
  <dimension ref="N46"/>
  <sheetViews>
    <sheetView showGridLines="0" tabSelected="1" zoomScale="86" workbookViewId="0">
      <selection activeCell="P23" sqref="P23"/>
    </sheetView>
  </sheetViews>
  <sheetFormatPr defaultRowHeight="14.4" x14ac:dyDescent="0.3"/>
  <sheetData>
    <row r="46" spans="14:14" x14ac:dyDescent="0.3">
      <c r="N4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17"/>
  <sheetViews>
    <sheetView topLeftCell="A2" workbookViewId="0">
      <selection activeCell="D10" sqref="D10"/>
    </sheetView>
  </sheetViews>
  <sheetFormatPr defaultRowHeight="14.4" x14ac:dyDescent="0.3"/>
  <cols>
    <col min="4" max="4" width="10.33203125" bestFit="1" customWidth="1"/>
    <col min="5" max="5" width="17.21875" customWidth="1"/>
    <col min="7" max="7" width="15.109375"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399</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399</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399</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399</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399</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400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400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400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400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400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400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400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400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400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400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400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400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400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400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400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400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400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400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400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400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400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400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400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400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400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400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400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400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400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400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400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400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400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400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400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400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400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400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400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400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400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400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400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400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400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400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400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400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400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400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400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400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400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400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400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400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400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401</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401</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401</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401</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401</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401</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401</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401</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401</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401</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401</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401</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401</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401</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401</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401</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401</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401</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401</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401</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401</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401</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401</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401</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401</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401</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401</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401</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401</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401</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401</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401</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401</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401</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401</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401</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401</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401</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401</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401</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401</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401</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401</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401</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401</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401</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401</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401</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401</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401</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401</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401</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401</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401</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401</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401</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401</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401</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401</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401</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402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402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402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402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402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402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402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402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402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402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402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402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402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402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402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402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402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402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402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402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402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402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402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402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402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402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402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402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402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402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402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402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402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402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402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402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402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402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402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402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402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402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402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402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402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402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402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402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402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402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402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402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402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402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402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402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402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402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402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402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402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402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402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402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402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402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402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402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402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402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402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402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402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403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403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403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403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403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403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403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403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403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403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403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403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403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403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403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403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403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403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403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403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403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403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403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403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403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403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403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403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403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403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403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403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403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403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403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403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403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403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403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403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403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403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403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403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403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403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403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403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403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403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403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403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403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403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403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403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403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403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403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403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403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403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403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403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403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403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403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403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403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403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403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403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403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403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404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404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404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404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404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404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404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404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404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404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404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404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404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404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404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404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404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404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404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404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404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404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404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404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404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404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404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404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404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404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404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404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404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404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404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404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404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404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404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404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404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404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404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404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404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404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404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404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404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404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404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404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404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404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404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404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404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404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404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404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404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404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404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404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404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404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404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404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404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404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404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404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404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404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404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404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405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405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405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405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405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405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405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405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405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405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405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405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405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405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405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405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405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405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405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405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405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405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405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405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405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405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405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405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405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405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405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405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405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405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405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405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405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405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405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405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405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405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405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405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405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405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405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405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405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405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405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405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405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405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405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405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405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405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405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405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406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406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406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406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406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406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406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406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406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406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406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406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406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406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406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406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406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406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406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406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406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406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406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406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406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406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406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406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406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406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406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406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406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406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406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406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406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406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406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406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406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406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406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406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406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406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406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406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406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406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406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406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406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406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406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406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406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406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406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407</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407</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407</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408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408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408</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408</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408</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408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408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408</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410</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410</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97CC-6BBE-44E4-AAC9-C9171554B69A}">
  <dimension ref="A3:E10"/>
  <sheetViews>
    <sheetView workbookViewId="0">
      <selection activeCell="B17" sqref="B17"/>
    </sheetView>
  </sheetViews>
  <sheetFormatPr defaultRowHeight="14.4" x14ac:dyDescent="0.3"/>
  <cols>
    <col min="1" max="1" width="18.21875" bestFit="1" customWidth="1"/>
    <col min="2" max="2" width="15" bestFit="1" customWidth="1"/>
    <col min="4" max="4" width="18.21875" bestFit="1" customWidth="1"/>
  </cols>
  <sheetData>
    <row r="3" spans="1:5" x14ac:dyDescent="0.3">
      <c r="A3" s="5" t="s">
        <v>439</v>
      </c>
      <c r="B3" t="s">
        <v>447</v>
      </c>
    </row>
    <row r="4" spans="1:5" x14ac:dyDescent="0.3">
      <c r="A4" s="6" t="s">
        <v>47</v>
      </c>
      <c r="B4">
        <v>5</v>
      </c>
      <c r="D4" t="str">
        <f>A4</f>
        <v>Mumbai Indians</v>
      </c>
      <c r="E4">
        <f>GETPIVOTDATA("Winner",$A$3,"Winner",A4)</f>
        <v>5</v>
      </c>
    </row>
    <row r="5" spans="1:5" x14ac:dyDescent="0.3">
      <c r="A5" s="6" t="s">
        <v>32</v>
      </c>
      <c r="B5">
        <v>3</v>
      </c>
      <c r="D5" t="str">
        <f t="shared" ref="D5:D9" si="0">A5</f>
        <v>Chennai Super Kings</v>
      </c>
      <c r="E5">
        <f t="shared" ref="E5:E9" si="1">GETPIVOTDATA("Winner",$A$3,"Winner",A5)</f>
        <v>3</v>
      </c>
    </row>
    <row r="6" spans="1:5" x14ac:dyDescent="0.3">
      <c r="A6" s="6" t="s">
        <v>21</v>
      </c>
      <c r="B6">
        <v>2</v>
      </c>
      <c r="D6" t="str">
        <f t="shared" si="0"/>
        <v>Kolkata Knight Riders</v>
      </c>
      <c r="E6">
        <f t="shared" si="1"/>
        <v>2</v>
      </c>
    </row>
    <row r="7" spans="1:5" x14ac:dyDescent="0.3">
      <c r="A7" s="6" t="s">
        <v>53</v>
      </c>
      <c r="B7">
        <v>1</v>
      </c>
      <c r="D7" t="str">
        <f t="shared" si="0"/>
        <v>Deccan Chargers</v>
      </c>
      <c r="E7">
        <f t="shared" si="1"/>
        <v>1</v>
      </c>
    </row>
    <row r="8" spans="1:5" x14ac:dyDescent="0.3">
      <c r="A8" s="6" t="s">
        <v>259</v>
      </c>
      <c r="B8">
        <v>1</v>
      </c>
      <c r="D8" t="str">
        <f t="shared" si="0"/>
        <v>Sunrisers Hyderabad</v>
      </c>
      <c r="E8">
        <f t="shared" si="1"/>
        <v>1</v>
      </c>
    </row>
    <row r="9" spans="1:5" x14ac:dyDescent="0.3">
      <c r="A9" s="6" t="s">
        <v>40</v>
      </c>
      <c r="B9">
        <v>1</v>
      </c>
      <c r="D9" t="str">
        <f t="shared" si="0"/>
        <v>Rajasthan Royals</v>
      </c>
      <c r="E9">
        <f t="shared" si="1"/>
        <v>1</v>
      </c>
    </row>
    <row r="10" spans="1:5" x14ac:dyDescent="0.3">
      <c r="A10" s="6" t="s">
        <v>440</v>
      </c>
      <c r="B10">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
  <sheetViews>
    <sheetView workbookViewId="0">
      <selection sqref="A1:E14"/>
    </sheetView>
  </sheetViews>
  <sheetFormatPr defaultRowHeight="14.4" x14ac:dyDescent="0.3"/>
  <cols>
    <col min="1" max="1" width="18.33203125" customWidth="1"/>
    <col min="2" max="2" width="15.33203125" customWidth="1"/>
    <col min="3" max="3" width="16.6640625" customWidth="1"/>
    <col min="4" max="4" width="19.6640625" customWidth="1"/>
    <col min="5" max="5" width="19.88671875" customWidth="1"/>
  </cols>
  <sheetData>
    <row r="1" spans="1:5" ht="15" thickBot="1" x14ac:dyDescent="0.35">
      <c r="A1" s="8" t="s">
        <v>436</v>
      </c>
      <c r="B1" s="8" t="s">
        <v>412</v>
      </c>
      <c r="C1" s="8" t="s">
        <v>437</v>
      </c>
      <c r="D1" s="8" t="s">
        <v>438</v>
      </c>
      <c r="E1" s="8" t="s">
        <v>413</v>
      </c>
    </row>
    <row r="2" spans="1:5" ht="15" thickBot="1" x14ac:dyDescent="0.35">
      <c r="A2" s="3" t="s">
        <v>411</v>
      </c>
      <c r="B2" s="3" t="s">
        <v>47</v>
      </c>
      <c r="C2" s="4" t="s">
        <v>373</v>
      </c>
      <c r="D2" s="3" t="s">
        <v>416</v>
      </c>
      <c r="E2" s="3" t="s">
        <v>415</v>
      </c>
    </row>
    <row r="3" spans="1:5" ht="15" thickBot="1" x14ac:dyDescent="0.35">
      <c r="A3" s="3" t="s">
        <v>410</v>
      </c>
      <c r="B3" s="3" t="s">
        <v>47</v>
      </c>
      <c r="C3" s="4" t="s">
        <v>32</v>
      </c>
      <c r="D3" s="3" t="s">
        <v>418</v>
      </c>
      <c r="E3" s="3" t="s">
        <v>417</v>
      </c>
    </row>
    <row r="4" spans="1:5" ht="15" thickBot="1" x14ac:dyDescent="0.35">
      <c r="A4" s="3" t="s">
        <v>409</v>
      </c>
      <c r="B4" s="3" t="s">
        <v>32</v>
      </c>
      <c r="C4" s="4" t="s">
        <v>259</v>
      </c>
      <c r="D4" s="3" t="s">
        <v>420</v>
      </c>
      <c r="E4" s="3" t="s">
        <v>419</v>
      </c>
    </row>
    <row r="5" spans="1:5" ht="15" thickBot="1" x14ac:dyDescent="0.35">
      <c r="A5" s="3" t="s">
        <v>408</v>
      </c>
      <c r="B5" s="3" t="s">
        <v>47</v>
      </c>
      <c r="C5" s="4" t="s">
        <v>317</v>
      </c>
      <c r="D5" s="3" t="s">
        <v>422</v>
      </c>
      <c r="E5" s="3" t="s">
        <v>421</v>
      </c>
    </row>
    <row r="6" spans="1:5" ht="21" thickBot="1" x14ac:dyDescent="0.35">
      <c r="A6" s="3" t="s">
        <v>407</v>
      </c>
      <c r="B6" s="3" t="s">
        <v>259</v>
      </c>
      <c r="C6" s="4" t="s">
        <v>20</v>
      </c>
      <c r="D6" s="3" t="s">
        <v>424</v>
      </c>
      <c r="E6" s="3" t="s">
        <v>423</v>
      </c>
    </row>
    <row r="7" spans="1:5" ht="15" thickBot="1" x14ac:dyDescent="0.35">
      <c r="A7" s="3" t="s">
        <v>406</v>
      </c>
      <c r="B7" s="3" t="s">
        <v>47</v>
      </c>
      <c r="C7" s="4" t="s">
        <v>32</v>
      </c>
      <c r="D7" s="3" t="s">
        <v>414</v>
      </c>
      <c r="E7" s="3" t="s">
        <v>417</v>
      </c>
    </row>
    <row r="8" spans="1:5" ht="15" thickBot="1" x14ac:dyDescent="0.35">
      <c r="A8" s="3" t="s">
        <v>405</v>
      </c>
      <c r="B8" s="3" t="s">
        <v>21</v>
      </c>
      <c r="C8" s="4" t="s">
        <v>31</v>
      </c>
      <c r="D8" s="3" t="s">
        <v>426</v>
      </c>
      <c r="E8" s="3" t="s">
        <v>425</v>
      </c>
    </row>
    <row r="9" spans="1:5" ht="15" thickBot="1" x14ac:dyDescent="0.35">
      <c r="A9" s="3" t="s">
        <v>404</v>
      </c>
      <c r="B9" s="3" t="s">
        <v>47</v>
      </c>
      <c r="C9" s="4" t="s">
        <v>32</v>
      </c>
      <c r="D9" s="3" t="s">
        <v>427</v>
      </c>
      <c r="E9" s="3" t="s">
        <v>420</v>
      </c>
    </row>
    <row r="10" spans="1:5" ht="15" thickBot="1" x14ac:dyDescent="0.35">
      <c r="A10" s="3" t="s">
        <v>403</v>
      </c>
      <c r="B10" s="3" t="s">
        <v>21</v>
      </c>
      <c r="C10" s="4" t="s">
        <v>32</v>
      </c>
      <c r="D10" s="3" t="s">
        <v>428</v>
      </c>
      <c r="E10" s="3" t="s">
        <v>419</v>
      </c>
    </row>
    <row r="11" spans="1:5" ht="21" thickBot="1" x14ac:dyDescent="0.35">
      <c r="A11" s="3" t="s">
        <v>402</v>
      </c>
      <c r="B11" s="3" t="s">
        <v>32</v>
      </c>
      <c r="C11" s="4" t="s">
        <v>20</v>
      </c>
      <c r="D11" s="3" t="s">
        <v>430</v>
      </c>
      <c r="E11" s="3" t="s">
        <v>429</v>
      </c>
    </row>
    <row r="12" spans="1:5" ht="15" thickBot="1" x14ac:dyDescent="0.35">
      <c r="A12" s="3" t="s">
        <v>401</v>
      </c>
      <c r="B12" s="3" t="s">
        <v>32</v>
      </c>
      <c r="C12" s="4" t="s">
        <v>47</v>
      </c>
      <c r="D12" s="3" t="s">
        <v>432</v>
      </c>
      <c r="E12" s="3" t="s">
        <v>431</v>
      </c>
    </row>
    <row r="13" spans="1:5" ht="21" thickBot="1" x14ac:dyDescent="0.35">
      <c r="A13" s="3" t="s">
        <v>400</v>
      </c>
      <c r="B13" s="3" t="s">
        <v>53</v>
      </c>
      <c r="C13" s="4" t="s">
        <v>20</v>
      </c>
      <c r="D13" s="3" t="s">
        <v>434</v>
      </c>
      <c r="E13" s="3" t="s">
        <v>433</v>
      </c>
    </row>
    <row r="14" spans="1:5" x14ac:dyDescent="0.3">
      <c r="A14" s="9" t="s">
        <v>399</v>
      </c>
      <c r="B14" s="9" t="s">
        <v>40</v>
      </c>
      <c r="C14" s="10" t="s">
        <v>32</v>
      </c>
      <c r="D14" s="9" t="s">
        <v>435</v>
      </c>
      <c r="E14" s="9" t="s">
        <v>420</v>
      </c>
    </row>
  </sheetData>
  <phoneticPr fontId="20"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 wins wrt bat or field</vt:lpstr>
      <vt:lpstr>winning % based on toss</vt:lpstr>
      <vt:lpstr>Top 10 venues</vt:lpstr>
      <vt:lpstr>Top MoM award wins</vt:lpstr>
      <vt:lpstr>KPI</vt:lpstr>
      <vt:lpstr>Dashboard</vt:lpstr>
      <vt:lpstr>full data</vt:lpstr>
      <vt:lpstr>Title Winners</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Nayana Sooraj</dc:creator>
  <cp:lastModifiedBy>Nayana Babu</cp:lastModifiedBy>
  <dcterms:modified xsi:type="dcterms:W3CDTF">2024-03-06T20:58:57Z</dcterms:modified>
</cp:coreProperties>
</file>