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7.xml" ContentType="application/vnd.ms-office.chartstyle+xml"/>
  <Override PartName="/xl/charts/colors7.xml" ContentType="application/vnd.ms-office.chartcolorstyle+xml"/>
  <Override PartName="/xl/charts/chart19.xml" ContentType="application/vnd.openxmlformats-officedocument.drawingml.chart+xml"/>
  <Override PartName="/xl/charts/style8.xml" ContentType="application/vnd.ms-office.chartstyle+xml"/>
  <Override PartName="/xl/charts/colors8.xml" ContentType="application/vnd.ms-office.chartcolorstyle+xml"/>
  <Override PartName="/xl/charts/chart20.xml" ContentType="application/vnd.openxmlformats-officedocument.drawingml.chart+xml"/>
  <Override PartName="/xl/charts/style9.xml" ContentType="application/vnd.ms-office.chartstyle+xml"/>
  <Override PartName="/xl/charts/colors9.xml" ContentType="application/vnd.ms-office.chartcolorstyle+xml"/>
  <Override PartName="/xl/charts/chart2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rohit\Downloads\"/>
    </mc:Choice>
  </mc:AlternateContent>
  <xr:revisionPtr revIDLastSave="0" documentId="13_ncr:1_{12EC687B-EB68-488D-B598-815EA6084D34}" xr6:coauthVersionLast="47" xr6:coauthVersionMax="47" xr10:uidLastSave="{00000000-0000-0000-0000-000000000000}"/>
  <bookViews>
    <workbookView xWindow="-120" yWindow="-120" windowWidth="20730" windowHeight="11040" firstSheet="1" activeTab="5" xr2:uid="{00000000-000D-0000-FFFF-FFFF00000000}"/>
  </bookViews>
  <sheets>
    <sheet name="Data" sheetId="1" r:id="rId1"/>
    <sheet name="Visualization Charts" sheetId="2" r:id="rId2"/>
    <sheet name="Sparklines" sheetId="3" r:id="rId3"/>
    <sheet name="Trendlines" sheetId="4" r:id="rId4"/>
    <sheet name="Forecast sheet" sheetId="5" r:id="rId5"/>
    <sheet name="Forecast" sheetId="7" r:id="rId6"/>
  </sheets>
  <definedNames>
    <definedName name="_xlchart.v1.0" hidden="1">Data!$A$33:$A$36</definedName>
    <definedName name="_xlchart.v1.1" hidden="1">Data!$B$32</definedName>
    <definedName name="_xlchart.v1.10" hidden="1">Data!$A$3:$A$5</definedName>
    <definedName name="_xlchart.v1.11" hidden="1">Data!$B$3:$B$5</definedName>
    <definedName name="_xlchart.v1.12" hidden="1">Data!$C$3:$C$5</definedName>
    <definedName name="_xlchart.v1.13" hidden="1">Data!$A$41:$A$46</definedName>
    <definedName name="_xlchart.v1.14" hidden="1">Data!$B$40</definedName>
    <definedName name="_xlchart.v1.15" hidden="1">Data!$B$41:$B$46</definedName>
    <definedName name="_xlchart.v1.2" hidden="1">Data!$B$33:$B$36</definedName>
    <definedName name="_xlchart.v1.7" hidden="1">Data!$A$3:$A$5</definedName>
    <definedName name="_xlchart.v1.8" hidden="1">Data!$B$3:$B$5</definedName>
    <definedName name="_xlchart.v1.9" hidden="1">Data!$C$3:$C$5</definedName>
    <definedName name="_xlchart.v5.16" hidden="1">Data!$B$92</definedName>
    <definedName name="_xlchart.v5.17" hidden="1">Data!$B$93:$B$99</definedName>
    <definedName name="_xlchart.v5.18" hidden="1">Data!$C$91</definedName>
    <definedName name="_xlchart.v5.19" hidden="1">Data!$C$92</definedName>
    <definedName name="_xlchart.v5.20" hidden="1">Data!$C$93:$C$99</definedName>
    <definedName name="_xlchart.v5.3" hidden="1">Data!$B$92</definedName>
    <definedName name="_xlchart.v5.4" hidden="1">Data!$B$93:$B$99</definedName>
    <definedName name="_xlchart.v5.5" hidden="1">Data!$C$92</definedName>
    <definedName name="_xlchart.v5.6" hidden="1">Data!$C$93:$C$99</definedName>
    <definedName name="Slicer_Category">#REF!</definedName>
    <definedName name="Slicer_Category1">#N/A</definedName>
  </definedNames>
  <calcPr calcId="191029"/>
  <pivotCaches>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Lygf2BRVSLUoi2lInJyv2f1LYuHiwVQhjl9CsR3FA9Q="/>
    </ext>
  </extLst>
</workbook>
</file>

<file path=xl/calcChain.xml><?xml version="1.0" encoding="utf-8"?>
<calcChain xmlns="http://schemas.openxmlformats.org/spreadsheetml/2006/main">
  <c r="C17" i="7" l="1"/>
  <c r="C19" i="7"/>
  <c r="D17" i="7"/>
  <c r="D19" i="7"/>
  <c r="H2" i="7"/>
  <c r="H4" i="7"/>
  <c r="H6" i="7"/>
  <c r="H8" i="7"/>
  <c r="C18" i="7"/>
  <c r="C20" i="7"/>
  <c r="D18" i="7"/>
  <c r="D20" i="7"/>
  <c r="H3" i="7"/>
  <c r="H5" i="7"/>
  <c r="H7" i="7"/>
</calcChain>
</file>

<file path=xl/sharedStrings.xml><?xml version="1.0" encoding="utf-8"?>
<sst xmlns="http://schemas.openxmlformats.org/spreadsheetml/2006/main" count="205" uniqueCount="144">
  <si>
    <t>column &amp; bar Graph</t>
  </si>
  <si>
    <t>Category</t>
  </si>
  <si>
    <t>Value1</t>
  </si>
  <si>
    <t>Value2</t>
  </si>
  <si>
    <t>A</t>
  </si>
  <si>
    <t>B</t>
  </si>
  <si>
    <t>C</t>
  </si>
  <si>
    <t>Line Graph</t>
  </si>
  <si>
    <t>Year</t>
  </si>
  <si>
    <t>Sales</t>
  </si>
  <si>
    <t>Pie chart</t>
  </si>
  <si>
    <t>Product</t>
  </si>
  <si>
    <t>Percentage</t>
  </si>
  <si>
    <t>Product 1</t>
  </si>
  <si>
    <t>Product 2</t>
  </si>
  <si>
    <t>Product 3</t>
  </si>
  <si>
    <t>Product4</t>
  </si>
  <si>
    <t xml:space="preserve">Product 5 </t>
  </si>
  <si>
    <t>Scatterplot</t>
  </si>
  <si>
    <t>X Value</t>
  </si>
  <si>
    <t>Y Value</t>
  </si>
  <si>
    <t>Watterfall chart</t>
  </si>
  <si>
    <t>Value</t>
  </si>
  <si>
    <t>Start</t>
  </si>
  <si>
    <t>Increase</t>
  </si>
  <si>
    <t>Decrease</t>
  </si>
  <si>
    <t>End</t>
  </si>
  <si>
    <t>Box and Whisker Plot</t>
  </si>
  <si>
    <t>Group</t>
  </si>
  <si>
    <t>Group A</t>
  </si>
  <si>
    <t>Group B</t>
  </si>
  <si>
    <t>Combo Chart</t>
  </si>
  <si>
    <t>Expenses</t>
  </si>
  <si>
    <t>Profit</t>
  </si>
  <si>
    <t>Area Chart</t>
  </si>
  <si>
    <t>Area 1</t>
  </si>
  <si>
    <t>Area 2</t>
  </si>
  <si>
    <t>Radar chart</t>
  </si>
  <si>
    <t>Category 1</t>
  </si>
  <si>
    <t>Category 2</t>
  </si>
  <si>
    <t>Category 3</t>
  </si>
  <si>
    <t>Category 4</t>
  </si>
  <si>
    <t>Bubble chart</t>
  </si>
  <si>
    <t>X</t>
  </si>
  <si>
    <t>Y</t>
  </si>
  <si>
    <t>Size</t>
  </si>
  <si>
    <t>Category1</t>
  </si>
  <si>
    <t>Category2</t>
  </si>
  <si>
    <t>Category3</t>
  </si>
  <si>
    <t>Doughnut Chart</t>
  </si>
  <si>
    <t>Percentage1</t>
  </si>
  <si>
    <t>Percentage2</t>
  </si>
  <si>
    <t>Category4</t>
  </si>
  <si>
    <t>Category5</t>
  </si>
  <si>
    <t>Treemap Chart</t>
  </si>
  <si>
    <t>Histogram</t>
  </si>
  <si>
    <t>Sunburst Chart</t>
  </si>
  <si>
    <t>Pivot Chart</t>
  </si>
  <si>
    <t>Slicer</t>
  </si>
  <si>
    <t>Sparkline</t>
  </si>
  <si>
    <t>Timeline</t>
  </si>
  <si>
    <t>Maps</t>
  </si>
  <si>
    <t>country</t>
  </si>
  <si>
    <t>state</t>
  </si>
  <si>
    <t>profit</t>
  </si>
  <si>
    <t>India</t>
  </si>
  <si>
    <t>maharashtra</t>
  </si>
  <si>
    <t>bihar</t>
  </si>
  <si>
    <t>Andhra Pradesh</t>
  </si>
  <si>
    <t>Bihar</t>
  </si>
  <si>
    <t>Rajastan</t>
  </si>
  <si>
    <t>Gujrat</t>
  </si>
  <si>
    <t>Map</t>
  </si>
  <si>
    <t>Picture</t>
  </si>
  <si>
    <t>Pivot Table</t>
  </si>
  <si>
    <t>Row Labels</t>
  </si>
  <si>
    <t>Sum of Percentage1</t>
  </si>
  <si>
    <t>Sum of Percentage2</t>
  </si>
  <si>
    <t>Grand Total</t>
  </si>
  <si>
    <t>Line</t>
  </si>
  <si>
    <t>Column</t>
  </si>
  <si>
    <t>Win/Loss</t>
  </si>
  <si>
    <t>hyperlink</t>
  </si>
  <si>
    <t>ctrl+k</t>
  </si>
  <si>
    <t>Excel2_Practice.xlsx</t>
  </si>
  <si>
    <t>Sparklines</t>
  </si>
  <si>
    <t>Month</t>
  </si>
  <si>
    <t>Sales ($)</t>
  </si>
  <si>
    <t>Jan</t>
  </si>
  <si>
    <t>Feb</t>
  </si>
  <si>
    <t>Mar</t>
  </si>
  <si>
    <t>Apr</t>
  </si>
  <si>
    <t>May</t>
  </si>
  <si>
    <t>Jun</t>
  </si>
  <si>
    <t>Jul</t>
  </si>
  <si>
    <t>Aug</t>
  </si>
  <si>
    <t>Sep</t>
  </si>
  <si>
    <t>Oct</t>
  </si>
  <si>
    <t>Nov</t>
  </si>
  <si>
    <t>Dec</t>
  </si>
  <si>
    <t>Basic Line Chart with Trendline</t>
  </si>
  <si>
    <t>Format Trendline and Chart</t>
  </si>
  <si>
    <t>Forecast Trendline</t>
  </si>
  <si>
    <t>future sales trends using a forecasted trendline.</t>
  </si>
  <si>
    <t xml:space="preserve">trend in sales over the months and add a trendline to </t>
  </si>
  <si>
    <t>understand the overall pattern.</t>
  </si>
  <si>
    <t xml:space="preserve">Customize the appearance of the trendline and format the </t>
  </si>
  <si>
    <t>chart for better readability.</t>
  </si>
  <si>
    <t>Display Equation and R-squared Value</t>
  </si>
  <si>
    <t>Understand the mathematical relationship and goodness-of-</t>
  </si>
  <si>
    <t>fit of the trendline.</t>
  </si>
  <si>
    <t>A trendline in Excel is a line on a chart that shows trends and patterns in your data.</t>
  </si>
  <si>
    <t>Trendline</t>
  </si>
  <si>
    <r>
      <t>Linear:</t>
    </r>
    <r>
      <rPr>
        <sz val="11"/>
        <color theme="1"/>
        <rFont val="Calibri"/>
        <family val="2"/>
        <scheme val="minor"/>
      </rPr>
      <t xml:space="preserve"> Shows a straight-line trend.</t>
    </r>
  </si>
  <si>
    <r>
      <t>Exponential:</t>
    </r>
    <r>
      <rPr>
        <sz val="11"/>
        <color theme="1"/>
        <rFont val="Calibri"/>
        <family val="2"/>
        <scheme val="minor"/>
      </rPr>
      <t xml:space="preserve"> Fits data with rapid growth or decay.</t>
    </r>
  </si>
  <si>
    <r>
      <t>Logarithmic:</t>
    </r>
    <r>
      <rPr>
        <sz val="11"/>
        <color theme="1"/>
        <rFont val="Calibri"/>
        <family val="2"/>
        <scheme val="minor"/>
      </rPr>
      <t xml:space="preserve"> Fits data with leveling-off rates.</t>
    </r>
  </si>
  <si>
    <r>
      <t>Polynomial:</t>
    </r>
    <r>
      <rPr>
        <sz val="11"/>
        <color theme="1"/>
        <rFont val="Calibri"/>
        <family val="2"/>
        <scheme val="minor"/>
      </rPr>
      <t xml:space="preserve"> Fits data with peaks and valleys.</t>
    </r>
  </si>
  <si>
    <r>
      <t>Power:</t>
    </r>
    <r>
      <rPr>
        <sz val="11"/>
        <color theme="1"/>
        <rFont val="Calibri"/>
        <family val="2"/>
        <scheme val="minor"/>
      </rPr>
      <t xml:space="preserve"> Fits data with steady rate changes.</t>
    </r>
  </si>
  <si>
    <t>Types of Trendlines</t>
  </si>
  <si>
    <t>Sparklines are mini-charts that visually represent data trends within a single cell in Excel.</t>
  </si>
  <si>
    <r>
      <t>Line Sparkline:</t>
    </r>
    <r>
      <rPr>
        <sz val="11"/>
        <color theme="1"/>
        <rFont val="Calibri"/>
        <family val="2"/>
        <scheme val="minor"/>
      </rPr>
      <t xml:space="preserve"> Shows trends over time.</t>
    </r>
  </si>
  <si>
    <r>
      <t>Column Sparkline:</t>
    </r>
    <r>
      <rPr>
        <sz val="11"/>
        <color theme="1"/>
        <rFont val="Calibri"/>
        <family val="2"/>
        <scheme val="minor"/>
      </rPr>
      <t xml:space="preserve"> Displays variations like highs and lows.</t>
    </r>
  </si>
  <si>
    <r>
      <t>Win/Loss Sparkline:</t>
    </r>
    <r>
      <rPr>
        <sz val="11"/>
        <color theme="1"/>
        <rFont val="Calibri"/>
        <family val="2"/>
        <scheme val="minor"/>
      </rPr>
      <t xml:space="preserve"> Indicates positive and negative trends.</t>
    </r>
  </si>
  <si>
    <t>Types of Sparklines:</t>
  </si>
  <si>
    <t>Expenses ($)</t>
  </si>
  <si>
    <t>Key Features:</t>
  </si>
  <si>
    <t>Automatically predicts future values based on historical data trends.</t>
  </si>
  <si>
    <t>Provides visual charts and tables for easy interpretation.</t>
  </si>
  <si>
    <t>Allows customization of forecast length and settings to fit specific data patterns.</t>
  </si>
  <si>
    <r>
      <t>Forecast Sheet</t>
    </r>
    <r>
      <rPr>
        <sz val="11"/>
        <color theme="1"/>
        <rFont val="Calibri"/>
        <family val="2"/>
        <scheme val="minor"/>
      </rPr>
      <t xml:space="preserve"> in Excel is a tool that automatically generates predictions or forecasts based on historical data. </t>
    </r>
  </si>
  <si>
    <t>It creates a visual representation of future trends using built-in forecasting models,</t>
  </si>
  <si>
    <t xml:space="preserve"> helping users anticipate future outcomes without needing advanced statistical knowledge.</t>
  </si>
  <si>
    <t>ForeCast Sheet</t>
  </si>
  <si>
    <t>Forecasting Sales</t>
  </si>
  <si>
    <t>Forecast(Month)</t>
  </si>
  <si>
    <t>Confidence Interval(Month)</t>
  </si>
  <si>
    <t>Statistic</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</si>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</sst>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b/>
      <sz val="11"/>
      <color theme="1"/>
      <name val="Calibri"/>
    </font>
    <font>
      <sz val="11"/>
      <color theme="1"/>
      <name val="Calibri"/>
    </font>
    <font>
      <b/>
      <sz val="11"/>
      <color theme="1"/>
      <name val="Calibri"/>
      <scheme val="minor"/>
    </font>
    <font>
      <u/>
      <sz val="11"/>
      <color theme="10"/>
      <name val="Calibri"/>
    </font>
    <font>
      <b/>
      <sz val="11"/>
      <color theme="1"/>
      <name val="Calibri"/>
      <family val="2"/>
      <scheme val="minor"/>
    </font>
    <font>
      <sz val="11"/>
      <color theme="3" tint="4.9989318521683403E-2"/>
      <name val="Calibri"/>
      <family val="2"/>
      <scheme val="minor"/>
    </font>
    <font>
      <b/>
      <sz val="12"/>
      <color theme="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FFD965"/>
        <bgColor rgb="FFFFD965"/>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rgb="FFFFE598"/>
      </patternFill>
    </fill>
    <fill>
      <patternFill patternType="solid">
        <fgColor theme="2" tint="-4.9989318521683403E-2"/>
        <bgColor indexed="64"/>
      </patternFill>
    </fill>
  </fills>
  <borders count="11">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9">
    <xf numFmtId="0" fontId="0" fillId="0" borderId="0" xfId="0"/>
    <xf numFmtId="0" fontId="2" fillId="2" borderId="1" xfId="0" applyFont="1" applyFill="1" applyBorder="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Alignment="1">
      <alignment horizontal="center"/>
    </xf>
    <xf numFmtId="0" fontId="3" fillId="0" borderId="0" xfId="0" applyFont="1" applyAlignment="1">
      <alignment horizontal="center"/>
    </xf>
    <xf numFmtId="0" fontId="2" fillId="2" borderId="1" xfId="0" applyFont="1" applyFill="1" applyBorder="1" applyAlignment="1">
      <alignment horizontal="center"/>
    </xf>
    <xf numFmtId="0" fontId="4" fillId="2" borderId="0" xfId="0" applyFont="1" applyFill="1"/>
    <xf numFmtId="0" fontId="3" fillId="0" borderId="0" xfId="0" applyFont="1"/>
    <xf numFmtId="0" fontId="3" fillId="0" borderId="0" xfId="0" applyFont="1" applyAlignment="1">
      <alignment horizontal="right"/>
    </xf>
    <xf numFmtId="0" fontId="3" fillId="2" borderId="1" xfId="0" applyFont="1" applyFill="1" applyBorder="1" applyAlignment="1">
      <alignment horizontal="center"/>
    </xf>
    <xf numFmtId="0" fontId="3" fillId="2" borderId="1" xfId="0" applyFont="1" applyFill="1" applyBorder="1"/>
    <xf numFmtId="0" fontId="5" fillId="0" borderId="0" xfId="0" applyFont="1" applyAlignment="1">
      <alignment horizontal="center"/>
    </xf>
    <xf numFmtId="0" fontId="3" fillId="3" borderId="1" xfId="0" applyFont="1" applyFill="1" applyBorder="1" applyAlignment="1">
      <alignment horizontal="center"/>
    </xf>
    <xf numFmtId="0" fontId="2" fillId="4" borderId="0" xfId="0" applyFont="1" applyFill="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5" borderId="0" xfId="0" applyFill="1"/>
    <xf numFmtId="0" fontId="7" fillId="7" borderId="0" xfId="0" applyFont="1" applyFill="1" applyAlignment="1"/>
    <xf numFmtId="0" fontId="0" fillId="0" borderId="2" xfId="0" applyBorder="1"/>
    <xf numFmtId="0" fontId="0" fillId="0" borderId="1" xfId="0" applyBorder="1"/>
    <xf numFmtId="0" fontId="0" fillId="6" borderId="0" xfId="0" applyFill="1"/>
    <xf numFmtId="0" fontId="6" fillId="0" borderId="0" xfId="0" applyFont="1" applyAlignment="1">
      <alignment horizontal="center" vertical="center" wrapText="1"/>
    </xf>
    <xf numFmtId="0" fontId="1" fillId="0" borderId="0" xfId="0" applyFont="1" applyAlignment="1">
      <alignment vertical="center" wrapText="1"/>
    </xf>
    <xf numFmtId="0" fontId="1" fillId="8" borderId="0" xfId="0" applyFont="1" applyFill="1"/>
    <xf numFmtId="0" fontId="0" fillId="8" borderId="0" xfId="0" applyFill="1"/>
    <xf numFmtId="0" fontId="6" fillId="6" borderId="0" xfId="0" applyFont="1" applyFill="1"/>
    <xf numFmtId="0" fontId="6" fillId="0" borderId="0" xfId="0" applyFont="1"/>
    <xf numFmtId="0" fontId="1" fillId="9" borderId="0" xfId="0" applyFont="1" applyFill="1"/>
    <xf numFmtId="0" fontId="0" fillId="9" borderId="0" xfId="0" applyFill="1"/>
    <xf numFmtId="0" fontId="6" fillId="4" borderId="0" xfId="0" applyFont="1" applyFill="1"/>
    <xf numFmtId="0" fontId="2" fillId="0" borderId="1" xfId="0" applyFont="1" applyBorder="1" applyAlignment="1">
      <alignment horizontal="center"/>
    </xf>
    <xf numFmtId="0" fontId="3" fillId="0" borderId="1" xfId="0" applyFont="1" applyBorder="1" applyAlignment="1">
      <alignment horizontal="center"/>
    </xf>
    <xf numFmtId="0" fontId="3" fillId="4" borderId="0" xfId="0" applyFont="1" applyFill="1" applyAlignment="1">
      <alignment horizontal="center"/>
    </xf>
    <xf numFmtId="0" fontId="7" fillId="5" borderId="0" xfId="0" applyFont="1" applyFill="1" applyAlignment="1"/>
    <xf numFmtId="0" fontId="1" fillId="5" borderId="0" xfId="0" applyFont="1" applyFill="1" applyAlignment="1">
      <alignment horizontal="left" vertical="center" indent="1"/>
    </xf>
    <xf numFmtId="0" fontId="6" fillId="5" borderId="0" xfId="0" applyFont="1" applyFill="1"/>
    <xf numFmtId="0" fontId="6" fillId="5" borderId="0" xfId="0" applyFont="1" applyFill="1" applyAlignment="1">
      <alignment horizontal="left" vertical="center" indent="1"/>
    </xf>
    <xf numFmtId="0" fontId="0" fillId="5" borderId="1" xfId="0" applyFill="1" applyBorder="1"/>
    <xf numFmtId="0" fontId="3" fillId="10" borderId="1" xfId="0" applyFont="1" applyFill="1" applyBorder="1" applyAlignment="1">
      <alignment horizontal="center" wrapText="1"/>
    </xf>
    <xf numFmtId="0" fontId="3" fillId="5" borderId="0" xfId="0" applyFont="1" applyFill="1" applyAlignment="1">
      <alignment horizontal="center"/>
    </xf>
    <xf numFmtId="0" fontId="1" fillId="0" borderId="1" xfId="0" applyFont="1" applyBorder="1" applyAlignment="1">
      <alignment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6" fillId="11" borderId="3" xfId="0" applyFont="1" applyFill="1" applyBorder="1" applyAlignment="1">
      <alignment horizontal="center" vertical="center" wrapText="1"/>
    </xf>
    <xf numFmtId="0" fontId="6" fillId="11" borderId="9" xfId="0" applyFont="1" applyFill="1" applyBorder="1" applyAlignment="1">
      <alignment horizontal="center" vertical="center" wrapText="1"/>
    </xf>
    <xf numFmtId="0" fontId="6" fillId="6" borderId="2" xfId="0" applyFont="1" applyFill="1" applyBorder="1"/>
    <xf numFmtId="0" fontId="1" fillId="5" borderId="0" xfId="0" applyFont="1" applyFill="1"/>
    <xf numFmtId="0" fontId="8" fillId="0" borderId="0" xfId="0" applyFont="1"/>
    <xf numFmtId="4" fontId="0" fillId="0" borderId="0" xfId="0" applyNumberFormat="1"/>
  </cellXfs>
  <cellStyles count="1">
    <cellStyle name="Normal" xfId="0" builtinId="0"/>
  </cellStyles>
  <dxfs count="1">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IN" sz="1800" b="1" i="0">
                <a:solidFill>
                  <a:schemeClr val="dk1"/>
                </a:solidFill>
                <a:latin typeface="+mn-lt"/>
              </a:rPr>
              <a:t>Column Graph</a:t>
            </a:r>
          </a:p>
        </c:rich>
      </c:tx>
      <c:layout>
        <c:manualLayout>
          <c:xMode val="edge"/>
          <c:yMode val="edge"/>
          <c:x val="3.54526190680983E-3"/>
          <c:y val="0"/>
        </c:manualLayout>
      </c:layout>
      <c:overlay val="0"/>
    </c:title>
    <c:autoTitleDeleted val="0"/>
    <c:plotArea>
      <c:layout/>
      <c:barChart>
        <c:barDir val="col"/>
        <c:grouping val="clustered"/>
        <c:varyColors val="1"/>
        <c:ser>
          <c:idx val="0"/>
          <c:order val="0"/>
          <c:tx>
            <c:v>Value1</c:v>
          </c:tx>
          <c:spPr>
            <a:solidFill>
              <a:srgbClr val="5B9BD5"/>
            </a:solidFill>
            <a:ln cmpd="sng">
              <a:solidFill>
                <a:srgbClr val="000000"/>
              </a:solidFill>
            </a:ln>
          </c:spPr>
          <c:invertIfNegative val="1"/>
          <c:dLbls>
            <c:spPr>
              <a:noFill/>
              <a:ln>
                <a:noFill/>
              </a:ln>
              <a:effectLst/>
            </c:spPr>
            <c:txPr>
              <a:bodyPr/>
              <a:lstStyle/>
              <a:p>
                <a:pPr lvl="0">
                  <a:defRPr sz="900" b="1"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Data!$A$3:$A$5</c:f>
              <c:strCache>
                <c:ptCount val="3"/>
                <c:pt idx="0">
                  <c:v>A</c:v>
                </c:pt>
                <c:pt idx="1">
                  <c:v>B</c:v>
                </c:pt>
                <c:pt idx="2">
                  <c:v>C</c:v>
                </c:pt>
              </c:strCache>
            </c:strRef>
          </c:cat>
          <c:val>
            <c:numRef>
              <c:f>Data!$B$3:$B$5</c:f>
              <c:numCache>
                <c:formatCode>General</c:formatCode>
                <c:ptCount val="3"/>
                <c:pt idx="0">
                  <c:v>15</c:v>
                </c:pt>
                <c:pt idx="1">
                  <c:v>18</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49-49F7-9F79-6621474D4CE2}"/>
            </c:ext>
          </c:extLst>
        </c:ser>
        <c:ser>
          <c:idx val="1"/>
          <c:order val="1"/>
          <c:tx>
            <c:v>Value2</c:v>
          </c:tx>
          <c:spPr>
            <a:solidFill>
              <a:srgbClr val="ED7D31"/>
            </a:solidFill>
            <a:ln cmpd="sng">
              <a:solidFill>
                <a:srgbClr val="000000"/>
              </a:solidFill>
            </a:ln>
          </c:spPr>
          <c:invertIfNegative val="1"/>
          <c:dLbls>
            <c:spPr>
              <a:noFill/>
              <a:ln>
                <a:noFill/>
              </a:ln>
              <a:effectLst/>
            </c:spPr>
            <c:txPr>
              <a:bodyPr/>
              <a:lstStyle/>
              <a:p>
                <a:pPr lvl="0">
                  <a:defRPr sz="900" b="1"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Data!$A$3:$A$5</c:f>
              <c:strCache>
                <c:ptCount val="3"/>
                <c:pt idx="0">
                  <c:v>A</c:v>
                </c:pt>
                <c:pt idx="1">
                  <c:v>B</c:v>
                </c:pt>
                <c:pt idx="2">
                  <c:v>C</c:v>
                </c:pt>
              </c:strCache>
            </c:strRef>
          </c:cat>
          <c:val>
            <c:numRef>
              <c:f>Data!$C$3:$C$5</c:f>
              <c:numCache>
                <c:formatCode>General</c:formatCode>
                <c:ptCount val="3"/>
                <c:pt idx="0">
                  <c:v>5</c:v>
                </c:pt>
                <c:pt idx="1">
                  <c:v>7</c:v>
                </c:pt>
                <c:pt idx="2">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549-49F7-9F79-6621474D4CE2}"/>
            </c:ext>
          </c:extLst>
        </c:ser>
        <c:dLbls>
          <c:showLegendKey val="0"/>
          <c:showVal val="0"/>
          <c:showCatName val="0"/>
          <c:showSerName val="0"/>
          <c:showPercent val="0"/>
          <c:showBubbleSize val="0"/>
        </c:dLbls>
        <c:gapWidth val="150"/>
        <c:axId val="401885271"/>
        <c:axId val="1397563969"/>
      </c:barChart>
      <c:catAx>
        <c:axId val="401885271"/>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397563969"/>
        <c:crosses val="autoZero"/>
        <c:auto val="1"/>
        <c:lblAlgn val="ctr"/>
        <c:lblOffset val="100"/>
        <c:noMultiLvlLbl val="1"/>
      </c:catAx>
      <c:valAx>
        <c:axId val="13975639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01885271"/>
        <c:crosses val="autoZero"/>
        <c:crossBetween val="between"/>
      </c:valAx>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757575"/>
                </a:solidFill>
                <a:latin typeface="+mn-lt"/>
              </a:defRPr>
            </a:pPr>
            <a:r>
              <a:rPr lang="en-IN" sz="1800" b="1" i="0">
                <a:solidFill>
                  <a:srgbClr val="757575"/>
                </a:solidFill>
                <a:latin typeface="+mn-lt"/>
              </a:rPr>
              <a:t>Radar Chart</a:t>
            </a:r>
          </a:p>
        </c:rich>
      </c:tx>
      <c:overlay val="0"/>
    </c:title>
    <c:autoTitleDeleted val="0"/>
    <c:plotArea>
      <c:layout/>
      <c:radarChart>
        <c:radarStyle val="marker"/>
        <c:varyColors val="1"/>
        <c:ser>
          <c:idx val="0"/>
          <c:order val="0"/>
          <c:tx>
            <c:strRef>
              <c:f>Data!$B$63</c:f>
              <c:strCache>
                <c:ptCount val="1"/>
                <c:pt idx="0">
                  <c:v>Value</c:v>
                </c:pt>
              </c:strCache>
            </c:strRef>
          </c:tx>
          <c:spPr>
            <a:ln cmpd="sng">
              <a:solidFill>
                <a:srgbClr val="5B9BD5"/>
              </a:solidFill>
            </a:ln>
          </c:spPr>
          <c:marker>
            <c:symbol val="none"/>
          </c:marker>
          <c:cat>
            <c:strRef>
              <c:f>Data!$A$64:$A$67</c:f>
              <c:strCache>
                <c:ptCount val="4"/>
                <c:pt idx="0">
                  <c:v>Category 1</c:v>
                </c:pt>
                <c:pt idx="1">
                  <c:v>Category 2</c:v>
                </c:pt>
                <c:pt idx="2">
                  <c:v>Category 3</c:v>
                </c:pt>
                <c:pt idx="3">
                  <c:v>Category 4</c:v>
                </c:pt>
              </c:strCache>
            </c:strRef>
          </c:cat>
          <c:val>
            <c:numRef>
              <c:f>Data!$B$64:$B$67</c:f>
              <c:numCache>
                <c:formatCode>General</c:formatCode>
                <c:ptCount val="4"/>
                <c:pt idx="0">
                  <c:v>80</c:v>
                </c:pt>
                <c:pt idx="1">
                  <c:v>70</c:v>
                </c:pt>
                <c:pt idx="2">
                  <c:v>85</c:v>
                </c:pt>
                <c:pt idx="3">
                  <c:v>60</c:v>
                </c:pt>
              </c:numCache>
            </c:numRef>
          </c:val>
          <c:extLst>
            <c:ext xmlns:c16="http://schemas.microsoft.com/office/drawing/2014/chart" uri="{C3380CC4-5D6E-409C-BE32-E72D297353CC}">
              <c16:uniqueId val="{00000000-D76B-45C1-8998-919F4B9BB049}"/>
            </c:ext>
          </c:extLst>
        </c:ser>
        <c:dLbls>
          <c:showLegendKey val="0"/>
          <c:showVal val="0"/>
          <c:showCatName val="0"/>
          <c:showSerName val="0"/>
          <c:showPercent val="0"/>
          <c:showBubbleSize val="0"/>
        </c:dLbls>
        <c:axId val="1410618860"/>
        <c:axId val="1612401448"/>
      </c:radarChart>
      <c:catAx>
        <c:axId val="141061886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12401448"/>
        <c:crosses val="autoZero"/>
        <c:auto val="1"/>
        <c:lblAlgn val="ctr"/>
        <c:lblOffset val="100"/>
        <c:noMultiLvlLbl val="1"/>
      </c:catAx>
      <c:valAx>
        <c:axId val="1612401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10618860"/>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chemeClr val="dk1"/>
                </a:solidFill>
                <a:latin typeface="Calibri Light"/>
              </a:defRPr>
            </a:pPr>
            <a:r>
              <a:rPr lang="en-IN" sz="1600" b="1" i="0">
                <a:solidFill>
                  <a:schemeClr val="dk1"/>
                </a:solidFill>
                <a:latin typeface="Calibri Light"/>
              </a:rPr>
              <a:t>Bubble Chart</a:t>
            </a:r>
          </a:p>
        </c:rich>
      </c:tx>
      <c:overlay val="0"/>
    </c:title>
    <c:autoTitleDeleted val="0"/>
    <c:plotArea>
      <c:layout/>
      <c:bubbleChart>
        <c:varyColors val="1"/>
        <c:ser>
          <c:idx val="0"/>
          <c:order val="0"/>
          <c:tx>
            <c:strRef>
              <c:f>Data!$A$71</c:f>
              <c:strCache>
                <c:ptCount val="1"/>
                <c:pt idx="0">
                  <c:v>Category1</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strRef>
              <c:f>Data!$B$70</c:f>
              <c:strCache>
                <c:ptCount val="1"/>
                <c:pt idx="0">
                  <c:v>X</c:v>
                </c:pt>
              </c:strCache>
            </c:strRef>
          </c:xVal>
          <c:yVal>
            <c:numRef>
              <c:f>Data!$B$71</c:f>
              <c:numCache>
                <c:formatCode>General</c:formatCode>
                <c:ptCount val="1"/>
                <c:pt idx="0">
                  <c:v>5</c:v>
                </c:pt>
              </c:numCache>
            </c:numRef>
          </c:yVal>
          <c:bubbleSize>
            <c:numRef>
              <c:f>Data!$B$72</c:f>
              <c:numCache>
                <c:formatCode>General</c:formatCode>
                <c:ptCount val="1"/>
                <c:pt idx="0">
                  <c:v>7</c:v>
                </c:pt>
              </c:numCache>
            </c:numRef>
          </c:bubbleSize>
          <c:bubble3D val="0"/>
          <c:extLst>
            <c:ext xmlns:c16="http://schemas.microsoft.com/office/drawing/2014/chart" uri="{C3380CC4-5D6E-409C-BE32-E72D297353CC}">
              <c16:uniqueId val="{00000000-7912-4D12-8080-74BD7DD612EB}"/>
            </c:ext>
          </c:extLst>
        </c:ser>
        <c:dLbls>
          <c:showLegendKey val="0"/>
          <c:showVal val="0"/>
          <c:showCatName val="0"/>
          <c:showSerName val="0"/>
          <c:showPercent val="0"/>
          <c:showBubbleSize val="0"/>
        </c:dLbls>
        <c:bubbleScale val="100"/>
        <c:showNegBubbles val="1"/>
        <c:axId val="1393711379"/>
        <c:axId val="1596829370"/>
      </c:bubbleChart>
      <c:valAx>
        <c:axId val="139371137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1596829370"/>
        <c:crosses val="autoZero"/>
        <c:crossBetween val="midCat"/>
      </c:valAx>
      <c:valAx>
        <c:axId val="159682937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1393711379"/>
        <c:crosses val="autoZero"/>
        <c:crossBetween val="midCat"/>
      </c:valAx>
      <c:spPr>
        <a:solidFill>
          <a:schemeClr val="lt1"/>
        </a:solidFill>
      </c:spPr>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Pie Chart</a:t>
            </a:r>
          </a:p>
        </c:rich>
      </c:tx>
      <c:overlay val="0"/>
    </c:title>
    <c:autoTitleDeleted val="0"/>
    <c:plotArea>
      <c:layout/>
      <c:pieChart>
        <c:varyColors val="1"/>
        <c:ser>
          <c:idx val="0"/>
          <c:order val="0"/>
          <c:tx>
            <c:strRef>
              <c:f>Data!$B$16</c:f>
              <c:strCache>
                <c:ptCount val="1"/>
                <c:pt idx="0">
                  <c:v>Percentage</c:v>
                </c:pt>
              </c:strCache>
            </c:strRef>
          </c:tx>
          <c:dPt>
            <c:idx val="0"/>
            <c:bubble3D val="0"/>
            <c:spPr>
              <a:solidFill>
                <a:schemeClr val="accent1"/>
              </a:solidFill>
            </c:spPr>
            <c:extLst>
              <c:ext xmlns:c16="http://schemas.microsoft.com/office/drawing/2014/chart" uri="{C3380CC4-5D6E-409C-BE32-E72D297353CC}">
                <c16:uniqueId val="{00000001-1C90-4DB7-A11F-25551E9DD4C8}"/>
              </c:ext>
            </c:extLst>
          </c:dPt>
          <c:dPt>
            <c:idx val="1"/>
            <c:bubble3D val="0"/>
            <c:spPr>
              <a:solidFill>
                <a:schemeClr val="accent2"/>
              </a:solidFill>
            </c:spPr>
            <c:extLst>
              <c:ext xmlns:c16="http://schemas.microsoft.com/office/drawing/2014/chart" uri="{C3380CC4-5D6E-409C-BE32-E72D297353CC}">
                <c16:uniqueId val="{00000003-1C90-4DB7-A11F-25551E9DD4C8}"/>
              </c:ext>
            </c:extLst>
          </c:dPt>
          <c:dPt>
            <c:idx val="2"/>
            <c:bubble3D val="0"/>
            <c:spPr>
              <a:solidFill>
                <a:schemeClr val="accent3"/>
              </a:solidFill>
            </c:spPr>
            <c:extLst>
              <c:ext xmlns:c16="http://schemas.microsoft.com/office/drawing/2014/chart" uri="{C3380CC4-5D6E-409C-BE32-E72D297353CC}">
                <c16:uniqueId val="{00000005-1C90-4DB7-A11F-25551E9DD4C8}"/>
              </c:ext>
            </c:extLst>
          </c:dPt>
          <c:dPt>
            <c:idx val="3"/>
            <c:bubble3D val="0"/>
            <c:spPr>
              <a:solidFill>
                <a:schemeClr val="accent4"/>
              </a:solidFill>
            </c:spPr>
            <c:extLst>
              <c:ext xmlns:c16="http://schemas.microsoft.com/office/drawing/2014/chart" uri="{C3380CC4-5D6E-409C-BE32-E72D297353CC}">
                <c16:uniqueId val="{00000007-1C90-4DB7-A11F-25551E9DD4C8}"/>
              </c:ext>
            </c:extLst>
          </c:dPt>
          <c:dPt>
            <c:idx val="4"/>
            <c:bubble3D val="0"/>
            <c:spPr>
              <a:solidFill>
                <a:schemeClr val="accent5"/>
              </a:solidFill>
            </c:spPr>
            <c:extLst>
              <c:ext xmlns:c16="http://schemas.microsoft.com/office/drawing/2014/chart" uri="{C3380CC4-5D6E-409C-BE32-E72D297353CC}">
                <c16:uniqueId val="{00000009-1C90-4DB7-A11F-25551E9DD4C8}"/>
              </c:ext>
            </c:extLst>
          </c:dPt>
          <c:cat>
            <c:strRef>
              <c:f>Data!$A$17:$A$21</c:f>
              <c:strCache>
                <c:ptCount val="5"/>
                <c:pt idx="0">
                  <c:v>Product 1</c:v>
                </c:pt>
                <c:pt idx="1">
                  <c:v>Product 2</c:v>
                </c:pt>
                <c:pt idx="2">
                  <c:v>Product 3</c:v>
                </c:pt>
                <c:pt idx="3">
                  <c:v>Product4</c:v>
                </c:pt>
                <c:pt idx="4">
                  <c:v>Product 5 </c:v>
                </c:pt>
              </c:strCache>
            </c:strRef>
          </c:cat>
          <c:val>
            <c:numRef>
              <c:f>Data!$B$17:$B$21</c:f>
              <c:numCache>
                <c:formatCode>General</c:formatCode>
                <c:ptCount val="5"/>
                <c:pt idx="0">
                  <c:v>30</c:v>
                </c:pt>
                <c:pt idx="1">
                  <c:v>25</c:v>
                </c:pt>
                <c:pt idx="2">
                  <c:v>15</c:v>
                </c:pt>
                <c:pt idx="3">
                  <c:v>10</c:v>
                </c:pt>
                <c:pt idx="4">
                  <c:v>20</c:v>
                </c:pt>
              </c:numCache>
            </c:numRef>
          </c:val>
          <c:extLst>
            <c:ext xmlns:c16="http://schemas.microsoft.com/office/drawing/2014/chart" uri="{C3380CC4-5D6E-409C-BE32-E72D297353CC}">
              <c16:uniqueId val="{0000000A-1C90-4DB7-A11F-25551E9DD4C8}"/>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IN" sz="1600" b="1" i="0">
                <a:solidFill>
                  <a:srgbClr val="757575"/>
                </a:solidFill>
                <a:latin typeface="+mn-lt"/>
              </a:rPr>
              <a:t> 3d pie chart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Data!$B$16</c:f>
              <c:strCache>
                <c:ptCount val="1"/>
                <c:pt idx="0">
                  <c:v>Percentage</c:v>
                </c:pt>
              </c:strCache>
            </c:strRef>
          </c:tx>
          <c:dPt>
            <c:idx val="0"/>
            <c:bubble3D val="0"/>
            <c:spPr>
              <a:solidFill>
                <a:schemeClr val="accent1"/>
              </a:solidFill>
            </c:spPr>
            <c:extLst>
              <c:ext xmlns:c16="http://schemas.microsoft.com/office/drawing/2014/chart" uri="{C3380CC4-5D6E-409C-BE32-E72D297353CC}">
                <c16:uniqueId val="{00000001-BA22-4F4C-807F-F6AE1451DD71}"/>
              </c:ext>
            </c:extLst>
          </c:dPt>
          <c:dPt>
            <c:idx val="1"/>
            <c:bubble3D val="0"/>
            <c:spPr>
              <a:solidFill>
                <a:schemeClr val="accent2"/>
              </a:solidFill>
            </c:spPr>
            <c:extLst>
              <c:ext xmlns:c16="http://schemas.microsoft.com/office/drawing/2014/chart" uri="{C3380CC4-5D6E-409C-BE32-E72D297353CC}">
                <c16:uniqueId val="{00000003-BA22-4F4C-807F-F6AE1451DD71}"/>
              </c:ext>
            </c:extLst>
          </c:dPt>
          <c:dPt>
            <c:idx val="2"/>
            <c:bubble3D val="0"/>
            <c:spPr>
              <a:solidFill>
                <a:schemeClr val="accent3"/>
              </a:solidFill>
            </c:spPr>
            <c:extLst>
              <c:ext xmlns:c16="http://schemas.microsoft.com/office/drawing/2014/chart" uri="{C3380CC4-5D6E-409C-BE32-E72D297353CC}">
                <c16:uniqueId val="{00000005-BA22-4F4C-807F-F6AE1451DD71}"/>
              </c:ext>
            </c:extLst>
          </c:dPt>
          <c:dPt>
            <c:idx val="3"/>
            <c:bubble3D val="0"/>
            <c:spPr>
              <a:solidFill>
                <a:schemeClr val="accent4"/>
              </a:solidFill>
            </c:spPr>
            <c:extLst>
              <c:ext xmlns:c16="http://schemas.microsoft.com/office/drawing/2014/chart" uri="{C3380CC4-5D6E-409C-BE32-E72D297353CC}">
                <c16:uniqueId val="{00000007-BA22-4F4C-807F-F6AE1451DD71}"/>
              </c:ext>
            </c:extLst>
          </c:dPt>
          <c:dPt>
            <c:idx val="4"/>
            <c:bubble3D val="0"/>
            <c:spPr>
              <a:solidFill>
                <a:schemeClr val="accent5"/>
              </a:solidFill>
            </c:spPr>
            <c:extLst>
              <c:ext xmlns:c16="http://schemas.microsoft.com/office/drawing/2014/chart" uri="{C3380CC4-5D6E-409C-BE32-E72D297353CC}">
                <c16:uniqueId val="{00000009-BA22-4F4C-807F-F6AE1451DD71}"/>
              </c:ext>
            </c:extLst>
          </c:dPt>
          <c:dLbls>
            <c:dLbl>
              <c:idx val="0"/>
              <c:spPr/>
              <c:txPr>
                <a:bodyPr/>
                <a:lstStyle/>
                <a:p>
                  <a:pPr lvl="0">
                    <a:defRPr sz="1000" b="1" i="0">
                      <a:solidFill>
                        <a:srgbClr val="5B9BD5"/>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1-BA22-4F4C-807F-F6AE1451DD71}"/>
                </c:ext>
              </c:extLst>
            </c:dLbl>
            <c:dLbl>
              <c:idx val="1"/>
              <c:spPr/>
              <c:txPr>
                <a:bodyPr/>
                <a:lstStyle/>
                <a:p>
                  <a:pPr lvl="0">
                    <a:defRPr sz="1000" b="1" i="0">
                      <a:solidFill>
                        <a:srgbClr val="ED7D31"/>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3-BA22-4F4C-807F-F6AE1451DD71}"/>
                </c:ext>
              </c:extLst>
            </c:dLbl>
            <c:dLbl>
              <c:idx val="2"/>
              <c:spPr/>
              <c:txPr>
                <a:bodyPr/>
                <a:lstStyle/>
                <a:p>
                  <a:pPr lvl="0">
                    <a:defRPr sz="1000" b="1" i="0">
                      <a:solidFill>
                        <a:srgbClr val="A5A5A5"/>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5-BA22-4F4C-807F-F6AE1451DD71}"/>
                </c:ext>
              </c:extLst>
            </c:dLbl>
            <c:dLbl>
              <c:idx val="3"/>
              <c:spPr/>
              <c:txPr>
                <a:bodyPr/>
                <a:lstStyle/>
                <a:p>
                  <a:pPr lvl="0">
                    <a:defRPr sz="1000" b="1" i="0">
                      <a:solidFill>
                        <a:srgbClr val="FFC000"/>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7-BA22-4F4C-807F-F6AE1451DD71}"/>
                </c:ext>
              </c:extLst>
            </c:dLbl>
            <c:dLbl>
              <c:idx val="4"/>
              <c:spPr/>
              <c:txPr>
                <a:bodyPr/>
                <a:lstStyle/>
                <a:p>
                  <a:pPr lvl="0">
                    <a:defRPr sz="1000" b="1" i="0">
                      <a:solidFill>
                        <a:srgbClr val="4472C4"/>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9-BA22-4F4C-807F-F6AE1451DD7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Data!$A$17:$A$21</c:f>
              <c:strCache>
                <c:ptCount val="5"/>
                <c:pt idx="0">
                  <c:v>Product 1</c:v>
                </c:pt>
                <c:pt idx="1">
                  <c:v>Product 2</c:v>
                </c:pt>
                <c:pt idx="2">
                  <c:v>Product 3</c:v>
                </c:pt>
                <c:pt idx="3">
                  <c:v>Product4</c:v>
                </c:pt>
                <c:pt idx="4">
                  <c:v>Product 5 </c:v>
                </c:pt>
              </c:strCache>
            </c:strRef>
          </c:cat>
          <c:val>
            <c:numRef>
              <c:f>Data!$B$17:$B$21</c:f>
              <c:numCache>
                <c:formatCode>General</c:formatCode>
                <c:ptCount val="5"/>
                <c:pt idx="0">
                  <c:v>30</c:v>
                </c:pt>
                <c:pt idx="1">
                  <c:v>25</c:v>
                </c:pt>
                <c:pt idx="2">
                  <c:v>15</c:v>
                </c:pt>
                <c:pt idx="3">
                  <c:v>10</c:v>
                </c:pt>
                <c:pt idx="4">
                  <c:v>20</c:v>
                </c:pt>
              </c:numCache>
            </c:numRef>
          </c:val>
          <c:extLst>
            <c:ext xmlns:c16="http://schemas.microsoft.com/office/drawing/2014/chart" uri="{C3380CC4-5D6E-409C-BE32-E72D297353CC}">
              <c16:uniqueId val="{0000000A-BA22-4F4C-807F-F6AE1451DD71}"/>
            </c:ext>
          </c:extLst>
        </c:ser>
        <c:dLbls>
          <c:showLegendKey val="0"/>
          <c:showVal val="0"/>
          <c:showCatName val="0"/>
          <c:showSerName val="0"/>
          <c:showPercent val="0"/>
          <c:showBubbleSize val="0"/>
          <c:showLeaderLines val="1"/>
        </c:dLbls>
      </c:pie3DChart>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IN" sz="1800" b="1" i="0">
                <a:solidFill>
                  <a:schemeClr val="dk1"/>
                </a:solidFill>
                <a:latin typeface="+mn-lt"/>
              </a:rPr>
              <a:t>Doughnut Chart</a:t>
            </a:r>
          </a:p>
        </c:rich>
      </c:tx>
      <c:layout>
        <c:manualLayout>
          <c:xMode val="edge"/>
          <c:yMode val="edge"/>
          <c:x val="0.38079155730533681"/>
          <c:y val="2.7777777777777776E-2"/>
        </c:manualLayout>
      </c:layout>
      <c:overlay val="0"/>
    </c:title>
    <c:autoTitleDeleted val="0"/>
    <c:plotArea>
      <c:layout/>
      <c:doughnutChart>
        <c:varyColors val="1"/>
        <c:ser>
          <c:idx val="0"/>
          <c:order val="0"/>
          <c:tx>
            <c:strRef>
              <c:f>Data!$B$76</c:f>
              <c:strCache>
                <c:ptCount val="1"/>
                <c:pt idx="0">
                  <c:v>Percentage1</c:v>
                </c:pt>
              </c:strCache>
            </c:strRef>
          </c:tx>
          <c:dPt>
            <c:idx val="0"/>
            <c:bubble3D val="0"/>
            <c:spPr>
              <a:solidFill>
                <a:schemeClr val="accent1"/>
              </a:solidFill>
            </c:spPr>
            <c:extLst>
              <c:ext xmlns:c16="http://schemas.microsoft.com/office/drawing/2014/chart" uri="{C3380CC4-5D6E-409C-BE32-E72D297353CC}">
                <c16:uniqueId val="{00000001-5500-44A8-BF12-925581DCCE70}"/>
              </c:ext>
            </c:extLst>
          </c:dPt>
          <c:dPt>
            <c:idx val="1"/>
            <c:bubble3D val="0"/>
            <c:spPr>
              <a:solidFill>
                <a:schemeClr val="accent2"/>
              </a:solidFill>
            </c:spPr>
            <c:extLst>
              <c:ext xmlns:c16="http://schemas.microsoft.com/office/drawing/2014/chart" uri="{C3380CC4-5D6E-409C-BE32-E72D297353CC}">
                <c16:uniqueId val="{00000003-5500-44A8-BF12-925581DCCE70}"/>
              </c:ext>
            </c:extLst>
          </c:dPt>
          <c:dPt>
            <c:idx val="2"/>
            <c:bubble3D val="0"/>
            <c:spPr>
              <a:solidFill>
                <a:schemeClr val="accent3"/>
              </a:solidFill>
            </c:spPr>
            <c:extLst>
              <c:ext xmlns:c16="http://schemas.microsoft.com/office/drawing/2014/chart" uri="{C3380CC4-5D6E-409C-BE32-E72D297353CC}">
                <c16:uniqueId val="{00000005-5500-44A8-BF12-925581DCCE70}"/>
              </c:ext>
            </c:extLst>
          </c:dPt>
          <c:dPt>
            <c:idx val="3"/>
            <c:bubble3D val="0"/>
            <c:spPr>
              <a:solidFill>
                <a:schemeClr val="accent4"/>
              </a:solidFill>
            </c:spPr>
            <c:extLst>
              <c:ext xmlns:c16="http://schemas.microsoft.com/office/drawing/2014/chart" uri="{C3380CC4-5D6E-409C-BE32-E72D297353CC}">
                <c16:uniqueId val="{00000007-5500-44A8-BF12-925581DCCE70}"/>
              </c:ext>
            </c:extLst>
          </c:dPt>
          <c:dPt>
            <c:idx val="4"/>
            <c:bubble3D val="0"/>
            <c:spPr>
              <a:solidFill>
                <a:schemeClr val="accent5"/>
              </a:solidFill>
            </c:spPr>
            <c:extLst>
              <c:ext xmlns:c16="http://schemas.microsoft.com/office/drawing/2014/chart" uri="{C3380CC4-5D6E-409C-BE32-E72D297353CC}">
                <c16:uniqueId val="{00000009-5500-44A8-BF12-925581DCCE7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Data!$A$77:$A$81</c:f>
              <c:strCache>
                <c:ptCount val="5"/>
                <c:pt idx="0">
                  <c:v>Category1</c:v>
                </c:pt>
                <c:pt idx="1">
                  <c:v>Category2</c:v>
                </c:pt>
                <c:pt idx="2">
                  <c:v>Category3</c:v>
                </c:pt>
                <c:pt idx="3">
                  <c:v>Category4</c:v>
                </c:pt>
                <c:pt idx="4">
                  <c:v>Category5</c:v>
                </c:pt>
              </c:strCache>
            </c:strRef>
          </c:cat>
          <c:val>
            <c:numRef>
              <c:f>Data!$B$77:$B$81</c:f>
              <c:numCache>
                <c:formatCode>General</c:formatCode>
                <c:ptCount val="5"/>
                <c:pt idx="0">
                  <c:v>30</c:v>
                </c:pt>
                <c:pt idx="1">
                  <c:v>20</c:v>
                </c:pt>
                <c:pt idx="2">
                  <c:v>25</c:v>
                </c:pt>
                <c:pt idx="3">
                  <c:v>15</c:v>
                </c:pt>
                <c:pt idx="4">
                  <c:v>10</c:v>
                </c:pt>
              </c:numCache>
            </c:numRef>
          </c:val>
          <c:extLst>
            <c:ext xmlns:c16="http://schemas.microsoft.com/office/drawing/2014/chart" uri="{C3380CC4-5D6E-409C-BE32-E72D297353CC}">
              <c16:uniqueId val="{0000000A-5500-44A8-BF12-925581DCCE70}"/>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Sum of Percentage1</c:v>
          </c:tx>
          <c:spPr>
            <a:solidFill>
              <a:srgbClr val="5B9BD5"/>
            </a:solidFill>
            <a:ln cmpd="sng">
              <a:solidFill>
                <a:srgbClr val="000000"/>
              </a:solidFill>
            </a:ln>
          </c:spPr>
          <c:invertIfNegative val="1"/>
          <c:cat>
            <c:strRef>
              <c:f>'Visualization Charts'!$A$93:$A$98</c:f>
              <c:strCache>
                <c:ptCount val="6"/>
                <c:pt idx="0">
                  <c:v>Category1</c:v>
                </c:pt>
                <c:pt idx="1">
                  <c:v>Category2</c:v>
                </c:pt>
                <c:pt idx="2">
                  <c:v>Category3</c:v>
                </c:pt>
                <c:pt idx="3">
                  <c:v>Category4</c:v>
                </c:pt>
                <c:pt idx="4">
                  <c:v>Category5</c:v>
                </c:pt>
                <c:pt idx="5">
                  <c:v>Grand Total</c:v>
                </c:pt>
              </c:strCache>
            </c:strRef>
          </c:cat>
          <c:val>
            <c:numRef>
              <c:f>'Visualization Charts'!$B$93:$B$98</c:f>
              <c:numCache>
                <c:formatCode>General</c:formatCode>
                <c:ptCount val="6"/>
                <c:pt idx="0">
                  <c:v>30</c:v>
                </c:pt>
                <c:pt idx="1">
                  <c:v>20</c:v>
                </c:pt>
                <c:pt idx="2">
                  <c:v>25</c:v>
                </c:pt>
                <c:pt idx="3">
                  <c:v>15</c:v>
                </c:pt>
                <c:pt idx="4">
                  <c:v>10</c:v>
                </c:pt>
                <c:pt idx="5">
                  <c:v>100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6F-48F2-AA63-CDC6FF675370}"/>
            </c:ext>
          </c:extLst>
        </c:ser>
        <c:ser>
          <c:idx val="1"/>
          <c:order val="1"/>
          <c:tx>
            <c:v>Sum of Percentage2</c:v>
          </c:tx>
          <c:spPr>
            <a:solidFill>
              <a:srgbClr val="ED7D31"/>
            </a:solidFill>
            <a:ln cmpd="sng">
              <a:solidFill>
                <a:srgbClr val="000000"/>
              </a:solidFill>
            </a:ln>
          </c:spPr>
          <c:invertIfNegative val="1"/>
          <c:cat>
            <c:strRef>
              <c:f>'Visualization Charts'!$A$93:$A$98</c:f>
              <c:strCache>
                <c:ptCount val="6"/>
                <c:pt idx="0">
                  <c:v>Category1</c:v>
                </c:pt>
                <c:pt idx="1">
                  <c:v>Category2</c:v>
                </c:pt>
                <c:pt idx="2">
                  <c:v>Category3</c:v>
                </c:pt>
                <c:pt idx="3">
                  <c:v>Category4</c:v>
                </c:pt>
                <c:pt idx="4">
                  <c:v>Category5</c:v>
                </c:pt>
                <c:pt idx="5">
                  <c:v>Grand Total</c:v>
                </c:pt>
              </c:strCache>
            </c:strRef>
          </c:cat>
          <c:val>
            <c:numRef>
              <c:f>'Visualization Charts'!$C$93:$C$98</c:f>
              <c:numCache>
                <c:formatCode>General</c:formatCode>
                <c:ptCount val="6"/>
                <c:pt idx="0">
                  <c:v>20</c:v>
                </c:pt>
                <c:pt idx="1">
                  <c:v>15</c:v>
                </c:pt>
                <c:pt idx="2">
                  <c:v>30</c:v>
                </c:pt>
                <c:pt idx="3">
                  <c:v>10</c:v>
                </c:pt>
                <c:pt idx="4">
                  <c:v>25</c:v>
                </c:pt>
                <c:pt idx="5">
                  <c:v>100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6F-48F2-AA63-CDC6FF675370}"/>
            </c:ext>
          </c:extLst>
        </c:ser>
        <c:dLbls>
          <c:showLegendKey val="0"/>
          <c:showVal val="0"/>
          <c:showCatName val="0"/>
          <c:showSerName val="0"/>
          <c:showPercent val="0"/>
          <c:showBubbleSize val="0"/>
        </c:dLbls>
        <c:gapWidth val="150"/>
        <c:axId val="156589427"/>
        <c:axId val="1448720620"/>
      </c:barChart>
      <c:catAx>
        <c:axId val="156589427"/>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448720620"/>
        <c:crosses val="autoZero"/>
        <c:auto val="1"/>
        <c:lblAlgn val="ctr"/>
        <c:lblOffset val="100"/>
        <c:noMultiLvlLbl val="1"/>
      </c:catAx>
      <c:valAx>
        <c:axId val="1448720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56589427"/>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IN" sz="1600" b="1" i="0">
                <a:solidFill>
                  <a:srgbClr val="757575"/>
                </a:solidFill>
                <a:latin typeface="+mn-lt"/>
              </a:rPr>
              <a:t>2D column  Graph</a:t>
            </a:r>
          </a:p>
        </c:rich>
      </c:tx>
      <c:overlay val="0"/>
    </c:title>
    <c:autoTitleDeleted val="0"/>
    <c:plotArea>
      <c:layout/>
      <c:barChart>
        <c:barDir val="col"/>
        <c:grouping val="clustered"/>
        <c:varyColors val="1"/>
        <c:ser>
          <c:idx val="0"/>
          <c:order val="0"/>
          <c:tx>
            <c:v>Value1</c:v>
          </c:tx>
          <c:spPr>
            <a:solidFill>
              <a:srgbClr val="5B9BD5"/>
            </a:solidFill>
            <a:ln cmpd="sng">
              <a:solidFill>
                <a:srgbClr val="000000"/>
              </a:solidFill>
            </a:ln>
          </c:spPr>
          <c:invertIfNegative val="1"/>
          <c:cat>
            <c:strRef>
              <c:f>Data!$A$3:$A$5</c:f>
              <c:strCache>
                <c:ptCount val="3"/>
                <c:pt idx="0">
                  <c:v>A</c:v>
                </c:pt>
                <c:pt idx="1">
                  <c:v>B</c:v>
                </c:pt>
                <c:pt idx="2">
                  <c:v>C</c:v>
                </c:pt>
              </c:strCache>
            </c:strRef>
          </c:cat>
          <c:val>
            <c:numRef>
              <c:f>Data!$B$3:$B$5</c:f>
              <c:numCache>
                <c:formatCode>General</c:formatCode>
                <c:ptCount val="3"/>
                <c:pt idx="0">
                  <c:v>15</c:v>
                </c:pt>
                <c:pt idx="1">
                  <c:v>18</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0D3-4BF1-A372-87DE976F8919}"/>
            </c:ext>
          </c:extLst>
        </c:ser>
        <c:ser>
          <c:idx val="1"/>
          <c:order val="1"/>
          <c:tx>
            <c:v>Value2</c:v>
          </c:tx>
          <c:spPr>
            <a:solidFill>
              <a:srgbClr val="ED7D31"/>
            </a:solidFill>
            <a:ln cmpd="sng">
              <a:solidFill>
                <a:srgbClr val="000000"/>
              </a:solidFill>
            </a:ln>
          </c:spPr>
          <c:invertIfNegative val="1"/>
          <c:cat>
            <c:strRef>
              <c:f>Data!$A$3:$A$5</c:f>
              <c:strCache>
                <c:ptCount val="3"/>
                <c:pt idx="0">
                  <c:v>A</c:v>
                </c:pt>
                <c:pt idx="1">
                  <c:v>B</c:v>
                </c:pt>
                <c:pt idx="2">
                  <c:v>C</c:v>
                </c:pt>
              </c:strCache>
            </c:strRef>
          </c:cat>
          <c:val>
            <c:numRef>
              <c:f>Data!$C$3:$C$5</c:f>
              <c:numCache>
                <c:formatCode>General</c:formatCode>
                <c:ptCount val="3"/>
                <c:pt idx="0">
                  <c:v>5</c:v>
                </c:pt>
                <c:pt idx="1">
                  <c:v>7</c:v>
                </c:pt>
                <c:pt idx="2">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0D3-4BF1-A372-87DE976F8919}"/>
            </c:ext>
          </c:extLst>
        </c:ser>
        <c:dLbls>
          <c:showLegendKey val="0"/>
          <c:showVal val="0"/>
          <c:showCatName val="0"/>
          <c:showSerName val="0"/>
          <c:showPercent val="0"/>
          <c:showBubbleSize val="0"/>
        </c:dLbls>
        <c:gapWidth val="150"/>
        <c:axId val="171171678"/>
        <c:axId val="1726386868"/>
      </c:barChart>
      <c:catAx>
        <c:axId val="17117167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726386868"/>
        <c:crosses val="autoZero"/>
        <c:auto val="1"/>
        <c:lblAlgn val="ctr"/>
        <c:lblOffset val="100"/>
        <c:noMultiLvlLbl val="1"/>
      </c:catAx>
      <c:valAx>
        <c:axId val="17263868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71171678"/>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Data!$B$16</c:f>
              <c:strCache>
                <c:ptCount val="1"/>
                <c:pt idx="0">
                  <c:v>Percentage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41BA-48FC-A107-8ADE29AD976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41BA-48FC-A107-8ADE29AD976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41BA-48FC-A107-8ADE29AD976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41BA-48FC-A107-8ADE29AD9764}"/>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41BA-48FC-A107-8ADE29AD97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Data!$A$17:$A$21</c:f>
              <c:strCache>
                <c:ptCount val="5"/>
                <c:pt idx="0">
                  <c:v>Product 1</c:v>
                </c:pt>
                <c:pt idx="1">
                  <c:v>Product 2</c:v>
                </c:pt>
                <c:pt idx="2">
                  <c:v>Product 3</c:v>
                </c:pt>
                <c:pt idx="3">
                  <c:v>Product4</c:v>
                </c:pt>
                <c:pt idx="4">
                  <c:v>Product 5 </c:v>
                </c:pt>
              </c:strCache>
            </c:strRef>
          </c:cat>
          <c:val>
            <c:numRef>
              <c:f>Data!$B$17:$B$21</c:f>
              <c:numCache>
                <c:formatCode>General</c:formatCode>
                <c:ptCount val="5"/>
                <c:pt idx="0">
                  <c:v>30</c:v>
                </c:pt>
                <c:pt idx="1">
                  <c:v>25</c:v>
                </c:pt>
                <c:pt idx="2">
                  <c:v>15</c:v>
                </c:pt>
                <c:pt idx="3">
                  <c:v>10</c:v>
                </c:pt>
                <c:pt idx="4">
                  <c:v>20</c:v>
                </c:pt>
              </c:numCache>
            </c:numRef>
          </c:val>
          <c:extLst>
            <c:ext xmlns:c16="http://schemas.microsoft.com/office/drawing/2014/chart" uri="{C3380CC4-5D6E-409C-BE32-E72D297353CC}">
              <c16:uniqueId val="{0000000A-41BA-48FC-A107-8ADE29AD976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Trendlines!$B$11</c:f>
              <c:strCache>
                <c:ptCount val="1"/>
                <c:pt idx="0">
                  <c:v>Sales ($)</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Trendlines!$A$12:$A$23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Trendlines!$B$12:$B$23</c:f>
              <c:numCache>
                <c:formatCode>General</c:formatCode>
                <c:ptCount val="12"/>
                <c:pt idx="0">
                  <c:v>1000</c:v>
                </c:pt>
                <c:pt idx="1">
                  <c:v>1200</c:v>
                </c:pt>
                <c:pt idx="2">
                  <c:v>1500</c:v>
                </c:pt>
                <c:pt idx="3">
                  <c:v>1800</c:v>
                </c:pt>
                <c:pt idx="4">
                  <c:v>2000</c:v>
                </c:pt>
                <c:pt idx="5">
                  <c:v>2200</c:v>
                </c:pt>
                <c:pt idx="6">
                  <c:v>2400</c:v>
                </c:pt>
                <c:pt idx="7">
                  <c:v>2300</c:v>
                </c:pt>
                <c:pt idx="8">
                  <c:v>2100</c:v>
                </c:pt>
                <c:pt idx="9">
                  <c:v>1900</c:v>
                </c:pt>
                <c:pt idx="10">
                  <c:v>1600</c:v>
                </c:pt>
                <c:pt idx="11">
                  <c:v>1300</c:v>
                </c:pt>
              </c:numCache>
            </c:numRef>
          </c:val>
          <c:smooth val="0"/>
          <c:extLst>
            <c:ext xmlns:c16="http://schemas.microsoft.com/office/drawing/2014/chart" uri="{C3380CC4-5D6E-409C-BE32-E72D297353CC}">
              <c16:uniqueId val="{00000000-D510-4A1F-A0B6-5162BA94F9B5}"/>
            </c:ext>
          </c:extLst>
        </c:ser>
        <c:dLbls>
          <c:dLblPos val="ctr"/>
          <c:showLegendKey val="0"/>
          <c:showVal val="1"/>
          <c:showCatName val="0"/>
          <c:showSerName val="0"/>
          <c:showPercent val="0"/>
          <c:showBubbleSize val="0"/>
        </c:dLbls>
        <c:smooth val="0"/>
        <c:axId val="1526125792"/>
        <c:axId val="1526104672"/>
      </c:lineChart>
      <c:catAx>
        <c:axId val="15261257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104672"/>
        <c:crosses val="autoZero"/>
        <c:auto val="1"/>
        <c:lblAlgn val="ctr"/>
        <c:lblOffset val="100"/>
        <c:noMultiLvlLbl val="0"/>
      </c:catAx>
      <c:valAx>
        <c:axId val="1526104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12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Trendlines!$B$11</c:f>
              <c:strCache>
                <c:ptCount val="1"/>
                <c:pt idx="0">
                  <c:v>Sales ($)</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trendline>
            <c:spPr>
              <a:ln w="25400" cap="rnd">
                <a:solidFill>
                  <a:srgbClr val="FF0000"/>
                </a:solidFill>
              </a:ln>
              <a:effectLst/>
            </c:spPr>
            <c:trendlineType val="linear"/>
            <c:dispRSqr val="0"/>
            <c:dispEq val="0"/>
          </c:trendline>
          <c:cat>
            <c:strRef>
              <c:f>Trendlines!$A$12:$A$23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Trendlines!$B$12:$B$23</c:f>
              <c:numCache>
                <c:formatCode>General</c:formatCode>
                <c:ptCount val="12"/>
                <c:pt idx="0">
                  <c:v>1000</c:v>
                </c:pt>
                <c:pt idx="1">
                  <c:v>1200</c:v>
                </c:pt>
                <c:pt idx="2">
                  <c:v>1500</c:v>
                </c:pt>
                <c:pt idx="3">
                  <c:v>1800</c:v>
                </c:pt>
                <c:pt idx="4">
                  <c:v>2000</c:v>
                </c:pt>
                <c:pt idx="5">
                  <c:v>2200</c:v>
                </c:pt>
                <c:pt idx="6">
                  <c:v>2400</c:v>
                </c:pt>
                <c:pt idx="7">
                  <c:v>2300</c:v>
                </c:pt>
                <c:pt idx="8">
                  <c:v>2100</c:v>
                </c:pt>
                <c:pt idx="9">
                  <c:v>1900</c:v>
                </c:pt>
                <c:pt idx="10">
                  <c:v>1600</c:v>
                </c:pt>
                <c:pt idx="11">
                  <c:v>1300</c:v>
                </c:pt>
              </c:numCache>
            </c:numRef>
          </c:val>
          <c:smooth val="0"/>
          <c:extLst>
            <c:ext xmlns:c16="http://schemas.microsoft.com/office/drawing/2014/chart" uri="{C3380CC4-5D6E-409C-BE32-E72D297353CC}">
              <c16:uniqueId val="{00000001-1D29-47CB-A111-B72482D37AC4}"/>
            </c:ext>
          </c:extLst>
        </c:ser>
        <c:dLbls>
          <c:dLblPos val="t"/>
          <c:showLegendKey val="0"/>
          <c:showVal val="1"/>
          <c:showCatName val="0"/>
          <c:showSerName val="0"/>
          <c:showPercent val="0"/>
          <c:showBubbleSize val="0"/>
        </c:dLbls>
        <c:smooth val="0"/>
        <c:axId val="1526125792"/>
        <c:axId val="1526104672"/>
      </c:lineChart>
      <c:catAx>
        <c:axId val="15261257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26104672"/>
        <c:crosses val="autoZero"/>
        <c:auto val="1"/>
        <c:lblAlgn val="ctr"/>
        <c:lblOffset val="100"/>
        <c:noMultiLvlLbl val="0"/>
      </c:catAx>
      <c:valAx>
        <c:axId val="152610467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261257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Stacked Bar Graph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stacked"/>
        <c:varyColors val="1"/>
        <c:ser>
          <c:idx val="0"/>
          <c:order val="0"/>
          <c:tx>
            <c:v>column &amp; bar Graph Value1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1"/>
          <c:cat>
            <c:strRef>
              <c:f>Data!$A$3:$A$5</c:f>
              <c:strCache>
                <c:ptCount val="3"/>
                <c:pt idx="0">
                  <c:v>A</c:v>
                </c:pt>
                <c:pt idx="1">
                  <c:v>B</c:v>
                </c:pt>
                <c:pt idx="2">
                  <c:v>C</c:v>
                </c:pt>
              </c:strCache>
            </c:strRef>
          </c:cat>
          <c:val>
            <c:numRef>
              <c:f>Data!$B$3:$B$5</c:f>
              <c:numCache>
                <c:formatCode>General</c:formatCode>
                <c:ptCount val="3"/>
                <c:pt idx="0">
                  <c:v>15</c:v>
                </c:pt>
                <c:pt idx="1">
                  <c:v>18</c:v>
                </c:pt>
                <c:pt idx="2">
                  <c:v>14</c:v>
                </c:pt>
              </c:numCache>
            </c:numRef>
          </c:val>
          <c:extLst>
            <c:ext xmlns:c16="http://schemas.microsoft.com/office/drawing/2014/chart" uri="{C3380CC4-5D6E-409C-BE32-E72D297353CC}">
              <c16:uniqueId val="{00000000-7005-4EC9-AEBA-0A96CF390CA2}"/>
            </c:ext>
          </c:extLst>
        </c:ser>
        <c:ser>
          <c:idx val="1"/>
          <c:order val="1"/>
          <c:tx>
            <c:v>column &amp; bar Graph Value2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1"/>
          <c:cat>
            <c:strRef>
              <c:f>Data!$A$3:$A$5</c:f>
              <c:strCache>
                <c:ptCount val="3"/>
                <c:pt idx="0">
                  <c:v>A</c:v>
                </c:pt>
                <c:pt idx="1">
                  <c:v>B</c:v>
                </c:pt>
                <c:pt idx="2">
                  <c:v>C</c:v>
                </c:pt>
              </c:strCache>
            </c:strRef>
          </c:cat>
          <c:val>
            <c:numRef>
              <c:f>Data!$C$3:$C$5</c:f>
              <c:numCache>
                <c:formatCode>General</c:formatCode>
                <c:ptCount val="3"/>
                <c:pt idx="0">
                  <c:v>5</c:v>
                </c:pt>
                <c:pt idx="1">
                  <c:v>7</c:v>
                </c:pt>
                <c:pt idx="2">
                  <c:v>9</c:v>
                </c:pt>
              </c:numCache>
            </c:numRef>
          </c:val>
          <c:extLst>
            <c:ext xmlns:c16="http://schemas.microsoft.com/office/drawing/2014/chart" uri="{C3380CC4-5D6E-409C-BE32-E72D297353CC}">
              <c16:uniqueId val="{00000001-7005-4EC9-AEBA-0A96CF390CA2}"/>
            </c:ext>
          </c:extLst>
        </c:ser>
        <c:dLbls>
          <c:showLegendKey val="0"/>
          <c:showVal val="0"/>
          <c:showCatName val="0"/>
          <c:showSerName val="0"/>
          <c:showPercent val="0"/>
          <c:showBubbleSize val="0"/>
        </c:dLbls>
        <c:gapWidth val="150"/>
        <c:overlap val="100"/>
        <c:axId val="382780605"/>
        <c:axId val="214979761"/>
      </c:barChart>
      <c:catAx>
        <c:axId val="382780605"/>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979761"/>
        <c:crosses val="autoZero"/>
        <c:auto val="1"/>
        <c:lblAlgn val="ctr"/>
        <c:lblOffset val="100"/>
        <c:noMultiLvlLbl val="1"/>
      </c:catAx>
      <c:valAx>
        <c:axId val="214979761"/>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2780605"/>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Trendlines!$B$11</c:f>
              <c:strCache>
                <c:ptCount val="1"/>
                <c:pt idx="0">
                  <c:v>Sales ($)</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25400" cap="rnd">
                <a:solidFill>
                  <a:srgbClr val="FF0000"/>
                </a:solidFill>
                <a:prstDash val="sysDash"/>
              </a:ln>
              <a:effectLst/>
            </c:spPr>
            <c:trendlineType val="poly"/>
            <c:order val="2"/>
            <c:dispRSqr val="0"/>
            <c:dispEq val="0"/>
          </c:trendline>
          <c:cat>
            <c:strRef>
              <c:f>Trendlines!$A$12:$A$24</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Jan</c:v>
                </c:pt>
              </c:strCache>
            </c:strRef>
          </c:cat>
          <c:val>
            <c:numRef>
              <c:f>Trendlines!$B$12:$B$24</c:f>
              <c:numCache>
                <c:formatCode>General</c:formatCode>
                <c:ptCount val="13"/>
                <c:pt idx="0">
                  <c:v>1000</c:v>
                </c:pt>
                <c:pt idx="1">
                  <c:v>1200</c:v>
                </c:pt>
                <c:pt idx="2">
                  <c:v>1500</c:v>
                </c:pt>
                <c:pt idx="3">
                  <c:v>1800</c:v>
                </c:pt>
                <c:pt idx="4">
                  <c:v>2000</c:v>
                </c:pt>
                <c:pt idx="5">
                  <c:v>2200</c:v>
                </c:pt>
                <c:pt idx="6">
                  <c:v>2400</c:v>
                </c:pt>
                <c:pt idx="7">
                  <c:v>2300</c:v>
                </c:pt>
                <c:pt idx="8">
                  <c:v>2100</c:v>
                </c:pt>
                <c:pt idx="9">
                  <c:v>1900</c:v>
                </c:pt>
                <c:pt idx="10">
                  <c:v>1600</c:v>
                </c:pt>
                <c:pt idx="11">
                  <c:v>1300</c:v>
                </c:pt>
                <c:pt idx="12">
                  <c:v>1500</c:v>
                </c:pt>
              </c:numCache>
            </c:numRef>
          </c:val>
          <c:smooth val="0"/>
          <c:extLst>
            <c:ext xmlns:c16="http://schemas.microsoft.com/office/drawing/2014/chart" uri="{C3380CC4-5D6E-409C-BE32-E72D297353CC}">
              <c16:uniqueId val="{00000001-88B0-4819-BDA5-3EF12BBCDD89}"/>
            </c:ext>
          </c:extLst>
        </c:ser>
        <c:dLbls>
          <c:dLblPos val="ctr"/>
          <c:showLegendKey val="0"/>
          <c:showVal val="1"/>
          <c:showCatName val="0"/>
          <c:showSerName val="0"/>
          <c:showPercent val="0"/>
          <c:showBubbleSize val="0"/>
        </c:dLbls>
        <c:smooth val="0"/>
        <c:axId val="1526125792"/>
        <c:axId val="1526104672"/>
      </c:lineChart>
      <c:catAx>
        <c:axId val="15261257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104672"/>
        <c:crosses val="autoZero"/>
        <c:auto val="1"/>
        <c:lblAlgn val="ctr"/>
        <c:lblOffset val="100"/>
        <c:noMultiLvlLbl val="0"/>
      </c:catAx>
      <c:valAx>
        <c:axId val="1526104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12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Trendlines!$B$11</c:f>
              <c:strCache>
                <c:ptCount val="1"/>
                <c:pt idx="0">
                  <c:v>Sales ($)</c:v>
                </c:pt>
              </c:strCache>
            </c:strRef>
          </c:tx>
          <c:spPr>
            <a:ln w="22225" cap="rnd">
              <a:solidFill>
                <a:schemeClr val="accent1"/>
              </a:solidFill>
              <a:round/>
            </a:ln>
            <a:effectLst/>
          </c:spPr>
          <c:marker>
            <c:symbol val="none"/>
          </c:marker>
          <c:trendline>
            <c:spPr>
              <a:ln w="25400" cap="rnd">
                <a:solidFill>
                  <a:srgbClr val="FF0000"/>
                </a:solidFill>
              </a:ln>
              <a:effectLst/>
            </c:spPr>
            <c:trendlineType val="linear"/>
            <c:dispRSqr val="1"/>
            <c:dispEq val="1"/>
            <c:trendlineLbl>
              <c:layout>
                <c:manualLayout>
                  <c:x val="-5.7715715223097111E-2"/>
                  <c:y val="0.14511410625143378"/>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1000" baseline="0">
                        <a:solidFill>
                          <a:sysClr val="windowText" lastClr="000000"/>
                        </a:solidFill>
                      </a:rPr>
                      <a:t>y = 43.007x + 1495.5</a:t>
                    </a:r>
                    <a:br>
                      <a:rPr lang="en-US" sz="1000" baseline="0">
                        <a:solidFill>
                          <a:sysClr val="windowText" lastClr="000000"/>
                        </a:solidFill>
                      </a:rPr>
                    </a:br>
                    <a:r>
                      <a:rPr lang="en-US" sz="1000" baseline="0">
                        <a:solidFill>
                          <a:sysClr val="windowText" lastClr="000000"/>
                        </a:solidFill>
                      </a:rPr>
                      <a:t>R² = 0.1159</a:t>
                    </a:r>
                    <a:endParaRPr lang="en-US" sz="1000">
                      <a:solidFill>
                        <a:sysClr val="windowText" lastClr="00000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cat>
            <c:strRef>
              <c:f>Trendlines!$A$12:$A$23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Trendlines!$B$12:$B$23</c:f>
              <c:numCache>
                <c:formatCode>General</c:formatCode>
                <c:ptCount val="12"/>
                <c:pt idx="0">
                  <c:v>1000</c:v>
                </c:pt>
                <c:pt idx="1">
                  <c:v>1200</c:v>
                </c:pt>
                <c:pt idx="2">
                  <c:v>1500</c:v>
                </c:pt>
                <c:pt idx="3">
                  <c:v>1800</c:v>
                </c:pt>
                <c:pt idx="4">
                  <c:v>2000</c:v>
                </c:pt>
                <c:pt idx="5">
                  <c:v>2200</c:v>
                </c:pt>
                <c:pt idx="6">
                  <c:v>2400</c:v>
                </c:pt>
                <c:pt idx="7">
                  <c:v>2300</c:v>
                </c:pt>
                <c:pt idx="8">
                  <c:v>2100</c:v>
                </c:pt>
                <c:pt idx="9">
                  <c:v>1900</c:v>
                </c:pt>
                <c:pt idx="10">
                  <c:v>1600</c:v>
                </c:pt>
                <c:pt idx="11">
                  <c:v>1300</c:v>
                </c:pt>
              </c:numCache>
            </c:numRef>
          </c:val>
          <c:smooth val="0"/>
          <c:extLst>
            <c:ext xmlns:c16="http://schemas.microsoft.com/office/drawing/2014/chart" uri="{C3380CC4-5D6E-409C-BE32-E72D297353CC}">
              <c16:uniqueId val="{00000001-7E59-4EC9-8B93-1672A64A8875}"/>
            </c:ext>
          </c:extLst>
        </c:ser>
        <c:dLbls>
          <c:dLblPos val="ctr"/>
          <c:showLegendKey val="0"/>
          <c:showVal val="0"/>
          <c:showCatName val="0"/>
          <c:showSerName val="0"/>
          <c:showPercent val="0"/>
          <c:showBubbleSize val="0"/>
        </c:dLbls>
        <c:smooth val="0"/>
        <c:axId val="1526125792"/>
        <c:axId val="1526104672"/>
      </c:lineChart>
      <c:catAx>
        <c:axId val="15261257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26104672"/>
        <c:crosses val="autoZero"/>
        <c:auto val="1"/>
        <c:lblAlgn val="ctr"/>
        <c:lblOffset val="100"/>
        <c:noMultiLvlLbl val="0"/>
      </c:catAx>
      <c:valAx>
        <c:axId val="152610467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261257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082000619487786E-2"/>
          <c:y val="4.7619047619047616E-2"/>
          <c:w val="0.92290034397874177"/>
          <c:h val="0.7529290656849712"/>
        </c:manualLayout>
      </c:layout>
      <c:barChart>
        <c:barDir val="col"/>
        <c:grouping val="clustered"/>
        <c:varyColors val="0"/>
        <c:ser>
          <c:idx val="0"/>
          <c:order val="0"/>
          <c:tx>
            <c:strRef>
              <c:f>Forecast!$B$1</c:f>
              <c:strCache>
                <c:ptCount val="1"/>
                <c:pt idx="0">
                  <c:v>Month</c:v>
                </c:pt>
              </c:strCache>
            </c:strRef>
          </c:tx>
          <c:spPr>
            <a:solidFill>
              <a:schemeClr val="accent1"/>
            </a:solidFill>
            <a:ln w="12700">
              <a:solidFill>
                <a:srgbClr val="FFFFFF"/>
              </a:solidFill>
              <a:prstDash val="solid"/>
            </a:ln>
            <a:effectLst/>
          </c:spPr>
          <c:invertIfNegative val="0"/>
          <c:val>
            <c:numRef>
              <c:f>Forecast!$B$2:$B$20</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extLst>
            <c:ext xmlns:c16="http://schemas.microsoft.com/office/drawing/2014/chart" uri="{C3380CC4-5D6E-409C-BE32-E72D297353CC}">
              <c16:uniqueId val="{00000000-9328-43B4-BA06-87756D2FC5E0}"/>
            </c:ext>
          </c:extLst>
        </c:ser>
        <c:ser>
          <c:idx val="1"/>
          <c:order val="1"/>
          <c:tx>
            <c:strRef>
              <c:f>Forecast!$C$1</c:f>
              <c:strCache>
                <c:ptCount val="1"/>
                <c:pt idx="0">
                  <c:v>Forecast(Month)</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Forecast!$D$2:$D$20</c:f>
                <c:numCache>
                  <c:formatCode>General</c:formatCode>
                  <c:ptCount val="19"/>
                  <c:pt idx="15">
                    <c:v>0</c:v>
                  </c:pt>
                  <c:pt idx="16">
                    <c:v>0</c:v>
                  </c:pt>
                  <c:pt idx="17">
                    <c:v>0</c:v>
                  </c:pt>
                  <c:pt idx="18">
                    <c:v>0</c:v>
                  </c:pt>
                </c:numCache>
              </c:numRef>
            </c:plus>
            <c:minus>
              <c:numRef>
                <c:f>Forecast!$D$2:$D$20</c:f>
                <c:numCache>
                  <c:formatCode>General</c:formatCode>
                  <c:ptCount val="19"/>
                  <c:pt idx="15">
                    <c:v>0</c:v>
                  </c:pt>
                  <c:pt idx="16">
                    <c:v>0</c:v>
                  </c:pt>
                  <c:pt idx="17">
                    <c:v>0</c:v>
                  </c:pt>
                  <c:pt idx="18">
                    <c:v>0</c:v>
                  </c:pt>
                </c:numCache>
              </c:numRef>
            </c:minus>
            <c:spPr>
              <a:noFill/>
              <a:ln w="9525" cap="flat" cmpd="sng" algn="ctr">
                <a:solidFill>
                  <a:srgbClr val="595959">
                    <a:alpha val="40392"/>
                  </a:srgbClr>
                </a:solidFill>
                <a:prstDash val="solid"/>
                <a:round/>
              </a:ln>
              <a:effectLst/>
            </c:spPr>
          </c:errBars>
          <c:cat>
            <c:numRef>
              <c:f>Forecast!$A$2:$A$20</c:f>
              <c:numCache>
                <c:formatCode>General</c:formatCode>
                <c:ptCount val="19"/>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2300</c:v>
                </c:pt>
                <c:pt idx="15">
                  <c:v>2500</c:v>
                </c:pt>
                <c:pt idx="16">
                  <c:v>2600</c:v>
                </c:pt>
                <c:pt idx="17">
                  <c:v>2700</c:v>
                </c:pt>
                <c:pt idx="18">
                  <c:v>2800</c:v>
                </c:pt>
              </c:numCache>
            </c:numRef>
          </c:cat>
          <c:val>
            <c:numRef>
              <c:f>Forecast!$C$2:$C$20</c:f>
              <c:numCache>
                <c:formatCode>General</c:formatCode>
                <c:ptCount val="19"/>
                <c:pt idx="15">
                  <c:v>1</c:v>
                </c:pt>
                <c:pt idx="16">
                  <c:v>1</c:v>
                </c:pt>
                <c:pt idx="17">
                  <c:v>1</c:v>
                </c:pt>
                <c:pt idx="18">
                  <c:v>1</c:v>
                </c:pt>
              </c:numCache>
            </c:numRef>
          </c:val>
          <c:extLst>
            <c:ext xmlns:c16="http://schemas.microsoft.com/office/drawing/2014/chart" uri="{C3380CC4-5D6E-409C-BE32-E72D297353CC}">
              <c16:uniqueId val="{00000001-9328-43B4-BA06-87756D2FC5E0}"/>
            </c:ext>
          </c:extLst>
        </c:ser>
        <c:dLbls>
          <c:showLegendKey val="0"/>
          <c:showVal val="0"/>
          <c:showCatName val="0"/>
          <c:showSerName val="0"/>
          <c:showPercent val="0"/>
          <c:showBubbleSize val="0"/>
        </c:dLbls>
        <c:gapWidth val="0"/>
        <c:overlap val="100"/>
        <c:axId val="1526114752"/>
        <c:axId val="1526115712"/>
      </c:barChart>
      <c:catAx>
        <c:axId val="15261147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115712"/>
        <c:crosses val="autoZero"/>
        <c:auto val="1"/>
        <c:lblAlgn val="ctr"/>
        <c:lblOffset val="100"/>
        <c:noMultiLvlLbl val="0"/>
      </c:catAx>
      <c:valAx>
        <c:axId val="15261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11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Line Graph</a:t>
            </a:r>
          </a:p>
        </c:rich>
      </c:tx>
      <c:layout>
        <c:manualLayout>
          <c:xMode val="edge"/>
          <c:yMode val="edge"/>
          <c:x val="0.40393744531933506"/>
          <c:y val="2.7777777777777776E-2"/>
        </c:manualLayout>
      </c:layout>
      <c:overlay val="0"/>
    </c:title>
    <c:autoTitleDeleted val="0"/>
    <c:plotArea>
      <c:layout/>
      <c:lineChart>
        <c:grouping val="standard"/>
        <c:varyColors val="1"/>
        <c:ser>
          <c:idx val="0"/>
          <c:order val="0"/>
          <c:tx>
            <c:v>Year</c:v>
          </c:tx>
          <c:spPr>
            <a:ln w="28575" cmpd="sng">
              <a:solidFill>
                <a:schemeClr val="accent1"/>
              </a:solidFill>
            </a:ln>
          </c:spPr>
          <c:marker>
            <c:symbol val="circle"/>
            <c:size val="5"/>
            <c:spPr>
              <a:solidFill>
                <a:schemeClr val="accent1"/>
              </a:solidFill>
              <a:ln cmpd="sng">
                <a:solidFill>
                  <a:schemeClr val="accent1"/>
                </a:solidFill>
              </a:ln>
            </c:spPr>
          </c:marker>
          <c:val>
            <c:numRef>
              <c:f>Data!$A$9:$A$12</c:f>
              <c:numCache>
                <c:formatCode>General</c:formatCode>
                <c:ptCount val="4"/>
                <c:pt idx="0">
                  <c:v>2021</c:v>
                </c:pt>
                <c:pt idx="1">
                  <c:v>2022</c:v>
                </c:pt>
                <c:pt idx="2">
                  <c:v>2023</c:v>
                </c:pt>
                <c:pt idx="3">
                  <c:v>2024</c:v>
                </c:pt>
              </c:numCache>
            </c:numRef>
          </c:val>
          <c:smooth val="0"/>
          <c:extLst>
            <c:ext xmlns:c16="http://schemas.microsoft.com/office/drawing/2014/chart" uri="{C3380CC4-5D6E-409C-BE32-E72D297353CC}">
              <c16:uniqueId val="{00000000-C73C-4326-B2A1-590DB951B899}"/>
            </c:ext>
          </c:extLst>
        </c:ser>
        <c:ser>
          <c:idx val="1"/>
          <c:order val="1"/>
          <c:tx>
            <c:v>Sales</c:v>
          </c:tx>
          <c:spPr>
            <a:ln w="28575" cmpd="sng">
              <a:solidFill>
                <a:schemeClr val="accent2"/>
              </a:solidFill>
            </a:ln>
          </c:spPr>
          <c:marker>
            <c:symbol val="circle"/>
            <c:size val="5"/>
            <c:spPr>
              <a:solidFill>
                <a:schemeClr val="accent2"/>
              </a:solidFill>
              <a:ln cmpd="sng">
                <a:solidFill>
                  <a:schemeClr val="accent2"/>
                </a:solidFill>
              </a:ln>
            </c:spPr>
          </c:marker>
          <c:val>
            <c:numRef>
              <c:f>Data!$B$9:$B$12</c:f>
              <c:numCache>
                <c:formatCode>General</c:formatCode>
                <c:ptCount val="4"/>
                <c:pt idx="0">
                  <c:v>1000</c:v>
                </c:pt>
                <c:pt idx="1">
                  <c:v>2000</c:v>
                </c:pt>
                <c:pt idx="2">
                  <c:v>3000</c:v>
                </c:pt>
                <c:pt idx="3">
                  <c:v>4000</c:v>
                </c:pt>
              </c:numCache>
            </c:numRef>
          </c:val>
          <c:smooth val="0"/>
          <c:extLst>
            <c:ext xmlns:c16="http://schemas.microsoft.com/office/drawing/2014/chart" uri="{C3380CC4-5D6E-409C-BE32-E72D297353CC}">
              <c16:uniqueId val="{00000001-C73C-4326-B2A1-590DB951B899}"/>
            </c:ext>
          </c:extLst>
        </c:ser>
        <c:dLbls>
          <c:showLegendKey val="0"/>
          <c:showVal val="0"/>
          <c:showCatName val="0"/>
          <c:showSerName val="0"/>
          <c:showPercent val="0"/>
          <c:showBubbleSize val="0"/>
        </c:dLbls>
        <c:marker val="1"/>
        <c:smooth val="0"/>
        <c:axId val="508041855"/>
        <c:axId val="1966707"/>
      </c:lineChart>
      <c:catAx>
        <c:axId val="50804185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6707"/>
        <c:crosses val="autoZero"/>
        <c:auto val="1"/>
        <c:lblAlgn val="ctr"/>
        <c:lblOffset val="100"/>
        <c:noMultiLvlLbl val="1"/>
      </c:catAx>
      <c:valAx>
        <c:axId val="196670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08041855"/>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IN" sz="1800" b="1" i="0">
                <a:solidFill>
                  <a:schemeClr val="dk1"/>
                </a:solidFill>
                <a:latin typeface="+mn-lt"/>
              </a:rPr>
              <a:t>3D Area Graph</a:t>
            </a:r>
          </a:p>
        </c:rich>
      </c:tx>
      <c:overlay val="0"/>
    </c:title>
    <c:autoTitleDeleted val="0"/>
    <c:plotArea>
      <c:layout/>
      <c:areaChart>
        <c:grouping val="standard"/>
        <c:varyColors val="1"/>
        <c:ser>
          <c:idx val="0"/>
          <c:order val="0"/>
          <c:tx>
            <c:v>Year</c:v>
          </c:tx>
          <c:spPr>
            <a:solidFill>
              <a:srgbClr val="5B9BD5">
                <a:alpha val="30000"/>
              </a:srgbClr>
            </a:solidFill>
            <a:ln cmpd="sng">
              <a:solidFill>
                <a:srgbClr val="5B9BD5"/>
              </a:solidFill>
            </a:ln>
          </c:spPr>
          <c:val>
            <c:numRef>
              <c:f>Data!$A$9:$A$12</c:f>
              <c:numCache>
                <c:formatCode>General</c:formatCode>
                <c:ptCount val="4"/>
                <c:pt idx="0">
                  <c:v>2021</c:v>
                </c:pt>
                <c:pt idx="1">
                  <c:v>2022</c:v>
                </c:pt>
                <c:pt idx="2">
                  <c:v>2023</c:v>
                </c:pt>
                <c:pt idx="3">
                  <c:v>2024</c:v>
                </c:pt>
              </c:numCache>
            </c:numRef>
          </c:val>
          <c:extLst>
            <c:ext xmlns:c16="http://schemas.microsoft.com/office/drawing/2014/chart" uri="{C3380CC4-5D6E-409C-BE32-E72D297353CC}">
              <c16:uniqueId val="{00000000-33CA-4003-89F4-CB790D231C4D}"/>
            </c:ext>
          </c:extLst>
        </c:ser>
        <c:ser>
          <c:idx val="1"/>
          <c:order val="1"/>
          <c:tx>
            <c:v>Sales</c:v>
          </c:tx>
          <c:spPr>
            <a:solidFill>
              <a:srgbClr val="ED7D31">
                <a:alpha val="30000"/>
              </a:srgbClr>
            </a:solidFill>
            <a:ln cmpd="sng">
              <a:solidFill>
                <a:srgbClr val="ED7D31"/>
              </a:solidFill>
            </a:ln>
          </c:spPr>
          <c:val>
            <c:numRef>
              <c:f>Data!$B$9:$B$12</c:f>
              <c:numCache>
                <c:formatCode>General</c:formatCode>
                <c:ptCount val="4"/>
                <c:pt idx="0">
                  <c:v>1000</c:v>
                </c:pt>
                <c:pt idx="1">
                  <c:v>2000</c:v>
                </c:pt>
                <c:pt idx="2">
                  <c:v>3000</c:v>
                </c:pt>
                <c:pt idx="3">
                  <c:v>4000</c:v>
                </c:pt>
              </c:numCache>
            </c:numRef>
          </c:val>
          <c:extLst>
            <c:ext xmlns:c16="http://schemas.microsoft.com/office/drawing/2014/chart" uri="{C3380CC4-5D6E-409C-BE32-E72D297353CC}">
              <c16:uniqueId val="{00000001-33CA-4003-89F4-CB790D231C4D}"/>
            </c:ext>
          </c:extLst>
        </c:ser>
        <c:dLbls>
          <c:showLegendKey val="0"/>
          <c:showVal val="0"/>
          <c:showCatName val="0"/>
          <c:showSerName val="0"/>
          <c:showPercent val="0"/>
          <c:showBubbleSize val="0"/>
        </c:dLbls>
        <c:axId val="905825239"/>
        <c:axId val="140219002"/>
      </c:areaChart>
      <c:catAx>
        <c:axId val="905825239"/>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40219002"/>
        <c:crosses val="autoZero"/>
        <c:auto val="1"/>
        <c:lblAlgn val="ctr"/>
        <c:lblOffset val="100"/>
        <c:noMultiLvlLbl val="1"/>
      </c:catAx>
      <c:valAx>
        <c:axId val="14021900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out"/>
        <c:minorTickMark val="none"/>
        <c:tickLblPos val="nextTo"/>
        <c:spPr>
          <a:ln/>
        </c:spPr>
        <c:txPr>
          <a:bodyPr/>
          <a:lstStyle/>
          <a:p>
            <a:pPr lvl="0">
              <a:defRPr sz="900" b="0" i="0">
                <a:solidFill>
                  <a:schemeClr val="dk1"/>
                </a:solidFill>
                <a:latin typeface="+mn-lt"/>
              </a:defRPr>
            </a:pPr>
            <a:endParaRPr lang="en-US"/>
          </a:p>
        </c:txPr>
        <c:crossAx val="905825239"/>
        <c:crosses val="autoZero"/>
        <c:crossBetween val="midCat"/>
      </c:valAx>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chemeClr val="dk1"/>
                </a:solidFill>
                <a:latin typeface="Calibri Light"/>
              </a:defRPr>
            </a:pPr>
            <a:r>
              <a:rPr lang="en-IN" sz="1600" b="1" i="0">
                <a:solidFill>
                  <a:schemeClr val="dk1"/>
                </a:solidFill>
                <a:latin typeface="Calibri Light"/>
              </a:rPr>
              <a:t>2D Area Graph
</a:t>
            </a:r>
          </a:p>
        </c:rich>
      </c:tx>
      <c:layout>
        <c:manualLayout>
          <c:xMode val="edge"/>
          <c:yMode val="edge"/>
          <c:x val="0.3277968957584006"/>
          <c:y val="6.2524765049530084E-2"/>
        </c:manualLayout>
      </c:layout>
      <c:overlay val="0"/>
    </c:title>
    <c:autoTitleDeleted val="0"/>
    <c:plotArea>
      <c:layout/>
      <c:areaChart>
        <c:grouping val="standard"/>
        <c:varyColors val="1"/>
        <c:ser>
          <c:idx val="0"/>
          <c:order val="0"/>
          <c:tx>
            <c:v>Year</c:v>
          </c:tx>
          <c:spPr>
            <a:solidFill>
              <a:srgbClr val="5B9BD5">
                <a:alpha val="30000"/>
              </a:srgbClr>
            </a:solidFill>
            <a:ln cmpd="sng">
              <a:solidFill>
                <a:srgbClr val="5B9BD5"/>
              </a:solidFill>
            </a:ln>
          </c:spPr>
          <c:val>
            <c:numRef>
              <c:f>Data!$A$9:$A$12</c:f>
              <c:numCache>
                <c:formatCode>General</c:formatCode>
                <c:ptCount val="4"/>
                <c:pt idx="0">
                  <c:v>2021</c:v>
                </c:pt>
                <c:pt idx="1">
                  <c:v>2022</c:v>
                </c:pt>
                <c:pt idx="2">
                  <c:v>2023</c:v>
                </c:pt>
                <c:pt idx="3">
                  <c:v>2024</c:v>
                </c:pt>
              </c:numCache>
            </c:numRef>
          </c:val>
          <c:extLst>
            <c:ext xmlns:c16="http://schemas.microsoft.com/office/drawing/2014/chart" uri="{C3380CC4-5D6E-409C-BE32-E72D297353CC}">
              <c16:uniqueId val="{00000000-5153-485D-B8DB-5AAE0AEF9C88}"/>
            </c:ext>
          </c:extLst>
        </c:ser>
        <c:ser>
          <c:idx val="1"/>
          <c:order val="1"/>
          <c:tx>
            <c:v>Sales</c:v>
          </c:tx>
          <c:spPr>
            <a:solidFill>
              <a:srgbClr val="ED7D31">
                <a:alpha val="30000"/>
              </a:srgbClr>
            </a:solidFill>
            <a:ln cmpd="sng">
              <a:solidFill>
                <a:srgbClr val="ED7D31"/>
              </a:solidFill>
            </a:ln>
          </c:spPr>
          <c:val>
            <c:numRef>
              <c:f>Data!$B$9:$B$12</c:f>
              <c:numCache>
                <c:formatCode>General</c:formatCode>
                <c:ptCount val="4"/>
                <c:pt idx="0">
                  <c:v>1000</c:v>
                </c:pt>
                <c:pt idx="1">
                  <c:v>2000</c:v>
                </c:pt>
                <c:pt idx="2">
                  <c:v>3000</c:v>
                </c:pt>
                <c:pt idx="3">
                  <c:v>4000</c:v>
                </c:pt>
              </c:numCache>
            </c:numRef>
          </c:val>
          <c:extLst>
            <c:ext xmlns:c16="http://schemas.microsoft.com/office/drawing/2014/chart" uri="{C3380CC4-5D6E-409C-BE32-E72D297353CC}">
              <c16:uniqueId val="{00000001-5153-485D-B8DB-5AAE0AEF9C88}"/>
            </c:ext>
          </c:extLst>
        </c:ser>
        <c:dLbls>
          <c:showLegendKey val="0"/>
          <c:showVal val="0"/>
          <c:showCatName val="0"/>
          <c:showSerName val="0"/>
          <c:showPercent val="0"/>
          <c:showBubbleSize val="0"/>
        </c:dLbls>
        <c:axId val="540460019"/>
        <c:axId val="449167883"/>
      </c:areaChart>
      <c:catAx>
        <c:axId val="540460019"/>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449167883"/>
        <c:crosses val="autoZero"/>
        <c:auto val="1"/>
        <c:lblAlgn val="ctr"/>
        <c:lblOffset val="100"/>
        <c:noMultiLvlLbl val="1"/>
      </c:catAx>
      <c:valAx>
        <c:axId val="4491678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540460019"/>
        <c:crosses val="autoZero"/>
        <c:crossBetween val="midCat"/>
      </c:valAx>
      <c:spPr>
        <a:solidFill>
          <a:schemeClr val="lt1"/>
        </a:solidFill>
      </c:spPr>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i="0">
                <a:solidFill>
                  <a:srgbClr val="757575"/>
                </a:solidFill>
                <a:latin typeface="Calibri Light"/>
              </a:defRPr>
            </a:pPr>
            <a:r>
              <a:rPr lang="en-IN" sz="2000" b="0" i="0">
                <a:solidFill>
                  <a:srgbClr val="757575"/>
                </a:solidFill>
                <a:latin typeface="Calibri Light"/>
              </a:rPr>
              <a:t>Scatterplot</a:t>
            </a:r>
          </a:p>
        </c:rich>
      </c:tx>
      <c:overlay val="0"/>
    </c:title>
    <c:autoTitleDeleted val="0"/>
    <c:plotArea>
      <c:layout/>
      <c:scatterChart>
        <c:scatterStyle val="lineMarker"/>
        <c:varyColors val="0"/>
        <c:ser>
          <c:idx val="0"/>
          <c:order val="0"/>
          <c:tx>
            <c:v>Y Value</c:v>
          </c:tx>
          <c:spPr>
            <a:ln>
              <a:noFill/>
            </a:ln>
          </c:spPr>
          <c:marker>
            <c:symbol val="circle"/>
            <c:size val="7"/>
            <c:spPr>
              <a:solidFill>
                <a:schemeClr val="accent1"/>
              </a:solidFill>
              <a:ln cmpd="sng">
                <a:solidFill>
                  <a:schemeClr val="accent1"/>
                </a:solidFill>
              </a:ln>
            </c:spPr>
          </c:marker>
          <c:xVal>
            <c:numRef>
              <c:f>Data!$A$25:$A$29</c:f>
              <c:numCache>
                <c:formatCode>General</c:formatCode>
                <c:ptCount val="5"/>
                <c:pt idx="0">
                  <c:v>1</c:v>
                </c:pt>
                <c:pt idx="1">
                  <c:v>2</c:v>
                </c:pt>
                <c:pt idx="2">
                  <c:v>3</c:v>
                </c:pt>
                <c:pt idx="3">
                  <c:v>4</c:v>
                </c:pt>
                <c:pt idx="4">
                  <c:v>5</c:v>
                </c:pt>
              </c:numCache>
            </c:numRef>
          </c:xVal>
          <c:yVal>
            <c:numRef>
              <c:f>Data!$B$25:$B$29</c:f>
              <c:numCache>
                <c:formatCode>General</c:formatCode>
                <c:ptCount val="5"/>
                <c:pt idx="0">
                  <c:v>5</c:v>
                </c:pt>
                <c:pt idx="1">
                  <c:v>7</c:v>
                </c:pt>
                <c:pt idx="2">
                  <c:v>6</c:v>
                </c:pt>
                <c:pt idx="3">
                  <c:v>9</c:v>
                </c:pt>
                <c:pt idx="4">
                  <c:v>8</c:v>
                </c:pt>
              </c:numCache>
            </c:numRef>
          </c:yVal>
          <c:smooth val="1"/>
          <c:extLst>
            <c:ext xmlns:c16="http://schemas.microsoft.com/office/drawing/2014/chart" uri="{C3380CC4-5D6E-409C-BE32-E72D297353CC}">
              <c16:uniqueId val="{00000000-D2D0-4A4D-8642-9B4D151965F1}"/>
            </c:ext>
          </c:extLst>
        </c:ser>
        <c:dLbls>
          <c:showLegendKey val="0"/>
          <c:showVal val="0"/>
          <c:showCatName val="0"/>
          <c:showSerName val="0"/>
          <c:showPercent val="0"/>
          <c:showBubbleSize val="0"/>
        </c:dLbls>
        <c:axId val="1940165676"/>
        <c:axId val="629874899"/>
      </c:scatterChart>
      <c:valAx>
        <c:axId val="19401656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29874899"/>
        <c:crosses val="autoZero"/>
        <c:crossBetween val="midCat"/>
      </c:valAx>
      <c:valAx>
        <c:axId val="6298748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40165676"/>
        <c:crosses val="autoZero"/>
        <c:crossBetween val="midCat"/>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Scatterplot</a:t>
            </a:r>
          </a:p>
        </c:rich>
      </c:tx>
      <c:layout>
        <c:manualLayout>
          <c:xMode val="edge"/>
          <c:yMode val="edge"/>
          <c:x val="0.35332395950506179"/>
          <c:y val="4.926108374384236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v>Y Value</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Data!$A$25:$A$29</c:f>
              <c:numCache>
                <c:formatCode>General</c:formatCode>
                <c:ptCount val="5"/>
                <c:pt idx="0">
                  <c:v>1</c:v>
                </c:pt>
                <c:pt idx="1">
                  <c:v>2</c:v>
                </c:pt>
                <c:pt idx="2">
                  <c:v>3</c:v>
                </c:pt>
                <c:pt idx="3">
                  <c:v>4</c:v>
                </c:pt>
                <c:pt idx="4">
                  <c:v>5</c:v>
                </c:pt>
              </c:numCache>
            </c:numRef>
          </c:xVal>
          <c:yVal>
            <c:numRef>
              <c:f>Data!$B$25:$B$29</c:f>
              <c:numCache>
                <c:formatCode>General</c:formatCode>
                <c:ptCount val="5"/>
                <c:pt idx="0">
                  <c:v>5</c:v>
                </c:pt>
                <c:pt idx="1">
                  <c:v>7</c:v>
                </c:pt>
                <c:pt idx="2">
                  <c:v>6</c:v>
                </c:pt>
                <c:pt idx="3">
                  <c:v>9</c:v>
                </c:pt>
                <c:pt idx="4">
                  <c:v>8</c:v>
                </c:pt>
              </c:numCache>
            </c:numRef>
          </c:yVal>
          <c:smooth val="1"/>
          <c:extLst>
            <c:ext xmlns:c16="http://schemas.microsoft.com/office/drawing/2014/chart" uri="{C3380CC4-5D6E-409C-BE32-E72D297353CC}">
              <c16:uniqueId val="{00000000-595B-4A59-A31C-1752F0E40F48}"/>
            </c:ext>
          </c:extLst>
        </c:ser>
        <c:dLbls>
          <c:showLegendKey val="0"/>
          <c:showVal val="0"/>
          <c:showCatName val="0"/>
          <c:showSerName val="0"/>
          <c:showPercent val="0"/>
          <c:showBubbleSize val="0"/>
        </c:dLbls>
        <c:axId val="1568049907"/>
        <c:axId val="595514616"/>
      </c:scatterChart>
      <c:valAx>
        <c:axId val="156804990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95514616"/>
        <c:crosses val="autoZero"/>
        <c:crossBetween val="midCat"/>
      </c:valAx>
      <c:valAx>
        <c:axId val="5955146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568049907"/>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chemeClr val="dk1"/>
                </a:solidFill>
                <a:latin typeface="Calibri Light"/>
              </a:defRPr>
            </a:pPr>
            <a:r>
              <a:rPr lang="en-IN" sz="1600" b="1" i="0">
                <a:solidFill>
                  <a:schemeClr val="dk1"/>
                </a:solidFill>
                <a:latin typeface="Calibri Light"/>
              </a:rPr>
              <a:t>Combo Chart</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cat>
            <c:strRef>
              <c:f>Data!$A$49:$D$49</c:f>
              <c:strCache>
                <c:ptCount val="4"/>
                <c:pt idx="0">
                  <c:v>Year</c:v>
                </c:pt>
                <c:pt idx="1">
                  <c:v>Sales</c:v>
                </c:pt>
                <c:pt idx="2">
                  <c:v>Expenses</c:v>
                </c:pt>
                <c:pt idx="3">
                  <c:v>Profit</c:v>
                </c:pt>
              </c:strCache>
            </c:strRef>
          </c:cat>
          <c:val>
            <c:numRef>
              <c:f>Data!$A$50:$D$50</c:f>
              <c:numCache>
                <c:formatCode>General</c:formatCode>
                <c:ptCount val="4"/>
                <c:pt idx="0">
                  <c:v>2021</c:v>
                </c:pt>
                <c:pt idx="1">
                  <c:v>100</c:v>
                </c:pt>
                <c:pt idx="2">
                  <c:v>80</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7A-4A3B-BE88-D84F8E95E6C7}"/>
            </c:ext>
          </c:extLst>
        </c:ser>
        <c:ser>
          <c:idx val="1"/>
          <c:order val="1"/>
          <c:spPr>
            <a:solidFill>
              <a:srgbClr val="ED7D31"/>
            </a:solidFill>
            <a:ln cmpd="sng">
              <a:solidFill>
                <a:srgbClr val="000000"/>
              </a:solidFill>
            </a:ln>
          </c:spPr>
          <c:invertIfNegative val="1"/>
          <c:cat>
            <c:strRef>
              <c:f>Data!$A$49:$D$49</c:f>
              <c:strCache>
                <c:ptCount val="4"/>
                <c:pt idx="0">
                  <c:v>Year</c:v>
                </c:pt>
                <c:pt idx="1">
                  <c:v>Sales</c:v>
                </c:pt>
                <c:pt idx="2">
                  <c:v>Expenses</c:v>
                </c:pt>
                <c:pt idx="3">
                  <c:v>Profit</c:v>
                </c:pt>
              </c:strCache>
            </c:strRef>
          </c:cat>
          <c:val>
            <c:numRef>
              <c:f>Data!$A$51:$D$51</c:f>
              <c:numCache>
                <c:formatCode>General</c:formatCode>
                <c:ptCount val="4"/>
                <c:pt idx="0">
                  <c:v>2022</c:v>
                </c:pt>
                <c:pt idx="1">
                  <c:v>120</c:v>
                </c:pt>
                <c:pt idx="2">
                  <c:v>90</c:v>
                </c:pt>
                <c:pt idx="3">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07A-4A3B-BE88-D84F8E95E6C7}"/>
            </c:ext>
          </c:extLst>
        </c:ser>
        <c:dLbls>
          <c:showLegendKey val="0"/>
          <c:showVal val="0"/>
          <c:showCatName val="0"/>
          <c:showSerName val="0"/>
          <c:showPercent val="0"/>
          <c:showBubbleSize val="0"/>
        </c:dLbls>
        <c:gapWidth val="150"/>
        <c:axId val="1419343898"/>
        <c:axId val="967901386"/>
      </c:barChart>
      <c:lineChart>
        <c:grouping val="standard"/>
        <c:varyColors val="1"/>
        <c:ser>
          <c:idx val="2"/>
          <c:order val="2"/>
          <c:spPr>
            <a:ln w="19050" cmpd="sng">
              <a:solidFill>
                <a:schemeClr val="accent3"/>
              </a:solidFill>
            </a:ln>
          </c:spPr>
          <c:marker>
            <c:symbol val="none"/>
          </c:marker>
          <c:cat>
            <c:strRef>
              <c:f>Data!$A$49:$D$49</c:f>
              <c:strCache>
                <c:ptCount val="4"/>
                <c:pt idx="0">
                  <c:v>Year</c:v>
                </c:pt>
                <c:pt idx="1">
                  <c:v>Sales</c:v>
                </c:pt>
                <c:pt idx="2">
                  <c:v>Expenses</c:v>
                </c:pt>
                <c:pt idx="3">
                  <c:v>Profit</c:v>
                </c:pt>
              </c:strCache>
            </c:strRef>
          </c:cat>
          <c:val>
            <c:numRef>
              <c:f>Data!$A$52:$D$52</c:f>
              <c:numCache>
                <c:formatCode>General</c:formatCode>
                <c:ptCount val="4"/>
                <c:pt idx="0">
                  <c:v>2023</c:v>
                </c:pt>
                <c:pt idx="1">
                  <c:v>150</c:v>
                </c:pt>
                <c:pt idx="2">
                  <c:v>110</c:v>
                </c:pt>
                <c:pt idx="3">
                  <c:v>40</c:v>
                </c:pt>
              </c:numCache>
            </c:numRef>
          </c:val>
          <c:smooth val="0"/>
          <c:extLst>
            <c:ext xmlns:c16="http://schemas.microsoft.com/office/drawing/2014/chart" uri="{C3380CC4-5D6E-409C-BE32-E72D297353CC}">
              <c16:uniqueId val="{00000002-B07A-4A3B-BE88-D84F8E95E6C7}"/>
            </c:ext>
          </c:extLst>
        </c:ser>
        <c:ser>
          <c:idx val="3"/>
          <c:order val="3"/>
          <c:spPr>
            <a:ln w="19050" cmpd="sng">
              <a:solidFill>
                <a:schemeClr val="accent4"/>
              </a:solidFill>
            </a:ln>
          </c:spPr>
          <c:marker>
            <c:symbol val="none"/>
          </c:marker>
          <c:cat>
            <c:strRef>
              <c:f>Data!$A$49:$D$49</c:f>
              <c:strCache>
                <c:ptCount val="4"/>
                <c:pt idx="0">
                  <c:v>Year</c:v>
                </c:pt>
                <c:pt idx="1">
                  <c:v>Sales</c:v>
                </c:pt>
                <c:pt idx="2">
                  <c:v>Expenses</c:v>
                </c:pt>
                <c:pt idx="3">
                  <c:v>Profit</c:v>
                </c:pt>
              </c:strCache>
            </c:strRef>
          </c:cat>
          <c:val>
            <c:numRef>
              <c:f>Data!$A$53:$D$53</c:f>
              <c:numCache>
                <c:formatCode>General</c:formatCode>
                <c:ptCount val="4"/>
                <c:pt idx="0">
                  <c:v>2024</c:v>
                </c:pt>
                <c:pt idx="1">
                  <c:v>130</c:v>
                </c:pt>
                <c:pt idx="2">
                  <c:v>100</c:v>
                </c:pt>
                <c:pt idx="3">
                  <c:v>30</c:v>
                </c:pt>
              </c:numCache>
            </c:numRef>
          </c:val>
          <c:smooth val="0"/>
          <c:extLst>
            <c:ext xmlns:c16="http://schemas.microsoft.com/office/drawing/2014/chart" uri="{C3380CC4-5D6E-409C-BE32-E72D297353CC}">
              <c16:uniqueId val="{00000003-B07A-4A3B-BE88-D84F8E95E6C7}"/>
            </c:ext>
          </c:extLst>
        </c:ser>
        <c:dLbls>
          <c:showLegendKey val="0"/>
          <c:showVal val="0"/>
          <c:showCatName val="0"/>
          <c:showSerName val="0"/>
          <c:showPercent val="0"/>
          <c:showBubbleSize val="0"/>
        </c:dLbls>
        <c:marker val="1"/>
        <c:smooth val="0"/>
        <c:axId val="1419343898"/>
        <c:axId val="967901386"/>
      </c:lineChart>
      <c:catAx>
        <c:axId val="141934389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out"/>
        <c:minorTickMark val="none"/>
        <c:tickLblPos val="nextTo"/>
        <c:txPr>
          <a:bodyPr/>
          <a:lstStyle/>
          <a:p>
            <a:pPr lvl="0">
              <a:defRPr sz="900" b="0" i="0">
                <a:solidFill>
                  <a:schemeClr val="dk1"/>
                </a:solidFill>
                <a:latin typeface="+mn-lt"/>
              </a:defRPr>
            </a:pPr>
            <a:endParaRPr lang="en-US"/>
          </a:p>
        </c:txPr>
        <c:crossAx val="967901386"/>
        <c:crosses val="autoZero"/>
        <c:auto val="1"/>
        <c:lblAlgn val="ctr"/>
        <c:lblOffset val="100"/>
        <c:noMultiLvlLbl val="1"/>
      </c:catAx>
      <c:valAx>
        <c:axId val="9679013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1419343898"/>
        <c:crosses val="autoZero"/>
        <c:crossBetween val="between"/>
      </c:valAx>
      <c:spPr>
        <a:solidFill>
          <a:schemeClr val="lt1"/>
        </a:solidFill>
      </c:spPr>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chemeClr val="dk1"/>
                </a:solidFill>
                <a:latin typeface="Calibri Light"/>
              </a:defRPr>
            </a:pPr>
            <a:r>
              <a:rPr lang="en-IN" sz="1600" b="1" i="0">
                <a:solidFill>
                  <a:schemeClr val="dk1"/>
                </a:solidFill>
                <a:latin typeface="Calibri Light"/>
              </a:rPr>
              <a:t>Area Chart</a:t>
            </a:r>
          </a:p>
        </c:rich>
      </c:tx>
      <c:overlay val="0"/>
    </c:title>
    <c:autoTitleDeleted val="0"/>
    <c:plotArea>
      <c:layout/>
      <c:areaChart>
        <c:grouping val="stacked"/>
        <c:varyColors val="1"/>
        <c:ser>
          <c:idx val="0"/>
          <c:order val="0"/>
          <c:tx>
            <c:v>Year</c:v>
          </c:tx>
          <c:spPr>
            <a:solidFill>
              <a:srgbClr val="5B9BD5">
                <a:alpha val="30000"/>
              </a:srgbClr>
            </a:solidFill>
            <a:ln cmpd="sng">
              <a:solidFill>
                <a:srgbClr val="5B9BD5"/>
              </a:solidFill>
            </a:ln>
          </c:spPr>
          <c:val>
            <c:numRef>
              <c:f>Data!$A$57:$A$60</c:f>
              <c:numCache>
                <c:formatCode>General</c:formatCode>
                <c:ptCount val="4"/>
                <c:pt idx="0">
                  <c:v>2021</c:v>
                </c:pt>
                <c:pt idx="1">
                  <c:v>2022</c:v>
                </c:pt>
                <c:pt idx="2">
                  <c:v>2023</c:v>
                </c:pt>
                <c:pt idx="3">
                  <c:v>2024</c:v>
                </c:pt>
              </c:numCache>
            </c:numRef>
          </c:val>
          <c:extLst>
            <c:ext xmlns:c16="http://schemas.microsoft.com/office/drawing/2014/chart" uri="{C3380CC4-5D6E-409C-BE32-E72D297353CC}">
              <c16:uniqueId val="{00000000-F136-4F79-8377-E7DB622C5BFA}"/>
            </c:ext>
          </c:extLst>
        </c:ser>
        <c:ser>
          <c:idx val="1"/>
          <c:order val="1"/>
          <c:tx>
            <c:v>Area 1</c:v>
          </c:tx>
          <c:spPr>
            <a:solidFill>
              <a:srgbClr val="ED7D31">
                <a:alpha val="30000"/>
              </a:srgbClr>
            </a:solidFill>
            <a:ln cmpd="sng">
              <a:solidFill>
                <a:srgbClr val="ED7D31"/>
              </a:solidFill>
            </a:ln>
          </c:spPr>
          <c:val>
            <c:numRef>
              <c:f>Data!$B$57:$B$60</c:f>
              <c:numCache>
                <c:formatCode>General</c:formatCode>
                <c:ptCount val="4"/>
                <c:pt idx="0">
                  <c:v>50</c:v>
                </c:pt>
                <c:pt idx="1">
                  <c:v>60</c:v>
                </c:pt>
                <c:pt idx="2">
                  <c:v>70</c:v>
                </c:pt>
                <c:pt idx="3">
                  <c:v>65</c:v>
                </c:pt>
              </c:numCache>
            </c:numRef>
          </c:val>
          <c:extLst>
            <c:ext xmlns:c16="http://schemas.microsoft.com/office/drawing/2014/chart" uri="{C3380CC4-5D6E-409C-BE32-E72D297353CC}">
              <c16:uniqueId val="{00000001-F136-4F79-8377-E7DB622C5BFA}"/>
            </c:ext>
          </c:extLst>
        </c:ser>
        <c:ser>
          <c:idx val="2"/>
          <c:order val="2"/>
          <c:tx>
            <c:v>Area 2</c:v>
          </c:tx>
          <c:spPr>
            <a:solidFill>
              <a:srgbClr val="A5A5A5">
                <a:alpha val="30000"/>
              </a:srgbClr>
            </a:solidFill>
            <a:ln cmpd="sng">
              <a:solidFill>
                <a:srgbClr val="A5A5A5"/>
              </a:solidFill>
            </a:ln>
          </c:spPr>
          <c:val>
            <c:numRef>
              <c:f>Data!$C$57:$C$60</c:f>
              <c:numCache>
                <c:formatCode>General</c:formatCode>
                <c:ptCount val="4"/>
                <c:pt idx="0">
                  <c:v>30</c:v>
                </c:pt>
                <c:pt idx="1">
                  <c:v>40</c:v>
                </c:pt>
                <c:pt idx="2">
                  <c:v>50</c:v>
                </c:pt>
                <c:pt idx="3">
                  <c:v>45</c:v>
                </c:pt>
              </c:numCache>
            </c:numRef>
          </c:val>
          <c:extLst>
            <c:ext xmlns:c16="http://schemas.microsoft.com/office/drawing/2014/chart" uri="{C3380CC4-5D6E-409C-BE32-E72D297353CC}">
              <c16:uniqueId val="{00000002-F136-4F79-8377-E7DB622C5BFA}"/>
            </c:ext>
          </c:extLst>
        </c:ser>
        <c:dLbls>
          <c:showLegendKey val="0"/>
          <c:showVal val="0"/>
          <c:showCatName val="0"/>
          <c:showSerName val="0"/>
          <c:showPercent val="0"/>
          <c:showBubbleSize val="0"/>
        </c:dLbls>
        <c:axId val="1166217452"/>
        <c:axId val="853033332"/>
      </c:areaChart>
      <c:catAx>
        <c:axId val="1166217452"/>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853033332"/>
        <c:crosses val="autoZero"/>
        <c:auto val="1"/>
        <c:lblAlgn val="ctr"/>
        <c:lblOffset val="100"/>
        <c:noMultiLvlLbl val="1"/>
      </c:catAx>
      <c:valAx>
        <c:axId val="8530333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1166217452"/>
        <c:crosses val="autoZero"/>
        <c:crossBetween val="midCat"/>
      </c:valAx>
      <c:spPr>
        <a:solidFill>
          <a:schemeClr val="lt1"/>
        </a:solidFill>
      </c:spPr>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chartData>
  <cx:chart>
    <cx:title pos="t" align="ctr" overlay="0">
      <cx:tx>
        <cx:txData>
          <cx:v>Box &amp; Whisker Plot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Box &amp; Whisker Plot</a:t>
          </a:r>
        </a:p>
      </cx:txPr>
    </cx:title>
    <cx:plotArea>
      <cx:plotAreaRegion>
        <cx:series layoutId="boxWhisker" uniqueId="{1CB3384C-0847-402F-AD2D-4ACB2AD53AFC}">
          <cx:tx>
            <cx:txData>
              <cx:f>_xlchart.v1.14</cx:f>
              <cx:v>Value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WaterFall Chart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WaterFall Chart</a:t>
          </a:r>
        </a:p>
      </cx:txPr>
    </cx:title>
    <cx:plotArea>
      <cx:plotAreaRegion>
        <cx:series layoutId="waterfall" uniqueId="{F40A9D97-0D3E-4DA7-A714-B524BF4237F9}">
          <cx:tx>
            <cx:txData>
              <cx:f>_xlchart.v1.1</cx:f>
              <cx:v>Value</cx:v>
            </cx:txData>
          </cx:tx>
          <cx:dataId val="0"/>
          <cx:layoutPr>
            <cx:subtotals/>
          </cx:layoutPr>
        </cx:series>
      </cx:plotAreaRegion>
      <cx:axis id="0">
        <cx:catScaling gapWidth="0.5"/>
        <cx:majorGridlines/>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_xlchart.v5.20</cx:f>
        <cx:nf>_xlchart.v5.19</cx:nf>
      </cx:numDim>
    </cx:data>
  </cx:chartData>
  <cx:chart>
    <cx:title pos="t" align="ctr" overlay="0">
      <cx:tx>
        <cx:txData>
          <cx:v>Statewise country MAP</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ea typeface="Calibri"/>
              <a:cs typeface="Calibri"/>
            </a:rPr>
            <a:t>Statewise country MAP</a:t>
          </a:r>
        </a:p>
      </cx:txPr>
    </cx:title>
    <cx:plotArea>
      <cx:plotAreaRegion>
        <cx:series layoutId="regionMap" uniqueId="{EA8BEB36-F2A5-449E-ADC4-BD58A94E49CB}">
          <cx:tx>
            <cx:txData>
              <cx:f>_xlchart.v5.19</cx:f>
              <cx:v>profit</cx:v>
            </cx:txData>
          </cx:tx>
          <cx:dataLabels>
            <cx:visibility seriesName="0" categoryName="0" value="1"/>
          </cx:dataLabels>
          <cx:dataId val="0"/>
          <cx:layoutPr>
            <cx:geography cultureLanguage="en-US" cultureRegion="IN" attribution="Powered by Bing">
              <cx:geoCache provider="{E9337A44-BEBE-4D9F-B70C-5C5E7DAFC167}">
                <cx:binary>7Hrbct24kuWvVPhhnoYu3En0dHXEgNxXyZIsy3bZLwxZkgHwChK8AV8/qbJdXfapU90neqKnO2IU
Dkt7kyABJHLlypX5zw/bPz00T/fjT1vbdP6fHrZfXphpcv/088/+wTy19/5lax/G3vefp5cPfftz
//mzfXj6+XG8X22nfyYIs58fzP04PW0v/uWf4Wn6qb/sH+4n23ev56cx3D75uZn8X1z700s/3T+2
tiusn0b7MOFfXrT38JZ7b6bx/sVPT91kp3AX3NMvL7678cVPP//4uL959U8NzG6aH2Esli8ZJyij
XKLffvCLn5q+018vp+IlRpmkhMkvP/zbq6/uWxj+6t83p99mdP/4OD55D+v67fcPg79bBFw7vvjp
oZ+76Xn/NGzlLy9O3aOFlVvf518u5P3zCk5Xvy355+93/l/++YcvYBN++OYPxvlxx/6tS39nan80
yneT/weNQshLyglHQrA/NYp8SQUVaSqzL5fF90b5ulF/fzZ/bo6vw76b+H+tXf/ujIBHfLLgEd/W
/h/3BcJfCthTjjn9s23P4DKSYBNJvr3zixOof2saf77fX4d9t6hfXqjb/9IH/7vZggn+d/doxvuf
bsb7xydvvu3Lf9wWmL9MOec4k+gr8nyPS/KlFJxhLr8CE/326i8m+fdP689t8+P475YNq775b2Wk
w1yN99O3HfqPGwfwSUgiJE6/2kZ+bxz8kssU0Qxu+fLz7dVfjAPTgUD2l/P5c6v8PvAHcxzO/63M
8W/ixT8Wwv8/bP2RZ/12cn6kYH/DpW7vq3s/3XffDub/BZ8QL3nGKKHZN6f43ifoy4wjTDKcfokt
PxCpLxMyfz2jP/eKPwz9wS9u/5P94u8TrN8paHE/3e9+465/4Fh/ffWbRX8Y+lcU+Av1OT3+8oJh
QKE/0K/nh3wd+XcZ7B/GPcEp+eVFhl5KRIAgC8mBcqUZkOT16flKCkjIMUYI8wzwkCF4V9ePk/nl
BYAkIvBFlsGhkCkTMMj38/MlCG4Ccy6loIQIijP2e+Zw0zdB993vO/L180/d3N70tps8jEYcCIj7
cuPzXOHZLGMsxZTSTEA+ksIs3MP9LeQnz/f/TzKHbJtIsu3C5MhyFJbbYlu8mFQ07LOuJznnU5tK
WmxyiaPK9DJ0CmuEL2SSJnaXpVWm6s7z/tc2QMi9Wmb0fEfnyQMdBEaFjfSUbgy1akzLDasm1aNR
ZVI17jUfrX2fMG71GxTY2r8eSNf4wlZ2qvOedeuixk6UpGDNOo5FZZzM1BRFXSux+NIq2ZJ2VZK0
/aoCLes073mnb7pJ48+46tmu2gSR+VDP8jTUQ3JLapOQq7mOS1tgszLulMVDfb2Obr1EQ9MuijfI
wwLG9TxNiGfFyPulvCrbkFrVZRbVt1lNfq2WGPBhTdA2qyEltsrXUgS1WWNHFbeRVZdsodjnXeZN
m5N602PRL55V+aArc8eypBX7EU4EKgIZ05ivS2Wraw8Uc6ftRt6KwdPLBNGg99FnS3NMMr3W53Fz
s1FCe9ErkTLkVPCy8WqrMvaaTLgOuUNsVgnnppiqTKvVaXKdNr6/xGNmXm9Yuw8eJw98nGKl/Fb3
c1HLlu+EXP2k+llkSrLGvoenib1e9HhT8iTrT7xxa6Ni18RsL5Bmt3UQUb/qdLmWuWhmJtWWeOpP
XYjJtl970VeqFIjHV2xKx+SsU+xEjtbIkuPIZfV+zOI6H2any+VVOW5B5txaT4psJfym2za85jYr
fXeZoamv1SKbqVP94vCRT5K1uQ+2lifEauMu6q21tcoEnZcd79buSLZsmgpMe9LvdCTw97TQEJSn
xpb7UNdLc0Kh92FnWknwzqROEMW02+68MUlzrDbKPjlRDm9b06Nc6HF87H2JtzOcOlYp1JZh3C3j
NG0Fx71UZkTzSTd+0mqIaRxzlGRLq5KsFOeqQvSTk3jejgbPWbszm/ZLMUgCFguj7s90ndyirBvr
S0jtzevRpjdpV4u33s9bl0/lkJz0jM05W9cUKY9b9z7rKnybzMZ/jDKIC8nr49KTaVA1vJq8KceF
G9U3diJ3dtSpUBjV/ZDPyIU3tqPxsTVtfLVwNK55M/cGX4+zTge19TVZd6SLbjlGpNtXspLjdNxY
Xw8Fqpb2w5TE4VpWKRqKUbrgihLJus8TTtndEIxjCpFWDCpLMjrt6rrjl2zqDC+cDjZVVUg0vpgp
YILyumWvRodnVqymD42iVWs/TrIn2y4NDE471knMsQskK/rBJIplqHyXxKY8xHSp83bru8fGJbNq
RmP3umTbe7mA2w2+ytIDHsb2Q2g0+I2TfrrWPR9zxtr+okPNcue1qIxqQgNY0MjtbBmjN6Pk26iY
pNVxXvp211nctKpCC2mPAxrYW9zW/sKHVX/kNTFyF6epKV/Xm01XlVKzlAcZhnU/E20+bS4ZgqpM
RhYVEZ7heDTDnRWInraYMqtY0/WJMmKlipWpaB4dN+OZjlHSvNyy+G7GunsYln6R+6Whmz4YiDiu
aOtU52mzLju26PXKDH1yKhmhlVp036xv3GrLMTc8bKwwTbf4fJTtgM+ClO68CNfMhy1QTJSPyFVF
TZmo81jCWc05Gvz7pQrpdbeQPpepTT5iXabd26zyCSrWDRxFyVqiokx6zgvgLyJ7aJNAVQOgf+Dj
CsfTvI82QZ+mucG7jPTVjtl63MvZDIXxmUgAwlta9NjCK5m2w1Ewz8FHJZUA+7WezkMIsrvrt5my
HDMXdwsbyts2JOhOhxp2VJA1XXYdx3bdNayqXqO5TJmaEVmMylLOkgsWSXUvlrJfjtqiuX7FaBnz
TAPk5BWm7c4Ri4SK8zjflLbWdzgDmCsWveEJ8MLKvsB8gJMoeZdUatVyfStDHCLgFbal8rDzdhcd
E6+bbUhI3oSuHXI7d84VIiwwEcKNu7UDSSAAxLQ3uXFWDLlJgEGcbEZYA1thxa4DNJM5Tu12UU8W
HeEwx+Q0d1iftq13Nl+AH/gjSexY7qeBy2PXVPZRbHJ4381j/zpZJtuqbbDxoWZJM6o+Bc0I4sOc
9QW8YmrzZa7iCXesro+eN3JW1oYh5K2IhKkse96EjswKrXVb3fg6BiAII6X32RAh0GVd5+5Cn/lX
PXIrK0S91V6xGqBVzhmVakl1e7WJ3t7SzCzv1tDLcx20pHuUJPG2alG2Kp3NfnlVyxjuloiysVir
GsKRrsfBHTcxZ0/pysKxpRpflavhveqTtW9UH+t1UN2qY19kS5opbDdTXrNQbeHI5srJm5CJZVHJ
mppXCR3lB8EDf12R5GKgld1UOrW3cyvtBa7iZIqyw/ZAAeSKUi/JsbINUtm8fapcs+TWAWYS5Gv6
kY9t1uSaxOz9ZGf62bulVIZt/X2dRGzyfljqE9rWWgHGaIWsrt4EVs15s86VLsLYVvmyEXubDF16
xkOKyGGhnVCtFqZommpUDmtt86EMRs1Ry0axwZA8HXittrSM52SI5aiQJuKWNUlbfzR40pdiqddc
9CYetxbNEjDOGmXcSnHewKQPle7XTGWYTIfJ6PUiMatmORLrtOtSG9Idrmx6tQzJ+LA0TD+yVZgP
xoe7BENgVaTSzObpMvZ7uzlWtEagCNQjdVqNgEUjMK9IlhPrJvFpSIxDB9w1JDkvVXXCLPADGcvs
NSOxVby2+K4R1H3k2Pj+ilbD8llkabcCN6hJey0mMzaFqdZE7DmJdU5C5todwmuPjz2rt0+aaPm4
ss4u7/py7exB9Lh/HECaG1+vJUnTHalAfzizFunp0koM26i1nINiS+keqW6WAegNMcupRA0TEJ1r
ElSD+1aeu44ubwaUxaWwddK+WaXv6anfRBtv6TjcLt7V/ZmPwxIUlWt4HVLaoZxG8wpPmz1aHjzK
zTZOh9FAyJqaqXV5yszW52QowU2AiE83No7m1GY6O3dVYo+lXOk1Ysysqp3Wfjdt25yXvWt2EjUa
YjlwkMeR0e0t71Kzm9OVFGmvCbDoPnuXJF0Z1BpQNp2yrhHdfegm6Q4AtPIu2Io9zstAndJs7K5n
6Yd389aIvKJhxWdah+bSkz5t8mbQ+D1BDL8TwNWu/MT1QTaLZkXfjqI98FawZofIRtUWnBtyWjv2
AAGyKSBkZXWeZAl9P5X+noxDafJtaZqoNKndZ1cPw3tsuUsUliZNcl7OQDgSG7p3g5713drXmQPu
lhmFgC++WYdm4xmc5IH8Glc25HKIzfowsbZTLGGAxqXdbcDJ7/EWRT4H86aqCT4lhALyTxun8jzQ
TIojiniJlzVu6rCHOs5cXdl+oaSQa5JWKmEztUfivIh7+KtNAfPSxeQId5ne22F2e58OdLuYYzbd
+cF3PLdEkze2qrEtCINQbkLtbsfg9S2c/XiMSyRY1RmE+aKL83xjM8ty6am7QI2ne5IAK7ANe2JC
EJ+7bqTAG7OKn3zlg3nfDs4suSSuNKp1IzDCSBF+5egw37B1K5K2cmqbZ7sbhNnOqJX9jiLh88Uv
H+t5tcN+9rEuc9OkI1DSaRyuexnT12tSxoMmxP7qYG9PXbeNdU5FV/dHm8hEFHXLrN0hYWidsyVJ
PphJzMm5Slwn1Uzb9O1KF4GKrmKY5u249A+oydJNlRBorzR7Ts761Nc9RG+5vbFhK5t9b2UFJuTx
A7Vm/UhgFqKoVoNwnsF+u4JR5w+MjtvHgegJQTpWs2trKLoDggsIW8UFyPo8mnNJ++2pLYewFyFt
TiMuoz0usmevIGnIyvNQOfKp6h0tGgzpTAEkI6a5iXIe81hv28eNhNIp0jFGwIrlrm0G63IJFptU
WtO62oEz40GtsV4+gfuKS183k1MGI4juC+v0sTSmccVimv2KhpSqUPL2miAgQ7tyQBafvTSl2ENG
jGihbVJBVgXpjcghyY0HyWrykU8QwPI4zZC/Mo2YVmFuRA2JkhTh7Vh6zI7JRGW1t74zj8sw8tNi
Zvyh3bqs8IaPx9oBzEdCR6t4EIA19dTvxm6qi5ZnulKkhTQ9D9tc9aolwn9kyVBe63ThB4FH8260
WZMVOjhT78uqEa/jOPX+PPSkRIWXpShVqTuxy9pNVmpedQWEkmjgNdx023XmMmlyPVn5aCXN3lCv
3xopx0bxSkjVd30LRzeme5padMhqlJ2Dx6vK2NCd3GbdTboMqHCjEOMOYnPT7IKd/e1YrljRcU5D
YTvrH6rJiGkviZzGYzp1zXPKPj26KS7X21j1GNaG0lrxXmsI0ltA92xaUdGAHT6zmsXbxUCABzYq
LtlsxOvKaaZaU66v+iVe6FTySTW8dyEf2uVYM/HgZyA8tdCpsqRbL1YDWRIZ0MFXDTDeRdD3MZpH
OG4b7LHlahb2sVlse/IlbYvGZrDfFTDkDYsr1ibu3HIPE1p6d5NBGN7badQfgVO0vQLwE29YfY8I
5zsL5wiIfkcLG3i3w6znp7pD7k3pJnQYs2XMATiLvvf0gG2XPs5Ngo8lGtmJuvoYu4xoJea6Ktzm
un3VjvTNiHG4SGOGPsmRdRdiIev9PLqyYGXdtns5BbQdm7oXegcguT7EWcyr6mo85L7k2XmqByBd
A4G158uaDPe8FlnYRTHwyzDT8dhvwOlrQdNDVbn16MoA6f7i6ps1o+EKqjB8VHxtwuW6LcAKs3WK
T6HydQWCUedyztrsLnAhLgNxVS58xyAnbrJ8dTUqCDD5pybZxsM4Db8Fk18H6WesYs/nV14AiE6i
6qvcUc7LQ9tLfZxwOAxNVh+6yWwKUwfiRy3c9Bbo7gACRfAu337LOTani8Hz+nNGjTzxsY+3a6ji
B9xocdv1Yd4UMpXPB8KCVx2acW45wCUoNwfeN6eVaHcwDRbXc80wLGjLkpzwvgOyk7RsT+e+zHU6
8culgfx0Ttnw6zqiixSHrlaIp/y2kWw6Du24vW4QA+EImTbL667+dWgo+rVErSuaeRyvVrriHesC
2Tv+LJ/5tXAdwzkwGn5jBi52PLX27BBRAw3zkW7pVQY0L2dDyi4CJxiIlIwF4XTYdWTikCMv9nL0
OtktEIz3QiKgd0K3lwBU1Q5cJnvfJYOzSo/DkHeUWEWwvgtNKpeDRct2J8Tm96vvJzgfcubXmU4z
oXQlwqu1SdYdIG5QPe2afZj0cI5RO3Kx4cpNO1DTTqE0/kNSZeiOi2FKIFeJ/m1cJLA9XdP3w1ah
Q9rWCKwa0dEJsP/Y6WmX+qbS52FbgYasZi0WKAQCz4l1+mnrmnuRwEK2HoNeMMX2aQlpeQB86G+H
uK5Ah8rkqqFDtmPl+n6qILDOuO0K3RjXH/jGl7xqtlvTN+mV42WL1QTpwKSkgfRGlSu3F6geu1OK
xuwJTfQmKYF2+y2JQMjKcCNYELstmUKOfZOoZ+Gk2pL+YLZqOoktgjYV+ijeCdLyD7xOcuQNRBI9
24t0mNwhQL6xSwIQ26ty4+FTtA19W9cb+ryOcwL5gOQ3c7SHSvA4Xbkk1OsrszgDnDoxxzY2DwPH
xO8S6rcjUO/w2WRVe1N7To7Dsgy7EbVTeI3qUrE5dPslm3CpQvAGmFTkmgAdTpMhrysb1zyDpOU1
oi0NincYgp76YzPFd2L0AwDoaLX52sny+8d/uetb+Pdbd8W/fvncCPOvn15966D5y7sOT/2zJu9/
vOm5rPD7s/61j+NZyv+9qeOH4sCXnpu/Uzn4y4v/vrICtAhIKDn/3mrzN2WF833bzj/9j/vW/a+f
LqBpp7Xjt1rTs2T/dfyX8gI02aQZokymFDPGQaf5vbxAX1KJOMvSZ7rMoJbwe3mB8peYSiiQpxQa
QYgUUIP9Wl6g5CVJBYGyAmZAGQXD/0h5gQkoTf2hupAQKCjAl6D7fF9VAOlA4xlI6KEtR6SS5Dms
G8SiMrNdrhyrRb+TZTlYhZPVRDV7Vu9QMgwXYVvKE4TzYR9Myq9Et5kChS0tGgO6aUNBiEumUre5
A/Ww388cL0XpUa3Wkno19FM4tQRoWeNNeL+BLH5IQWDf+QGZI2QxwzWeSf1ej+W4q0CDObR4nfJ1
buoLqaU8dREEOGq7dtd2oL+1dmEAfdLeZ3IUF6klqS1KUBiWAtJCXmQVc4e6rdv9EhZQJtwqPGhD
tHrTD91EFdSDsss4a5B8TL9NT4CSfst5spC7qUv62ykMNlwMw2IvwpiRS0e2ZF9mfXkIhj2yKsZc
ZAIKDEk3VQoUWQCckjh26I0oHxpeL0WMjFwM1eKKzXfxQ1IvFXjzRI+4rPm5Tk24m2uouV94DRQl
lw1k3Ts0t1COwaLlr7oRSgWGNPOzulJe8Cp1nxhUR9TkXVJkOsF5NQ20kB6NT33V1e9THtx7beV8
RMyRX1OAxzRHwAvPFtDiEEFOmnI32fFhpnN5pjMW5GBSYIEApZ6f1mRBPYgKNrlLkjbdXkUG8HmI
cyM/BxzjsdkikBnbJOMFFBncfeJszRVhi8yTdpp2FgEXK2MFT7HOOJ0DF5l2ftySYxcpgQAmcBEb
EQrzfCcVJNRK25ncCjK3n4cVrFCQkbp3tWUA7ZkcnH7r6ZotebuQIaoofAraCWpbUIDrTF+3IqUn
EE7NDSctASF6hOSsd/1KYNvGHvjjbMJNqZ+17LFqdgweSW5GmOL9XG0z3vFkgrwpDMCI0mTadh1I
Wfsypg1RHbzlZFgC6anB5efgBMzJt5I3uwUbmeQYjorZletAblPhy3sJ+mWmeJnAfxsmuwhEtCqM
DFLs6YC7y9JOvphA+L0brQfRJUqH7X6OQLIIifbWskZ/5pBm5huIDLtAbAA21uOuA2owTrNya/RU
yayZ52OVJegRyj/hPpqI31J4LS/6BNPPSK4ZuLTm/VAssfXPsneGEvAf70rllmZaXrVLl0E6VjMH
AlRD+h6qi5wdJYfMDjLhNGM3xkZnC7aMutuBhieMGsxszK7JRv6G2rReFXVJ26qJ+47sKjxkDZD9
GT2tYehPyWQxUlMbobw26C7tVIJKfsYh1VDFa6S8bbbtgaCFnQLu+QPrYnNEqJluN83d5Tbruoh4
YDewKRIE5sxt77ak0veMZvbUirE+uVBCikUgA1aNmOR1WkvypnG+hbVGQyAVXhewE2S707OkuPYF
h4C4qCDk7HbrGOejNIl+Azn9XJDFyaeR9LgutimZ3oGubj7ZWK2fdFktewHi31V0er2xnU/OU+Dt
TSU5JCp6TKDIyXBgH5Mx0E1NKQU1pI2ov2zASMXa9vojPKQ9VgahG19hlq9MfgRO6XZN58RlXJou
z+YR8o0lay6nQPnHjGnQQbpZW5X6CrLGqQRpwaWAPda4eskxCB0hXyBLAcWK9ueWWtcUWfpstSkl
5WVVpdsxCJvtzNgit9tcVl5yj5s0HxMoqaphTL3bwe6ge+6YfAsVOlD0vJe3fWxeh65bc71tTi0s
6/ZQaAyd2vjs7gRf5EXrmi3XjNmHnhh2nnkMOwRF5gNlW3NaKmp33NsMJLi+PhKb8KLhZt3xYVgL
cPVx1z9jehfqtBgmlpyF3tiHRvsmQLcNGw98pTIHEcxeJYB7r1ok8LX0yVgYXi4F6kd/ywHnbwa9
lEU39tkG6nk9HMRq2I2YWX2HfWKecNpJo6AauezmjMiL2G7VEQGzPs4dXw8d08nZScOPbCVdnzeb
34bCrW31SvN2rXeYrvGTTkDYr+rW3raJqU7rNr2WsZdNAWj5XB6oJPkAcVte9GPtIdmG3P811G28
WrwGSWGQqD1nkw/dNSun7V219eZzVdX6dq5oeUfcVjfgHav8pFdf5Ykf2RXWBPqV21a8n201FhuK
WS5taI+MTTFVssPJvoMyM1Z2WdPX7UbTy2aMomhoXC+XMWFXQM9TKJtWuDxrDYIDKOnrSRILdTgD
tf8pWbRWHE/TPoWi/y1PfbuztjSQyjkzPiEOwtAVSZd4D5VC7NVUR8hloEzJQaPctktjK53rUCYK
JE52GbN2+UC8rvaIoTmPEMUOi2yhOqxtZqCEV5Z1jjHrzkNN3VXMROoAAgfyRJe+uzIZwG/toSSR
g8wb1TBn/qGMkLjj2JH9sg7JOWZxfmozgOQe++XNqCEMqZTx+kBT0Gz1oOt7YiUbVSeJvta1QW0e
mtHuB85prkdBT/PMGEQDl84X6YrxxdKitZAJmg8OihCHwHpAOqjO2JPFur7sh3K7qTIjDlNE1dmL
bIDdnIa3IHGPOWiCJNddKI/11vvblY9xD0Xl9M5Xcrkxy0qPEQpiRQYNNBdZIq5AXutOfkkYkAE/
g2tXIr2UEFc//efS+P93DP27buXvGDb+S37+XY/0b4z8+f4vfFymL6GzFPp9oHOHYwmE/BsfF9lL
+Iyh7xra5TOCnq98bfeh6UuUpoJLAZ5LoZ2e/c7Hgd4LxKjMUgIeBj2R5B/i43/CxlMOcsz3bBw8
cRG+2dLdxE1jVIwhvDdEbF/a4790x/9JNxFM82/I/vPjf2ghqtKkDuvWpYD+wzjergL8/07/H86+
q8luG2j2F7GKRCRfT+ImrbIVXliWLDGAIEGQYPr1t4+/G7SwVlsXryobBztEI8z0dK97//OXZ9Bv
xr+O8/+oSv/zmLiOf31k/EJRyvSuUqcKcc4IH/e3JtFZfKhow5MDNgCNnYcOU3H5848998dc//2X
HxvxjZrlmvlcR5rSAx5fJeqnm0i//nn8a8x/98dg6fw6vswGlNlB1Di7xLBXSbIw1JjiJkYOLJ26
NY/kLuxBb4N59+cffO4Pwgvx1x80aWxmef3Buc3ketdXrnBHNjo8+v/8A3g1/vYvwsL+9QdSJAvi
yVF+XtQolzsBFhY5GjWS6oGrqiGvEqecAhFj6DZUV1qWDJe4q2aLPo7/+0r+zfJIro/K34XUe2wi
lzoqPm787EqQ044pSXM8l1FyogNKsUO5gIDjNhk99EuZqLPDJTTFJbFMiX748xSeiTG5huaXRdOW
m55bviAEKeFHavufki/1C3/fc4PjIf/r4D2QuqTbxM/I1MjPcb/1hwLl+9dhU/f2hjZtajFSXAgV
resfMZqZHrqoVu4YNry3N+BJyc1QIb/dTnL+K1kGdljx6gnbeYi3M9h2aYwhAz9PfbTv53iNZnsS
pu9l4PS93YCsZZJubYPdoAex4Lgh7ckOeK632SksPt52QECC6no8tHOknKV4M9Zo4voLb9zohb3z
ucXjoX9MY4fSFE/zvU/0eStZZMFQVKN9IUC/S/RgbyYe+LNesdahqJb3Ubrry2ITM5/bZUNpdMDt
Ogv8GQ/ilPVFuphI5tPkyHTTib6Lz3uXtOvZ1NOyhkEt8XA89PNQ0FWnuSFq/6DsVr3upMg+/Plb
PxOrxAPyghJBsuB6gALBWp/b0Ur6ULKtHz4pnqr1hVA988UTD9BVWhqVSpPmtmXbbYTX4eusTFCZ
+/Mf8dzwPqCLeosRHJE7ORDUSBo8psSOJELY8B6i3Sx7JDyFyOcWX2BqS31mLsL9PWz461/1y0bt
atpt7dakORtnhW8A8nN0GOOt3gN/wMOzyiI+ZHj/5lmir6XOBDzUs23kvrwJ+ws8QEuyUTB3V5Fn
SNv/hUTW+GatS3AL/zz89TP+5ixNPDzrbF54A/5nrtsRHDup9eD+osOexXdTVGXyLSjoVNz++cee
W0seqiUYZWDOc4kHEZvqm2mnK+gKSi9xGJ5jD88rOG1iArU6V2Np2O2oyZweGsfsS2fzFbq/CVfs
QXormzLWC9YTkjYG9PQSGfc3OtpncVdOhVbntSRb97lF3uSr68qleyFyz915Yg/l7QoeJvIa2Hfb
tDV3VTQWEjd7leFal05Lw6YDMsY76GuVMPqi1r2UJ8EW2r+fY5A6AgPs7QZbIZDBUxGqrzJyJ1ov
Mk9lS19YjP+uut+F19sN+AxG1UCGLKfxbvvznhTzdObFjgSeyajcXpej7n+aiC1IV+xpxx9XSkn3
isg0bT6D1cX5C1N5ZqnG3sYBkjVHsrdmuZHFSI9iz36YdUXKJQgJsbdttJaKZFsbmdvILHk5JUj2
lDQt/wkb3ts0XGJF2oDEl4Owm37hOEofxzjSYXt27O0ZAy3BYYtklvMWL5mjS1KNik4NQtQLq+w5
lHn7xFgPKGKvNs2nDfy+25RZG4NRjST8qSIVqgBd7Yw+kF2Y8rvR+0iCPgtYtU+PC7p04BIQK3KR
FhpZcVAhNLg6LAo7Lnjm7R87KteDE1aeHUq3Z9CEy9Mu+ugU8tnRWPl0+qLI4q4Z1j0fXTnle4c0
r7CmeWEP+j0kkL3wRk/iKlpxNOQNqdHeMiXNCfwPErSoeOZBH6+ePk3qfs8J3o2gYiSfOtAXA7+r
h+ZEgD+xtiXIcHKbXqEWHuMuMFRJEzi+B+eqcZOhdtvzqNDZLZlXdSpoyvKwz+qhmZqZm0lh9Kkg
SPBTOaJalNSBc/fQnHagN88SnzWaSHVU6KU5CAVKZdjcPSg3cWTjpUBheEjq9jJmXQk2O9svfx79
ujj+e17w1MNrV/Bq31FRRlcW/4Fnp5ovbFKmy6cFJO4//8Yzy/5aV//1CklnOXeNKpacArjvsgkN
DSBrqaDnOE89yE4drkLLLpa8Z1zcphl3p2brAreb1INsMum2SPfG5ah+sPu61fKVWdvAqXuIxUFd
KJXQKR/6pkiOloPbKqtVVWG7GTofnwSeF+UImj3SPKar1zs1gdvtiqINA1XqQRb50WhOXDNdrENt
5D1d4rR9zW2KHH3YuvFQixrajAoS+pnW0u1HZfiXLQMJJ2xwD7S8iRRL02I+Dy2qKnR0oIJl6OoI
G90DLTUNI0WTzoh89MUS3O+6bC3CPqv0MKvMbqNoFP976owM5MBnETh16aOVp4VLq2Q+ZwuSxuQ6
OqjJoaN7aFXxbIp2xOhrAzqsS5U7gNLdhIXdb82tGE/7GHXr88rIjwH1v0tZl2GZLdANn6IJrZJt
WpcYPNudzkHss3h5iTXsbiA9rK4TuvraDaVQPhXLYU1mckhMMYUdUdLDqq4MKqg0dudu3rvDUtU/
QO9MAqPu4XQEEdr01eLOWlXsIBj/Es0jCRzcwyl4CZZuVQQi4xB3p3Gt/x7dPgYO7sF0GLO1wU3Y
nUHBBgMSbUwHZ4kMG/1KGvv13JO0icBmzzD1zCWvRpRH3hSybKEj8Kck/nVh/ObkFh5OV8dAysfI
+Z5AUAsdxqngp2iK0jFszQgPqmRYMw1264y6q+7sIaKG52Yh0/ew+fsna10Q268aJ2sxtndZMyYn
0Jy3c9joHlidLQwtN+7yKaNfk4a8HRl9Gza0j9Rxa/S2RVNeV9EjtscvG5FhuUJU7p4umaxGe0fS
ySlHt0d6chX/0KuiD/ygHk47BYpGljqXR/VUH9tGPkjw9AMXu4dTlG8XM4LRfe7a9Z96Q1cU1/dh
AfdQmtZLGeG83nIMi177nYyVQAM/LcO2Xu7hdC65qxRD+xn0deLPDBT5+jDWexJ20+AeUN3Qkrgt
egdmtt1P/Sq/VTXIXkGx4R5Ii7Qe5Fxbl4M+hWZUDQb6qF6qvD6zxXAPolknWA0a2ZRDhCN7lY5l
8qqNCvMpbOoeRMlEJouefSzHCsxAqpfPEuyxsLE9jO6sz5qiUi63fKaHJF2/tEP6JmxsD6NsYetS
U4wdNeMH0MJfcTa+ChvaQ2i/FEU5UbD24yKKjlFTPNTg9YRtidxDaJIYMNQiEp0hvPYayhxfUru1
YVsL9yAaVbin2x4xaavubY+mnUJXYdNmHjqZWUDcQwIfpLT5xi7knvGwE5R5wDQbn0Rv8LYTunxI
+zXvbBFUZuXMg2XdTmvlHCZtNJo03LGRfwWtEOZBss0aa3aFj8gq9c2u2dt0F2H7FPPw6NCKvW4L
OuM20CA/7NtE8sbR8RQ2cQ+RtEOnVlNnUz5GoBKQTt1kRfY5bGwPkaqtRy6TODqjX/DKZRV/Q4Mi
8GBjHiaxsIehjXEkV7VYD3xk0SnL5BwGHHQPPLkjpuMsJ8bnCI2p7y2a85HFDouJh8iqrAY0wm9T
7lKQORY6mkMyiA9Bg1MPkwvqXdvWFeM5qczN0qK2D5WAKWylUA+W1rlYRS0GT1v+hjrzvWabDYvK
f3hdjG/xkGbj2Wr6BnzZ76ubQ8f2oJkstaQU2hc5mkzjB4ee0ruBrSIwKh46q5HNLe6zWCh8h+hG
3HxsRRV2waIeNtfMsUVlQP5Kt6k5xqwQ/YngBlSHbS3UAyg4u6xArWbK0fD8d7TMn1B8+Bi2FD14
zpTGoI4iLs6V/DQ4VUMugMiwe8SVgvjrE85Ws0Q+esXE1/WN6+O7dQY5O2zmHkIbLWMmKzqi2Ze+
akE4hDCYJGER9/lVrrTgRrp5ymPTvoWiybGxVdglhfj45FG3lVSPOSGcHBedoM+WNT+DgkK8g3ND
RWFM9TSCzSC+lCOEhSR/Hza0h0/oSxQqJZHNt6RdDm0vh0sHXYCwa4pPrOr50mUzuEI5Skg7RAz6
R0nHlzgGVyD+5q1PPIA6Q0ZVJYvNe3Bt2sPobHSPlqDtXVhkPHguEcWuyBy+6Lz9M+IGt47pt7Ch
PXhOOHgqI/oxR4P4u9WYWzQIBa5DD5tzkSrRtGhH2OehOs9LSU5R230Pm7cHznpnBbqj1JhnlTkq
tj3q9KVr53XH/s3H9ClTS4R88GykzSs9c3ewUjSvBgFdqKWBtuAxaP4+c4qrboVIBbd5W9OvbcU+
RUZ9CBvag+gKxmMrZGGB/3m8mUebHJKZBZbqEg+lJal4bSnBxFnySc/RVbvE/BU2c/8MXQejbFyN
OSc1W847dRuDPGFbqVPYD3g4ZVUJhaa0xZJco7e1hn7cEPgWvxLofz2J2poPeDBj6GLL3k5x/bqg
IqwMde2IfTJ0uhUa4jw2p4UmOSTwprdJudRBTF/odz4dHU0qMZ8hBJAX8b4dNjugCymQncb/Jfv8
wk7Ta4HOwLGyeTeb+BDP8jIs6GEL+po+F2pCmyfkGRFybI/380buW76GYchnQWVL2bpmKG0uoRly
kPt2n0G9MHDeHkAzrJJ4JcrmST+/ocnwYOMpcN4eOm2N6oSArkWOZptPdWLftmoIe8TFHjiLlWlV
msbmApE5ZCChH4YN8g5h39JD5gTRrKjpswF1m2o4WqLeuij7GDa2B804xjurg/RfXtZUQ+gOiYqz
iyMRGBgPnk2TgZXWbMBNtmm0Igrxrq3jPfCLevCcGy4KcO2GfM8sunRH9oiTNLB67je1u6hLe772
WC59xtBx3qWbGqEvmM0qKIcDsdynuwu4wHFWrh1iX1aLhPAGaDtFwYawOgLz6Uabci61ujB5Go1q
gKaL0T9dJpewRyNUCZ7OP4EaD1uyyED6bBtPULWDLgrkii4hK5P5hCMp1zWN59jkEEsiUK8DiR0C
X2H7I/MJR1MLBt5IO5OPTJYTegGJ+ltta1cG7WPs2uT167m01lbYZUVs+gotktBg/AjxnKAzD+mg
p2OjrXrRkXSIe5eam22Moc3S9tVNWNw9yM4UmrmmXUzeFHz/FPdFecNkalRgYDzMUuyTnGz4rFlX
DONFQkCSobm9h3Js2Py92y+KcarvzIzI03G5tTb9WA1tWG6e+ZQjqTQBx9iaXLLpfV2Obxc1vQ+a
t880KottoS3U/3J0Fn/t+quEBnRpw4LiE40GpMzTyGmTU9ukXyWKCjdOQQMrbOreyTrF0brtlPc5
kJodBKgvh2iL5DlsdO9wtVuEGj1ku3I+bw6NxeZOdS+xmOR1Vfz3QQN19KdYGmroExjo1OazUCWU
cnTXYLOBGCu0n3RWqhtttuW902N7S0caoV23ggbTB7S4yeENtpXRvs+kFjcKdckevdwdBCZlC6nW
x3Id0ng57KwZ7EeIOUTuGG9Dp/7uoTUNdSpcLMkp4ci1n6Vxq4OIHbJkR4Eq9XrrhihtciLXit0W
fbNAZChGNuFzBGbvdkloM8oTlSvGXKD1vF/KAVob6LYju7toQtb9NM6adl9XyVjxZmIiar6NULQd
8nQnUHWyK/7eE5TV+BkSxzw9dpIk6gidvdLdQGmlzB5E2qEvLB528p6k2QI9OGFvTT3aPY/7LN0u
i25ndpotK/l5hnYrUthtNbNj2RrIncVzlm3H1NZUHnRf2+R+HMpxvLTJBHUSSLpDsYpTNd/ue6Qf
bTfH7MTied4PTWGL/X0LOXcZdAthPttLr8wJ5WifC171yPpEB1JCoCxseZKnK4iyYsNFsoU8mNA/
CqbeF7IOnLe3V0JRY11bgnlzV+QQfb8reBKUHIR89tNZ8xnMlAQZpJxAuhG6ohlUbCGJGhYTn+Vl
45IKhaId5CehJLiq4adobNClD0fP05k3aG+dOxn3uduceUQ3WH3T00mHbWXSu9NUAmrRHRQU89Iq
9sBwfwXz301fgtaKz/Gyupzn2cx9DpEZ95eFvDKS+V06BYbd2ymHrp7QJpL1eYak8oGT5qHay7BO
Myg9PY17DAhDfwrSaVtvCn3q46XJV0hghr1ymE/zSiC4vkcUKxLKdHw9k7FzO8RzOPTnw4LvAXXS
w1JE1dTnKFT9XAy749EY1tEBh42nwTFusfOwSai/xRl4ZNMo1/YISU/yM2zuHlxnPux0dsTk7ZDt
6UH2A0WNPSUkjIvBfL7XYro2iVeIHEJ7FlLqcmmg2VEHXhB8vpeRS9HsEA5CNmKyUDJMxNFES5wH
Bccney0xWqV53fXoqm3bO0FnqOeIwYowfj9kep9+3LHpShCZemzDnZN3VUfjr3jTbkGp4P8RVfsl
DSRXPUBMCfdVpLJWiPkXLpfxJMMWvfBQS2jrsvp6OjW1Lo/jMpQHN0FcKSzy3ksksckKp4q0z6Ot
oz8qsM1/7NrpMOYnEx5iOaFdUzXK5FzIObpVUKc5xsWy8Bdqh8/01f3rvPPrKw29rUUh2rSDillC
7Qej6rk/wvKAmBPULqMPaDh7jKKsbU64xUGlH7LirbhUsFrpA7++B2w0BYvYNbh/QtyqSiF41kCA
QledacOe0T5BDJYTO94s152pgP7jvYZKvcwh/j/Fx6A14FPE9thZtNeSLqc0qaFbvzQLOzQK8m1h
i8yniQlImtmO4Ac2R0Bb3t0nsPe/h03egzbU2jdYHu1dbmw3HteS/twnHjpx7zguhz0ZRyV1jrvt
pSXqjpAxLAXAPVjrKILoEhRE8onB40NFDKWGZX8XFhQP1VPV2jJZ5i6HaHt6dhXU+TSvA49K7oF6
kfBw7fBF8xoKft90s9DvNsJxEzZ37yAeG9bBRyrROe5aj9CYuofK/QtaLtfY/uap6PPEyhV1RmH7
Lh9XUt0lrU2hQNUvYYeYTxVbFATVZkV1TlXal4cmhSBUJV1XhcHUJ4yxbO2h/R7rXPIOjiRZCv3r
ZAuDqE8Zs6YryyKrOwieV8vDaDU7yqmZ3/75m17x8pvA+7yxbFHbvCQ439udDbjyx2OZnds46Xto
rdO+C7tj+RyydBMFzKTKPo8dvYrA8wmC0CqK4QXz57/jmQXE/gPaehzmrMba5OS9m+J3ZVKELXvm
QRZKFlMaw1MKLb9w5qlhPXLYXdIFfl4Psh0WY6TACjwn0hbv5i0y72HsFNbNxHwaWVt3iYvJ2F73
4PSt0ZTnUw0ftrCgewesQXYhLnTXohiOrEQ/pG8j2A6FBcbnkrlt6ja31S0YApBwOqL5cPgCQdR+
Dhzfe+tCkKaAILxt893Kb8gdvdKy+hQUF59NxuYY1Wp0CKJptS+awzC6+cdChzDpDearhNV4vnVV
cQ071CG/umFMb1g0zmGXGl8jrCeNW3eLyRdlhbRTQuAlotbAE8qnlGVilxsfkX+DWHCynboafIRj
03XNHJZ88Sll6bwUBjfbNk8qqNamJdQ7e/TzvQv7sh5aocyJDBdkDU9lUq79XRMn8SMhhrsXZv9v
lH+zH/vEMsEoWYVwWDrCwQ1jSJLO3UAJc7AXPMQcuUDzToyngbdr/xBteBU8GNkM+gtJKLs4QfZb
Cf1bfsj2wkFdYYuUeq07vhIIHw5bfdzLqti/9QVMIi7QMbX90fFm/U41Y/ezaaa7ra7mCy1gX5Dt
0MCAiYyu2f6hStDf8lZddSo+dHVqxhMebJChjjXMZ6oYzM/HxsDn44T/eqxfUQJ/sLCLJPW2GfAa
YWWJhuRzWSTNI6TtswcC45jAA9anxPWR4j2yoyona/xDkOFtlpRvgpaLT4nDW3PTkVigdbmDZ9sS
dkv68SUhjes9+jdLxafEORfpcofjZD4YaHXc2hGuPqcMGvSw/8ILobyFB0pbhWXXrnauv77mkiHj
gs1Q7YxMJM5MLe1lN235MSxO19vJL+/0aisc3ohU5XPPqhO8deApAJu1Pw/+zBXHJ8klMfSqlXUq
h6tm/R6savYang7r32uTRC9kNp/7Ce+KEBeZLIkZ1HlcqRKnahosBNlni2T7bQ3bQPLCo/q5T+5t
P6AnlG4WbQlT00kpSLbDxGJpovZc6z0lRzC6A7NKvhpZWSF3UtgWQetIBKKb+ISNKPAAIx6gIwiO
IBHQqTxBOW6icB+hyQsb9DNfwifRSfjWpjt6cE+qHOR0C9V6fumhSr6dRTm3cRi74D8sOowt6lpG
kOmAkCB63cvPGYxrX1iwz9xlfd2xccuGut5sk0vJpws41+kBCr+BjxWfSDfXSEVCSL7Ka1TsLmbe
9CnN6rB3XOIBORYmaVvZFqdkru/iAg6cvQiMuXfD3ygcv3rYgl5l+s9FNlx0TcLehz6HDsa7fT1m
qjipmtxLDm9DEZjF8zl0oBVeBWvr4mSaZbhrxnHK4er6/s8723MLxXuQF1xW80YjLPakHM/GWHbY
spaFXQR9Dh0caG3B46jOJUTo78F6/TRAOTpscJ9DVwpZwrrB1Xm7kfbisqm7gbx5GBWV+TS6aFtR
T9G2zuumgTR4lT5E0o7noKj7gmEw1BncSPvsNMHjbb0QsnyEzbAKTCpezcyfnIV9Ng0t67JTNw+P
qu3zxvZhh7hPpduqdS11iYtUO0HHunNwW9xb/sLO+8xi9HW9ZrDzd3T4AUTjDOHyzB6NgKJwWMy9
A3aHSM84T6ZG15Lejl1p+uFQ2C4LI6SxmDwNeqY39FwonqHRqt8J7BUKe9+vqg7rg2S+sJcTXdHJ
gWYnveyo2b4FC+CFyCTPxd07TJnYE4hTlVWebBGd7+NaczQYlRAO/QClpD6vebbDPmWYr6bkyK4t
x2FSfIYcpxHbZXBZPMBsF9r1f2vJyZwXKYwigjLw1GfhrdGQQHdjuj6X7FTe1jRO3bka1didQtYF
1L2ffreurieRJpU8rbYS2KC2xnWwaBYJDXp7UJ+HZyfl4Jlo3Bl+3uasUwbHsIwFZZqpT8PDlY1T
Q7U7J1fdr4VfbYOZDOJXw6XoaWiMnNlYTBh8dtBubkc2wLuchHH8qM/BY5VDN7zr3NUg1sC9FL5t
yEh8C/uqHtrhX5rGMS2m80wqDdNzGFEMK4uDjh5YXz8NTAmuacwi+Kj3YNbACciWj62k019hc/fO
ZLYYQxM4sZ2jDFUP2GCUMCTkgYHxsF7bJYEhZAuHnkKSN51e1Tf4B8ugaxAIn08Ds8PrY5jcPJ67
TrRHKFdDEQYO6i9sVL/fp6jPwWuzie405eO5lqu98GKCvngEA7WgsPskPLoQurdqGs900RUYV9MH
tFevgYN7R7JbBkhmyW08bzLZDwrWdUepwu4qiMDTqHPlREQHRH3XkGtZpu1nbP+PRdz/p6EAhPGe
Dh7tRg9FS925RPcMfHor2PEStHKGBd3DKQx5WVHPuFhJmMWOmr7XFQlrr0Zr5tOZVxop5d4wB4sq
+J6tBhazRQEa3Z9nfg3uf3MnNPVQ2iZqIKqn6UUULYfrh9O1vmyCtPbCrMEp+OefeW7Ne3gtZlrA
0RJ/BCdpdILvT3nsVhfGBKM+E8xUhZwmgdHLsqtPKWhgx6zf/gmauk8FUw22A/AZ7RkmqNux1kNz
GnURdvD5TLDMsHjSnNvzrNwMr66UHCBgvIedfD4TbNNUiN0u9jxVe3tJRvVxTxoe9kl9ta+90mzv
kes5m7SSR92uzRGU1DDaP/y1n676Tm5ykmlhzpGO7LHZTQfDri1MuYn6NLCCsdYmjTDn+moDu3Pd
wjd6DFMVpNJDrEs2pJxtmV6apts/wEsJrklx95Ju/TNQ8llgBV2WxIGsfOY2QT/K9cJhSPJSjvC5
0T2gsiRBunrLsguLkDqfo+99230IApLP/lIJgX0gHeQFOl9Fe5h3sBNhqTt+DhveuwEnbU9h7Gqz
CzcaZljL1fXtQSRtl4Zh1WeAmTF1uMWb7JKNyQGuWXdtHHgT88lfEOIaJvgVZxfNcPxd+RBdGCGR
/mun+UtGGWYQcMWSQ3bZr9JHaoF/G6vSJexC4DO/mritpn3r2QkqXDedNW9iEaYmSH2lr5iDVES1
ZicB+kPTRQ8wsX2h1v/MIv8P5QsyQpWlHTsR4XSSM9Oi77patPsYthS9Q7UzydC0rpcX1icrJNTZ
yO6urXov6QnK3x/awgNpHSnD0gWO8NpE481UzLN+HGVcwi5eD7K4LfW+VK+mvXj5cS3+zer85qbg
c7zkRopuboYWz9Z16dZj0tYtMWelgLr2UhVXH7ih17CrOXR0wNm+Npvt5G3fGlHpCx7WMKE7tLua
t9uq2KLib0oX0O66GJRWdaDNBkPlAy45ZnhQApaJr+YRHq/ido2YHNTB7m0Z1YeYZjUtD3aSBheh
XuDTHXg29OXfxlYaVt5MSVin011B7vm04UEvy9M2zIuFIR9t1veQkFtmWNwrWPxA5nur4XF6SDIX
CXbINkjDq5vEKAHpe42c5aQP6CtoHSY4yr77aAhMIWHz2qQ/tdH4Z+sGNp8E6L704BAhdZznhdT5
DrtvuC6pmI7d3z2SttIdVpvEcKznqSirL13NVPZdlw5GP2jk3HsLN0pbN9vnK0nvxsB7bT10EI0a
j8tSj7B2lGicLM47SjbkHJFiHY9FipWWHWexwNIRLpA7j++TdBbZpeZu1+gLG/oNZoFlBy9uM4tX
Tezq9BTXdKHHSgoYca+pTk+phgAuHLNLAa/GcWn6qjxNGd778ogMyVr2mNnQWXlIiZDoG5nrvGAS
10bsJUK7O3ytvqoPsJRHsSpLolafnO7I12HS4rRs+yq/u3rf6MXYnqvH3ZJU/FUNRMpHOhWUPuxF
lbry1O7oUWGXbHEJFBF2IV37Ch0aKb6XqWuDyZXxnpXuEkPVGLcxHfe7gk0kXZdvQ6rrvjz2M5LB
txIdSNmHZJXruB3bjsFJrExhqjoeWtd2S4Qulh2kLSjoSDe784Zv2fe3hCORRm6F6tIKHu8quwhV
dcderIu2yKZsIBdcb5bzeB+7UZ1hvk73R9GXrvmwrqTs4ARRdj25nflO2bEvK0agEltt7Qnvmir9
kk606++zdcfDr+KxW+1hMROS+fBF5ZLgBjVNlMJRl1PavE1UasUFAitqve/IkiCrHU/QVttRZp7m
8mp/vI1iApNTQGQtbt030sLo8mJnycx7yXWSnqpi5M03vH3SFqDRrIfLcMP78VG5uBQfQM8a9KXZ
4EJ8yvq453c7j4h6SKpF7f/UXds7dMzAJJQ9DgBtde5MtZFbo5Nm+FRFOo0JtjdVCn6QmmXmMZ4m
lXxjTVGk26EoM13myzLP/C62Nes/N4vY+BGa9zG60cuFJhmknblovxfTUqryoAaVfuNUDOYTusv3
6ojqEs4u9Hn0cIFH/j3F/9xH7Hvf2HmHLbPZtg+wdkySo6mApO8wT57FTanI/jhlcXmJyZA2r1Pr
pDjHKax93w2qWvc3Cxo8SIRKNHQDUtgvAzS34zJ13U+Fyk1134gBvsN937RFPpAssfduyCQ5Nowy
8iUVhGX/JIsqHtFCHl39iPfvaG3Rh2bh5amEQFB0Wus9Xe7gITHvNxAPop/brGbZybRoN3krt6rt
HpOyqJPbpa/ddo6Gqllvss3GIpew640/xaJQxbtqyEpzNNsUQROxibMRTTRajPPdvI/cvhrjfYpv
qRGm/QjjjqJ/7aDaX13iSvXyNK3NjL1z4amtLuBPJ/bVkM3iO6xCsbALpAyX19UaW2wlVb8uZ8H7
yZanGNWq+V41EDi+FKUzaK+J5Fx+qNIxY7faGCMOUxFZ8a2qssbARXJUMJNOu6SIYXTE6Ho7tnqc
TtNC4ug0wWM3OXTtvpgvdMowgxOPywRyhitmUUflaA+wtR+7c3eV5DlA0G5Xj8OCxrQzN3b5SuJt
EbBXK2FFeYQVhHiF61L5owCE5bFpK6KPQi+8/7QNlHMIHGkNybMDVfte3y4TumQ/bPCns8WhGia5
Yr/fzdL3h2bCMQ3/W6nm8buCm2j5bq727B4+HBangoJkDax+MdT1a5rJ2TM8C1DuPHcL0Rx2xKbj
eZslmTrPc0lh/1omU7rfL+tYInWxwssqu4mLDRdFtLNV1e0Iq7XosNu6jt4Lriw5VUy46DTGc5Kd
5LbvzV823mlzM/8vzr5sOW4d2/JXbpzny2oSIAAi4lY9kMxZsyzZ1gvDtmSS4AQCIEHy63vlqerb
Ve57qjoqznmxZaWUTAx7r70Gt3l5mLohKBA5S4r1hiIx5yGMrKqfAZ5c86frtnVyD+v40p1lgzbm
bgUuluzjpsal54qCjSB7x9Vy05WharJhM5HLYm0QF43YBlvUHhK6zUZPLmw6KDL62LmHegkFOQ6Y
G6u7AXZ39ZjOa4wUHZiLp6M3MjohC966e2bHoEdm6YLYX95Si4XWV11bvdM22bAcOvi22d1QJvW8
xztb1I51TWxfeDNXxdmWtUL+tbK8vZ0MQcrXDmdSy3OEM9HiY4NfMozNbaXY0Q51WYLgDBkWFkoC
M6Vzpdyqj1p1FMRhAiIx8tg1og/T2a09ee4DmZznrpWvCWkA+MImnRWf4qhqg5+g2j9fSa9HWKmQ
de9WI55B/1x+Dkh093kU4ALMZqSS/9QQ17x2kGGwIxLpsYRnOTbrMfL958bEKocdcv2ErgYeSVsY
IJAQIbadyORCsPS7EIENd7Ne5kxbFGsPDcHYcF+6gORe1TmBq+cjF/3sb9uNrHFe18qy506OSbCv
hkBn1TKQFGkSIZZB59ssRE6xfTOKoC1LFIxUMode8BZR6iR4qGK4KeagORUXj7+43cq2zGvUTsAW
SEOXXMVm/dIYU7qsg7RtvYElIP1WGbMgZpffVl0TnmZrA3qAzlbT0wgG1lEiTPt5izqYwVQSu/5T
GGEvppIEM9ZDyzJCcO+HUtV9jlPHjndbMCW7OZF9NoXFjVZB9wLP3vleTDjic9Z2NK/H4ccWVmO6
dkX9hmwVdRP7FW7n3mIkcmy4QZBt6twyrHloGHWfx6iEfBSF1sZgX+jgOAivvgbrIB18EH8iyIoh
ee111P9IZorzPoB276KVBWVdgTRcXiR1y/wT/BpXpxJT1i0PAzKzSyLctryLvvP7cnagLqcVDPrv
k9HxKhuXoNKPVYvD8I0OXZEaG2haZV2zTnBUKcq4HdLGCF2eNxI5k4Nz5KaDt7y79R2KwZ+9Ew/U
bV2U9yoqOzyqCpL6VgZj8UC0LpY9iJF9/wTOmlPPME/gN1VYF/OhG9d1vRNwb9C5WTCYP8WwypnT
biKepHQZx+rL1CNE+K2u6HyvKBkftDFblXpYsNsZQ4ht4T+GqB6jZ4dAxuALxSgs+BxznKSwbXKO
QUUbt5ytmajNjChgjQTaM5LTTTaOkwDezaepyMTG5n3iJqUOQBQ3fevBiXmQuGyFSWffgWpVsjsi
uz5bEfC9MwVoeTi/pzRQUwH6cTVlxGxit3BZn9auzpA+/LVDfFkqltqfPHh0aug/g423Zisd4gyR
3A2HuYlHXIJBUjWuLwi6ElWEMGmb1rxsY43K3mrkDs4yuql7F6x5ZarwyJBXnq4FhqJxz90ugu43
a1szpjVlMI4wvH9B1fvGG3Y/RQhmiBy2aLxemdgdWVB/8i9lLW9nxHcPY4SdEUXhoWrauc82hF6n
bRDGz1HnxxMyxhqTRqqlBwTRy2yCxPXBhm1yDpRAunJYDnfoM9x8IC1SDmd8ZmE33ulqrCBfj2AF
u9dStcMt7bQPcFfAYeEieUlzNYxu2bOojuf7qA8NDJ0xuJefEGTuq/3cInrpYSQV/ZJYxAblNi6A
LSV14Pjd2utC7EOjPLnHQJP2T9bx7Z7FbRsddDsMAdKjr/BFH+PEheICHMjkMEcavcnWl/JS4MjU
S5bEcfmwglmFAHqO3ftkNz9CcN/SiPgMNplIwxYyqvV9Y4Fh4uGV7bijK3Tb7R4SyGiXFLTvcxMW
RGdRXbXRbTzpa1Iwt9fiOgF1tyozmcyM5N00htGEF4FmvO+c2KmkhTVXunWQxn7SUFDS19Ly4cb0
E8r6rCpVkEUK1oNYuskyp8JzHBJkgrfGseReo6gUS4hesHSY5MInwHhkLNE4cMjFrqvwcRqwMTPC
+Jg3azX1h2bBffKVhcbPeyKaNkIGjoG5XhTXNMlX0VY/5MzK1NJo20/JtHzp+6IiaHlYoezdBLYe
TjyDkr4+I8reY/ZfrPfJeg3e3cxGLzZJmnCXIDlpQfmGUjc3W0zZq2/noDw1vGfu09QW0fzUmynK
MJsbydvaFn7O2FIHuW6qF7lMUzrr4GNtoOIaMOlJzaKqY+U0jF1i6PpR7NFs25xEsjga8hG03+bZ
mZAcSUP8YRkmufOdoJcGI+rPLQqqbFnV9xJG1vcRIK2HKiK8REyBe2Z+Pg8DboZz4sv1PdIqeh17
llRHUleQF2zKbvJ2DIh5CD38h2F/z27hHDqlCV/hojKF2wFly/haAnIyD3OgQTB3i8imAJSLImCv
SdLbdB2SW4wh4TGAzF1qUhuWFxxx82k1CXnB6V7uGqJ4k3bd4sC9QdgJYT7ISo8EiLzB1sHzmTzO
jKI+1pMod1gYCAzj5XreePKeJKV7jEkcn3nYYMHR1mR1yB9bZrqXaGuX+4Rr9Vgi8B5EqqltmjFd
wlp6m5bo39b9ivDF9chnUr7yaNFnp9ZE5qofedZt07bse6PYeQUhN37xQSKey9YDhcuJ60VwLDox
+zYtsFcSGD+sVfheu2J1L4xxvqZz3S0JyMnR7Ne8vjpcnNp12WAElJho1ciKHkeLVbbUdFB5yeco
OM9RDH8BCKV9eDZVVMg7GyzW7Wc4V4SvG28Jz+Qaz+4yxZqVb+jFuhGhGSQgR13rOr5Ry9wivrjs
ZxytkTbJK51aHd6PdKJ6B+ORtYfJhuXVaQhm2X4NsDMRwsbWmtW5T/wwpSuA82In3STqzLSoun1a
0IDSNl3ZOtU/loTR8WZehnn7jpg1jwK/cgnD7d1iIzOdKkjg1A6+UAU5mKSt1eMSAc3aDX1Mu70T
OPhy9OilOI1XQuluFB2h95CJKXYBI5xGeSQXJk8RhIDLzxq3aHc/WZfoMFtlOVdnO1oa8hQWOQnq
v02Rdn0E2CMIcB2QkLeLta3FSVT1AjWU7rD1nxvAL/5rwxp5igcMfantvPgaWdoEbx0oAwB+loEh
QxRjlSrD6kDlnxbT3CABxkxLPnelST5zuFS418RXYfLF2lESlTMxBihWip4F8zP3m1rKNCBEUFQ5
hekyWdCW3NktWdafcaFk+25q6DN3iUIQ59PaVouEhQYbzANSy1mz7PoZfsUHWQdkeODYnziDQ2qu
BQLikQTg76qHUP+oaFj5I22qJuzyeDOLGdKWc14i2GBAR432RY3ZiiIVhTXqHucflUOJ6A+yKRvz
2tpgmPeDCpw8WSsnhk9sk97kI2mX+a2RDOo6XjXSvjnfjPNel2EXZLKZoks9lgXPRlA73M2qVFzi
IxE15K0Wc6PM6HlEhzVyGCS9Tht8pSD5H4uboSTjwRdL8jRSsjqbOrZt+n5t2zY1SLtNIXMsJ4rE
vEQN+9UnKF8SdCz+qMKF7wjf4iCt5CRS6zyK6NRNzttHEXlR/ZyR2JPstiYMq5x7eHoNaWkRnXIs
0D3e1HCcw9KjUUfPhULs8EWX6/BZ4gw1OXUujto0rMHkebXtpgL0XWsYHJYNi/sgCIvE2eHSUd+8
p/UBnW0kvw6o8UWVMVmG9RMy1irUQirqeD2lWGmMZgkO6xUgRQA96CaqqL5LlA+3zGDXvzQR63Zt
UfM+nVgxnYcQwNwtYDjKHpJ+4c3Zz0Z+B8D4BdEvjnAkBXEoGwZEH5GnnpTFG2xa0GqUHc7KWpnm
1rlQQvoA3xx/akVSZXpbkaMDtVJ4rIWh7e3oqG1vTTHZy6T1oL4h99x9BGNjbb5MAT7LeBGvzXTt
K5om6Z/aJfavHGWNy8ttRPcJup5b0taLbg8NvuSp0r5EhYIJ/IwMx2TBGALHoQVs6dSdh3gKwaLJ
FcCEn4F5bfwmUsIgrDhhQiTtDR2TMXigAtxUcN1EX86nmZela/GhTGtoYVRQqHq3hDRR19qB14/l
WEu+iyDKGn8uaH/mLKgAyL7BggQhz4YlNt71aP4I1mdNnk2NDvuw9sqmROEU1ek8GYQzlmSqfiSs
s+SV+qmas7WzEfp3Ebfzkqo5aYOvdR0V35NrRXRMFpgnvKxcf7imdfEpBNQRldnYxc10lIi6STLJ
TfcxMOzbNEESTYa0mzDetRJ2MldMu6EbHsKa7GDbWsRozpOQ7hcivPiiy0BCVl/LAoB3IDsYflkN
540cZVDnz4wPw4+2XeBmCECuUv0rDAilQuVdeXpULl7fgQiV28W0pPjoqnaTDLH260xuusrH40tQ
hJx9REiCYe9ATCoAfqpkN3IwDQ6QsFozUkajfzCyEBpyJYxM45KX4UMdcI4hDSqb8MI8fHL3cjac
5IvbQrqb+YxmpO2m5RlW31H8WRs5PwZBbD8nhYheQGly22EooG07BgPwnqXtlnnH4wQ+1Zua9Wc8
8+bSRw3YmlwhVx7WPfFwGiopx4xpNG6pDormCwToSzoyaBK1jj2/mEUHD4L75ZbLrUr2QwFHkV3L
1uUwIi3lEOk2PMWIGsfB11P7WqGLWe91OUAUP8+wsUrZiJb12U9wLn6DLw7gBrv6uPqCiQfshvi8
4jkQrxSOBUkjOqAQQUcESNS9VAtHWUqBkKHCqkPFArgeI1siN1B3sB1LSsCBfiID4neE2eoD0aF+
RaqAap5IMsDbYEGwyFONXySl9bU+z3B2r86nBpAvvUc1KOKMavw6L8NQ+GGvxkJVGYmF9t+vFO7T
0Lddd1mE2Fr8jCawT+iXfXtPS+EvKC9ruk8SHQxHMIOFf8SEpd/hmOj7vWFM2ZxUcxuBBYq8493g
QxwisH0547MAylZoNmgASB5c/Hld3ZMNKjVnPZui9hwEc7cd4Kq3vQcMaWBpi8TTS7kNC7ZPkeBx
ND7cNTKe0GY6f6ZDhDq2qvvLqiv2BFL+COELbEsB38F/hMai+BJsUEnsEwi/1hfAp8uM28iG0btL
TEkEop2aDYCXbSfdn3oM3uq3ahttl+GTgo9D0lToBXBitnOXVWOhYcsPTy55C+e/BHCN53o6LUM8
JgeBaHsk/hYzT+o0YHDz3HtJr5swUHNZon0f0bzh8GlytVnpTw5aI5mSYXEttjHGuB8TLtDipI0L
y3yGUXwIgnFH4uh1iFGm5bOXpspEPHNI2Bxfm9eaw30pDwFq1F9aQHRx2vVTVb2Ey4bTowwCHp25
iDqWdZK0JB8A8s7Z0M9AbNOKr0uZK2hmw/tYjyZ5RM5NPacrzM31bloLhn6YbDHKGKkj9yMwCAtJ
GRRM8hERTbM4VKv24gfHm/KfLapUfsNs1IosbkVDHtrSh/AC1+g1qtp23dMKX4pmT5QNuzVl8JCY
gctX/VamcevgGoNFvZR7DElEMSIvXtrithrCejtFcbj0t1Jj/JByTT1iAHRlPkJG6+qObEUPul0R
Nv0ReQwBeYAcWHDsKUM3j7Fmv+o9Ykm92YPAqbsMw0I2fe99Z4PDGG0uOQUtAMIvYdtdPyGOviqP
jNQKnT26ve5uAizeZJANOTulsBiKyCXkhKGnZS7ojwFCkqvvvW7kkhecF+7gcV773DCtm11LaTLm
BEFLrklH063VHm1Gi345hqsgOMXtNfUOIYBDrqpaLufChSLJIH8qJcthMBJiQ9VFB5oGJvxDeebz
QrcMYLGOj2sfDyChjCjwUowXoiaFDnpT+Yhl0O7jZYrGD1Gzpg3QQESxo4hxhjfPT910LWSKDQa/
Dpdph2IxzoLWyAMnmqzLqYkSmrxOBgFFNx4ow6LxxutYxahBFjrcM1G3y+cA70aiZgIUMkz7q0k7
ut852eb4bro27pciGJoFFRho4PBNW4uyvF+7yKJjMRPl2OBxAxRWZBghMu/S0Hay/1GvaOpBWV1F
F34YNwcjigHB0DUNDpLdGSFMgzlbOUzJPcPhUaJeTNT23lQYsr0p5YdmH5dxHwAlGjXtETHOTf0Y
o+bHXiZSxGyvURqNH5WOmU9SF0mYkHsRT8mnCIhzjVQjjLXcdwmX4uZVB9MQPAwl5piPs1SjhRHH
mrQkE/MIu26oQbVpT1WHcS4WSazp3gh0P3yHeNBpvEDYWjKfbRiNDh3MB42oRR4y7pKL1xiQ3qDE
TvgNyqLYPvetasxZlNQPp2Bqy+6NhiHAK36t2fbT0AVT2grig5shhOnaYzDZqcYZh7jNTKI87nfr
1CXmrrYO+q2OhWL+tLVg6mZJaDG7rGnbwznJlIH7kXCri08UyGlGesR2qHk7BxtS6VGywq6zPXld
0hX1FJLbs0gsbjquQy/p0WB45A9tw7fwNaocY+e6wYA702EHXssOMvnQAPnoMb/CVMsuLNiPhpAp
o7xTQYo9d8u1vQK1PYPryz6MoBgY93UQYYzJe0wu17RFcmCSruOiWW4qweKjWya5HXW8BGEPp0Li
J5k2tEQEIKCJSN2wyFj7yizCAj5EGU/dDQrbWuxbVk3y2XtMHPO2BPgN0S14lg9137f8UpRt3zz7
BA/mspKksedwQlIUYDwILw6NXTf2oCbRledFGdm8oNsDxgo8HdXyCLwt6TCIiWE9WIfZhM2sgwyW
NnzVOcbbIpH7BizXqzO3+ApjztBGmZTwde12HSacdjqhADN4sE4obR5wT/cYpYBjhgkxaje5PlM8
dmgGJaua7QVDQcC+M3byXm6buGGAI4ILCQrg6ykPYcpIrtPphBxCxbk+NEqM7GZrBxgKRGQd3Fdf
TxLAdjPBEWfvSr2sVRp5TCgwuifgEoYQws8ZB8Jh37o5TsjDADcRS/ZXB+MIwMbC5gQIwyZnlcnO
+yZfO3MNSnSW3zFTxP0JVrmbP469nmhezqvub4iF/VK6FE0YneJNM3oT2CgK9hi6uzpvk1Ki69Sj
1aiNaFfTb4tQU3wptlItTxi3xA5zpKow2zvtGS2/62YI21NIod09hbVfx1vYYBj3qYXHOqqansXL
TQQ5//pzHZnSN+taBhaI4kKSbJMoRFJMsCcMC2sYPvJidPHtFHbWZ25FEu7J4FdQ+bQR0mQQe3CQ
QOL4yhefk70EVf+unRF1/RL6prS3xm1RfxbIcdyun7MoIN6Rbp2z2opYfQekGACXZUmgLbBzdDKZ
7bHOux1q6gZXI47Qa5fvjfb3MjAzzdYgiAy2STIa6H80uz47qQFioYYwTN5bMbcB/DNqUb9P15vx
XUxAoWGOwMrTOMg1wlQF5dQzNYY47LqSdaNLdWJhEwCECclnApOCMKeEBeCL0XIs7kglnN/jAIW5
59z29fzh1KKXm2ETHftslonHaFtGNZ1XQPXL50R0er6/mpLSo+2mIu3g3jSmqEPLJe8pRle4bTGR
f0jWVYqzrSCducPQr4ODA6riDcjW2AC0YkhijZn7Nk3BmKRQyhEPtF83wPPAsX4aw5ZW+TwjZfxJ
gaqLGxGhMTAjlXNSyFehQwnpRB9iQAsAuDDj4NIaAtY4HRIQY2gGMoeZPoAjlUCLgdeE7hvAiq0O
Uu5QuKqU4Xx1W1q2A+RLKVIX0HHuF+idkXbVLzGvvsIyADObdPJIZRoP3exYrTJoZIsFI/oKxl9R
bmgFblL+n9Y4+E0HLDlg6kpdFoLiBngzAeKVwfmbvlB8d3CZfVXqk6x+x5nReC+YSfQwQr0fiDU7
4ATbBNVAUASn/yymJVxWG7dHOM8vSx5yBQxtWyt2j+FrP+W8gJvBv0fJ+9Uqi69x3w29bXeh/KLi
T/zfs8OgvzpksZbOC6rudkfrpwRwRc3+PU0Y/TVFcYD9qCxqIfa4IENgSHIOby3OafsvROl/4MAG
BsA/komBhBEHiiUmIwH231gNtbt0Phhg6mlBNwNOPSvkXAg5kofFArlFa6WCMMO4BJ/TP+cEXiUS
/xN97spF/DseZrkA/K4DI/YD4nnbvIZK6xZs2DFDpYZROsbgyb+wzvgDdiD7RYxgRoulRinfw+Fi
FM9uHYop12WNLt3jToLdLvxMWtSjy9r/iyf8B4RK9gvjWYHwiHuEsD1PEDLj4KO0GwE1/4s39Eev
/gudUiOi0opKMlChuu+NiV59oot/oX/4o9f+hUqJAn3sdFmwPebPaBXMeqqnlv57L/6r3ZaLItcP
E2d7QNA7MJEx94iAOf7zBfUHv/mvXlvFguEikzXfl2FgcZvPRRpVuPf/vVe/Lq6/W66k0RR0NzwX
snUwm3YSsanb8PzPX/wPVuivXlvcYIKqF4XlUglJ3i3QJA/z/ZUgKCshnU71BHnBEao9pv+tvEn6
q+9WlZRewISI7ZHvyz7Ho7F3KgKw+s/f0O+y/v9hd//quiXUSgEIlfG+S2QF7Fn2q8dsBf99rJHj
rzFqbvxNH0c9P9RafVJb/SnCSmPHwtZThS6lrHaIG31fZlppkjqBYuyvv93/+gfxk/3Lf+HPPwaN
Nr+s3C9//MunocP//3X9nv/+N//4HX85fAx337oP++s/+ofvwev+7efm39y3f/jDDhW5Wx+nD7M+
fdipdb+/fvkxXP/l/+8X/+Pj91f5tOqPP//27b0DfwTtjql/uN/+9qXT+59/g2YRR81/h4Fff8Df
vnp9B3/+La2rb+b//YaPb9b9+bck+ROQG4b2iYQkgscDdpb/+P0r9E9IxROEA3lhlEXXG6lHhG/1
59+I+BMjoeAyiiThhF/VpHaYfv9S/Cd8B1BVdHOMighS/v/zzh/+ukb++mHgSfztz//RT93DAHqC
xW/zO8H9/64lEZMwSWgURTFjscRL4p3+/RYc4W9ie9nRgy6i+JMq4y2f1qo/A9Oz+ayW6TDD7qhq
uiVFTZx8rUXX3ZCYTSOGJtMYH3oZgdczxM1nVVX1HZLt+W0kexDEcRlVMrUAhzGIMJx/JptH5evR
TN0UTTWAKuHGHl6oKz+U4C9+lpQPP7dBuM8VkDb4QFLi7rkIlocwKYF/2jDI4hE9uw8Tcl5AJ3ma
4AN7iW0/nBFKjTwj2bsTOgmx5BEJ6OeAbyS+aGfVRbWS2rRO4v5TUxdbeGrqOLiECj8oY7EC96Li
Mwf/titelkGhfGMBu3A4oL3hlgF5VgVAi7NRrPUrJkfhS8FWL/eoifHadFjCjLYKZ2QJntW7LAuM
ksBIH84Y8Jd7hvL3biMKsJtCG34TdgrQKmgnFo7yogPbgFPzGGgw+dJuqtdHkDjVfu5Ef9sncTOn
YYNwbNScrJvuS7dOP0GMD54w0CswBKkL/01jjAOublDMTWqDdbyrloaBSReCdb0vYFLFMUqcm0e7
reuJg8W4n1ZgYmk/AgJvfAPW9CSGG4qu+KSiqISzVAxEshNKHsnEDOxQ6c/KtWLE20IMOIiWsTmq
oBmndJDhlGSLC/HpooMmTYp2vn4Dq645oVAUO7DL9N6KSDyzIRR7pEWa99W1dY2nUUyHKVD0h24i
/zVyMz8HWpUXVtnhkScrefFxb24xj1Qsq9ZQBJDehCrYITK079ImVqXNhOLsPJVA99tmkfdgkWsE
dDZ9mcFrqjuvcFmHsENhgIHR1OPGtLhQFfhdxCf21gGD/gTPLvcch/B8PMKSLXyswTCDExthoB4r
tsi7kMvqXvMQRDTRJO6WmYTesFGQUxgFBCxkRIufJruRLu09HimgiaY7RoFUj3U5eZo2cl5uCm+f
u3Ar3qTpm3PQxPFXYTp+EcHagiloCB7TEMk7M+FBpUz0iQX/c2RD1qMhRFsoVQB2y2DFto9A2+jT
xG70ZGcLfy7KLYH6eTZPwcA3ANlqF3qwOpge37TuCkCOQ5ePgMlex9gsmZHDOcS0DcklxZCzNb53
TZwugkEhJF0Fx4f4c1HVO7DB7H4YhEHgqahu4P/h3wGA/ogCM9513DyPRv+UtS2yggLFlGiXtbaZ
22J/341lLpiOwaS5spMI3w815DD3Beuw6jmicfjeo3vuAUTaJK3jZU3dYLfDAsGGA2dwYmcDBYEP
qceB0FU0l5vrbhIR8x224fzSA6W4DUIQYTH2gLFmDBTk0XFEeAPBvDqbgjRZ+bQMluQNxJ6mTx2G
YjOWa1n9aHqciTlOEzA+BnCc5TnZlqo60AkPJxWsDUC9SDx+SXwTC9MBwUYFdoKfghsPvhjYhIlo
3mvaT0AeMa6FLJRhWbjlACg9PoRzHO7icgSZ1YgNuUVheOjKGBS9ciuKF4FHm00OOInXwLuBbnQm
byooOwDOlOOuV27aY6y93aKTDJ8TZba3BMQomhKQ6S6Yuw4ndLnNQ0GSYo/Bbf1T175wwHYZadPN
hci2WDHJr2ngl3Qj0Jv0cF//quM2PI7gv5VQyDX1cS1qQKdg44JPawW5NRysBtrI+ogEMPMlJoZh
OawYyRfoeTs9uB1MU+bnsI3MlwDClbMAlxDgtRLiYCdgCHj+9kFBCTKjzYmn70iHQlNH5BHm6Zeo
adYbsIHbL4aU9lKWyHDZmuB50nNzUn3SPAEyK+85aOf3JGi6Q9L39GHsb3TtTt08rw+hq0FuFXR+
kZLOe7TiPWjzixhPW6ODu9D2ob5QrKZ7D8j1RlU44bMG6N8Z46mvhZTuq4BX3+tYT8MtHnPz2DVb
/OZYjzCREfiPzkZgN/cl+P43sP0Br4LA/i1Xk6M72BXLzLKEgM+69Vvui6nexXK6tOsWZ9UGj/s0
gGGvCWYMeCRiwp43D8eaduu252JzqEALsLM+J3Khu1WjM+uqmJ5FC855OoH9mFmu1Ds0BNMpgp8E
KHSYEj234CTsp+vPFnVNHxwazn0JluiRRJr/iHy1Hjhy7PQu6cia0b7tgQBHC8bkMYWyTdjyylgs
28Pscd1rM2K8EHGQphv/VEkL4pkL4LuagER2kttaQn2D1M26KNrPARIMXhxAvpuNhjjfIzGSs46L
ccr6ikanMqTvdg2bHMqj5jukzDBn2walX8CfgiQkRukB6u5oxM2iE3VLErsmYGERzHa6b6AW1FjG
jboDe7i8p9piTF1sRQnIy8vmDdAhYJSmCmmwW6F8eRRxErmTH+vt00BQvKXLAHlQaA1/BZA0v8Bq
7t1Mw7Ad6sJikF629F5IW34A/Sr3Pa9cj3HVAn6HjeMYdtNy2YFaTl6VEf6TwFHzrVhg7pz1aNkh
R2pCYK1Csf9N3ZnsSK4k3flV9AJs0Dk4yaVIRgRjysh5qA2RNXGeJyefXl90/4BaDWkhQBvhbi7u
zaqsyiDdzY6d81n75qx5+ac0yyKA1luGVZoxCUbP+kpzw5BRn3fmbexahCkOUZWgmbkNfBiEzPnT
i5OfCO8Rr5Z7xsOW7yqyVD7OvKjGPqtvfM5r3iynFZHNLtkipaOisWlu2Y513q4GziFekggKvn1m
i7t8mWuADtowsSG+9sajm+YUHfZWDD+xrD8QB+ODot05GuhMhy7nMmWspOUhRqgyrG1jeUpinmns
DVytlekRn4uXN8IDxLg3UJUkLfrH0rHUW4F/IiSqZPtFWbPxYCitndPY2qursNxaKxZF3XCfloF0
QL8k1Htmln+IlRTPjMdh1891+xsPW3FYoNHsEsqtCAeR94mIu95iIZvf82Co/YIFlNV9GExeeqzI
Eaw3ChNjiLCOpJe0mdY9tv7uB7CP7axEI/8y7yaVE9u31uizc6Vx3ddGJ36u9QoXKctdIw7UPJip
v85adi4R00ngDRjx41hfLtuaJ1mowEY+rLLnIFlU87Oae2O3aAMDZSbEB9zH2aMkvbUnSePtnVEU
+y132usUe9oBpmoViNiSgGfV70puwyMZsgeWgY2RwPAXroJAoTsClHdWWVy6sUb9nZYLRWcW5l5t
3crZKKO45VhvdA1IHGRG9jZd1pGODUtFK7ybkyTDvmrGe44kyZznhnSMGXStLvZpp505E3GSGGWe
vlYd56rfsAAuC/RlyikjvG47O9iu9uys0J5dfTX1LxwxrnOa40GRA2qJYqMvWX8psnAL2GYl3rmk
uoNaRvHHsZekO22EPjvsW4X3e55cIfYbRvAfgzUvL15pOxi/pu2qD9qVrLj9TDG5nlg5k/qmPhRw
tDOPag7rk+9WebaSWhND7C/47l/LQiQRMZ6BktKLw2XMz6bdygdOhHFnd0l1kYnBevgqMbNPZBrz
YlQaIX3qzO2hH+HL+K3O0KSksn5pcBxfeF/tidoL01PfrfNToXVkUFZHuldLE6Put7LeDOa9lh5i
dRN9qERdkkCQBqABZllfdZFWF3Mg8xWwG9B+MBsqFFybxEAoVuFspYlsyFqMtgyGaoilzzAp24Ki
65Ntl2w6/p0ibtMPnYXR575tCaqkYHBOiUOJwY7nY1OU1cPMcK8kuFRdjVk6T+BzWZOmHIhQQV7V
1W8MFOJn0k4u9pLC+ZpSMR1d12OyJ2VWNAHO6iIN4hrpl0m6C/CqZolFqDVIZbt4W9zXYe3TEU9b
v+6U6zhoLPfkTmdjvfNKQs+g1EIt9USwsqvqwKn1jeAzEr1gyJy6Vnoo73MIlY0H2PmPRmf/7cSc
RHHdaEeVx1DFK+2ot2lk2dnD1uBSmGVbhWWejC/60pNhIpJ3iG1AggWAwqC0YJreWwzHqSJ+EFuA
raRuqA35k5ykXf/VV34kWaJFhlS6zweR+bTI9xiSp5EeTD+8npQKsvgrvInVF1BRNcoOn3Zw2ff5
eKOdJ025uEBxh46AjBaZGVZ3mpGfWmxeCjvHWETQY8PY6DPW/jE2xjnRac1YgYauSIgvxIi++kWT
jkf25G27ahGzz4bOLYwzoiVmPY9AOif+nDPUIektkABgmeDexE6qvqu5C4cpjXBmpSEM/9s2OcXj
YlZQ3lN9u/LuWYfWjL2Qqwek6LL2xHo9wzzl9ZA8x61bHCzsL0HSERvt9IkEsJVh8tba2iRiPxQU
pdo6H+DuxU+4L0QcYGZfzUDzJrdja9vYX+Q65Vkwlfx83b50MJ9reFhMa4Ze7cTvkzCmT/bBtHmQ
piUNSz7K7KyGu99oM+b5qdTzCjNU0nrvpVWp79FM4vPAvM6O+rj1KWjsz2Rpp2Q34ivMA8GgT510
Nmc8yzZR1U6aJkNYZhI+F4f+QXqvfMGu0i445S2pH7SiHE6O44zUoC7uRgbQ7QfTsxdz5VHUR/eV
lKd95oDBl521bqTK7ntrGbl3pEt2hA5JsA7erhX6/MdYce1SneruA8ZNN6LHqkdeubb8Wl1XMpxb
O3I8fTz/4M3Kgsxu8flVVXqopJKEkbiq7YwWzsCidco3Q0Wji0rguzgsd5nRt2ei5QgMZNyW9wSf
xFdD0vKQyXHC0uQMzptL4WL5iQRS4se5WfxLl/5/ratds18EjJu/438Ka/+LFvf/kfqGLgYZ6/+s
vv33+nfaf/+3x/77958h/XcZ7l+/8r9kOOsfjiSSanv2P1U4E3DHv2Q4R/J/kNKk8AA28UX/U4YT
3j8EUpujC8EeyTt75r9EOGH8A9EOqw2/nURC+7/S4P5jYESjyrfAoio8z5W2a/8nPEOyA2YWVDr7
fkrQB9LJdV83R6vb0G48ebMcArGhJvA91Lpq9sB8cpCSiR3+24/tf6MF3p3fiH3/Lgbyx8Bo4Dno
kZYE0/QfcwodmSrTVs/YNax7eS/cdUIz8OLjnLBEfSoy7wIt3d9QtKsYp13bTJHLsUwaQtkR/ynb
a6JoDg235w87JXxdpzj7MIPTrFXMP2jb1vi44RIIob9MD2meQZzLkWp2Fo6Ep3Rgmp2BH6eWJQuv
ddqGSTEp453WF0vIuHDdESBCqsN68SkwImJN4NLAj7t6Z4lrfeXqgo6Q8/WrT7ZTHEmKqe9Goz2c
cuuBeb0W3Zt0uuNhNL8BgJRXGxmt9+GAsqaN1ShnJccgw/L20yRV91sUvf3q8RAcqKjn01gsVHhE
h3I/T4sMc/fS/IQiNBwnOfe31BrFSW+EEUpgA3vpWeMjPsw4tGpj3em5eSqbNmJIR6dNfuSNzGvZ
4ciioLHoxj4FRSUsAN14S1lIvJ+Yb9MRm7G/zaZx6dJE2/Ml+kE5sQybJe2jwdK9S6KZy3F2bQbM
a7mv12QNO6ubzhR8GQ4rK6Gu6dqdMwHiCqaOa2R1FnsXY9kFVibHV7sjA+hljRk6SZe+gC+wP53N
jRkXMGg2gVRE9GUbf7XucSvW1a+ktlxpP/PXie3AH8uCMT/H1hERg9H9vjGyXddwu5hbP//uqtzd
yaqonyy2XDOhktrENVj1pywxrZDCaw/v42qlXeTW2tntUiZOSoNLoDs3x8zTFQU0EcGm42KF+YBr
Eoerg3xzYMvp6Du1uNtoENFkqoV1vBXBgHFikMMjFHLplymOA2cChAljIYvMGe55i0vroS2K8TOj
WjnUw9hg0CK4utaa9tPZOrVz53p9qGyS5PfNLXQTGsCyO5OhNYfq/m/yd8Ic/4DpLfnYyL6QGxXz
ek0sxKoybcSTrkzxOFWzuumttlGwzypcuMR87Gs3ktUkVqppO7TJOD6VpS0PZWltT9YYE1vZtCyo
kMSxsG/ZY7Fm9Y1kXIKKktk7QmryCNzCCuwUjQ0jlRHMzthGzdK272VtIpRlFOx1WcBT8Kq/JiXT
Tixe9QpUA78bBpSQ34OFBGkno1nBA1Opso6NPbqHuk6MnVmviGBN5SRBpXnejhwoKq+KyYpSikc9
1vJdkaw6HQRqJeKk29vo4fZMnYFb+4E6RYZaSz2LN3WtopxJ1GlNndifTCVv5N3N51kxk6uHB9Vu
28GbG/vqNtZ6yMt6DnGvimvipjePQ2ZnuNZNn6qgTBcFoKOezrMws19r06d/q0RNgVcyUhcsYris
pJZum2N2nwmnfkTuSJ56tlVe68Uaj1s923sNTPRt4I8ddKQenhMCQd9G62YnmY92NC7T9Ku3yu6Z
k9klw9D0P4xuoshx8hj3nAR62GI7q/G4JrI4upYdMGkkARo707Qe7K0jsUqCEPfq0HbTPk6LZU+x
4rYMSPSlDiF35deJVoNEqZbv8wQ3T9q4hFUQztJAkL8YQ6PTTZhh02yy1ttcZDhn8TsBw/hGc9Zs
RAs9stsEHvmcPdwH9hcwjumJuI4sfQM9BDmkpSkRMVra2FfU13K+xiaBM8609TCsU31a1ir9ItM8
z4Gb9LzX6YwrWpkeTS6qWhIYZKDMS9oW9snBeWLtzNYjHIif59jWdbdbprE+uZDfP63MG6Mtbwj5
z3DmyVs48lDjpN4gj3jt36wp1pa+pB//OgPKdjxv42cFFSdqZXOrU+2jU8sQ1Zou4LtA+3CZ2W5+
WwqPZKX0Rt7/zfrCMizZzZwmzSfU6ZJ0/8o30BfnGC+kH9aqqo+pES9l+C9+DZaa8hHWyCwOVbxY
6ijzdfYuKOKi+CM1e5ieRV5ZL2COTbUfW639HngVvuPYqN+bMtWuIGtq9PCGC3oner5b5W3LW4tc
xerKLrbek3n+LCpPO6+ureKzbhFOlESwZGCP2P3+hcJhz4h5wgFqPv+Lh8MeFvyh2Sr/otLYz1yF
g3tcnLzMn8ZhaI7k07KXCafFC32fkiGpC1rRmez+36Qid7ZLM0d+1J0yfxFRWo8jDrDDms3yLNfZ
/eNVDvsvY0PPI80V9iXOLTBRWrd0L+zLkdda8VMFpO0Qze1QwQatk89FLLuvypLds8Vp/bJWXReB
xZr3yZDgvCAS4EqfIIm6mlts3ru+ZOcM1C7/RJeO8+K8Dyn55NvAzoH8NBfPmje75xwrNypgkez0
oonbIAeDrH80Xp99LXY+wSNsM+xPVZkgr1KG2z+YtHT1Lcew3OzGrN5yfyhdfVcydBgQsj3xJGqz
4bjVkqd0sZfPsm/FGzK3+dKMojp5glUEhqmaW0wC9a1mfHOkqilwP878FtRaS04j189hST4cPowx
ngXCIqZLV8Pezh5DAXg8qJetwRitjD2Gce2eT4nntx69IA+LvMNiLOtCPaxFZYy7jZiT6W93Axsr
txsV5WKZwiVJjvHQqJ+poy1h06/pR2JUw9Uxk4rEUCqCurLMgBGOEQBDioyKtJzmKfeYVmq7TSO0
ir7zBri/xN6oxdyDUuBIOFSLCocxCz1HdW7jGu2LQNRkRM5AXuw0NHl6opyBT2XgI8cIEMtXi76U
5HXL/X7wckc8su95A4UCgb/YGjmQfTf7Z37V3s7X7EDekIXdlV2HstSd85IM6y5t1qQK66EfPttY
bvQ69kpC0mB3AnBfriOExLqzNb8RDmuNmi25zdtq75GP16OV9u5FQqHxs6TPmPf4rfUn1Y+qrz+x
pX4D2ffpnU6G80k/bxoBIjxOerAtP6kvm/0o7BbXoFrnDy1du8eyz/KdWcRlEZaWdB/uburtsGK6
BaBZeAeYt0Ra0ToOeYwzOE8SebDZ9BtikQD4DvIjDVwSJb6YqnanYl2sj4PSjYZY8mYju1TgSu1U
A0LAePecFV7xOk9xitbGKAfLUHnMYR89zmlq4otum/XPbFQEG5JmyT/Q6uOw1myEPo8952aQY/ht
g4VBVbVrKpepk6oHPY99tlhz1c53qhTmyyzIs3YBl8OYILLVYh0Bd7V72fX1pSY98pAvCPDUt8W7
alJ4CnMya2G+CCeOvDjuyih38/riGi5DTLHZEX/lJbgHe6PZnMXPaUjMR2sxBupqZPsXTpuUJHyK
fzhMFesT+jHeVXM8nwrWp/eFu0eMY3wzVOzBjuuE2ZdNim0qte+NcdNwIGSnndw8/2aZr0fE10k1
f92M8s9UO8mt4FTk9h8r0mf4JAkarvEaFpZeX1kwPzKvnvX3ljz0Ixdcd270xTp7nobd2zKmvYW9
GXBPE/9FFC93hTCdm7IzgwLamcghLo7gFG21d4b9nCGrimMVeG2tH4q2ApZb2t3ztkiLud1omA99
rHtB5m3q2wa79LRyih+MRNOxpcL0qRACEU2GP/09/0HyrGN8KVpuzgSp3d5EaIvlIe4pCrLFPJt8
Qrt8LZzdLPUGbptj7SQXDVmWDn0/i50rCKb0XUz9Q2fIcU8gYTiUmDdBJNDcXHo7Kc4SugcHiVFO
EXlZCrckZaxs2es9iUACrqzPZVO+SaP6o8XujXkhQBCRFqBDCn2fpfVy1DKXm4ktfw2+DV+KcbuV
XVf9mtd+ujVUX0QX4oQl2kUaYZ9bTo74ydSfZPBo7QuzwK6n1sjUrJRealvCNV2rveBCQpxJVrLu
sHEiEqVrEBtQvNOjyuxTukpoCcm52DJ5TZxEnGuXiG+Rg9wLmHm0YSlm4A4KJZN1vcIf5uWVrVUU
0XXSBEz320DHf4DSiDMhWalo4z6xzu44WU+WqIDr6O28G4EGhI7moiPytp8n3B2kppteUILW+v0x
tAOk9XKnqb4MG1tFMfHjAznrk1uMB8LJoXDTu77EM70GS20zuRFediIqkwe9katzz6A/RJ1v6LMa
VCDhVGKfY0vwE8vGW11B4mETioruQ4lOp4bYrNkNbENi+JB5eYy3ivNvnvmo47bRGKesxMyJ/Z7T
pPM+dUbgB2AN4gPggBUwVC1PrdomOEAiuZaaDYJq8eZom3PjB3ka80M6W/tMBZwfR6DP70UdM+qt
W+2ZgaD9XGxdwVkJKAEESZ9e+jFPGUayhF2naPuF34cWWrRm7ltj89tMO9vXrPGiuvwMVtgOVz3+
qSvuPnMNNobFwZRpr1i2iQiss/TbxRsiLAnOURmTd13k4r24cT6GdcJEqgFNFM5Obe4AVbjEztuL
nrLPWGRNKHXoV6ZFF6lXz/msCuqEuv/GBGeFFcSlwKLFPw5Af8j5aMiFWbWrWU4HR21EDfSKZ5uY
ku3W0jes/qExPjpdXSeoFtDM98YovxiP3+pFFxGEtRemaPtEIy9W9VFciPu1JJkdgksLKA0/+sT7
xGcQGnP23SNsgE4CV5G4dfqMs6mKPKBdPtdMfWHFlsFz3DdHzy3OLmPJU6Ks7Sx7tvI5tltGVeEe
rBXRvSCTFcU6M8tlLJMD4/QX3cR16a71HBhkdsONIFLBw9HIo27TXGEzLH6ZRt4Q3XFIyGRLLZkk
c0bCLYswQpmhPZb6gfF/vG8KJz6rklA2Udwh8sALxrh0cueSJexId5UTbiQvjmyLKg+ZcxRTemZG
EYExZXghMvutbZ3xoluO+ZblVsuZO48eSGzwPoeiqjBaFvHqTqBuJnu/DVn7ri3MAlyTFmWTOJiq
zWvPxOnmF2gZjwW2B9hUfD05JQIIp7Hq/tTK7q+MnrXKT1ydKJELe691mZyLao/E1B5xWsRBZ6oi
NBg+XCEXwa/EI/fL5O8H9WIqxsDBNf85aW53nAniPaqptvcxjDLc9/jGkrLdzZ3S9xK1fTJjnTOv
+TSlpj/P4FDocJS3PlUgcog5a7Lfj0zkDwvb01HUdX705GkIXi3ASDQYJAwY7EuFdz6UrVwuDsv8
LrPZXJMM3vkm/oDcS3GfOifPe1FMsiEePbIP81iN2U8mmn/WpGdAp7cNhbjRKQatMumiQfQ4qSay
PAs7AsPc0PRdo1XLw1TMcMIcLYu4uSJC9pHAULdA8cS8hgnOY/zhNrxQTrXjtv0jF+NBq23vgLUn
sjVxtnHE+dRa+26ev4CVJH3A3rni2HEdvID4XB/MOP2aTIMcf6O9m5ln36pcjd8sPGqZPK7MTihb
HBqIo9nRjVGiaC/KM6+NyZKeHMOa00CC6gyAdbltfHKAJ0SDOvvdZP7HVOi+0HEV7xU+xTCXbh9s
4P2oocEqFAERoT+TPhg+HsHG9xw4P8Xk9tC25N8CV5RMs2NVqCBdqtcOuo9fkGzLuhlnPBf4vooZ
X+I6LOv1U2tdi7dHK3Z4VwiylmQ8X2iyh31pZdc8hgPqifFx6UtKPTxrj+lgvuWkVwJHmQQwS516
kf2Te4eZhm8O2V6x0SuwMqNEyhPWg1LAolzwSmHR53GIx2MHG3LHNsamD2wxn6zionn6uV2yjNex
frnPKbGXnWJv8KJsmB7k5qmemc7khVMjqteka9QnXkMmBUSEShoOv2pVJLtSHdibY9S7Uq3NMRuH
aa8VUhw1kRpRMYj5sdvm5EfC0DHgDf2m5X81e+ZZjyz+JIP520HneiVt1BwFpe8xRRna1Wq+aLKk
oQYJsteVwwZSZr30JpgBK+SWaWrad1PkICDzdUr8THPNnWghKtbjjGmnXduL4aCY0TbE+9nZ5Avk
OxhZ+qauzWYptExDdkcp8ynsNZWFtadY4lTVvgfimg9KTyAuxtnOMZzV87vWzN5mW1kPPGc7A4sM
G4eHC5n5zW9wz+ncj7nh7vi1A3QSSzviGM12jamvId/T+dVu8RABynjx4vylMpr04OAWORClLd61
GuW7s/vHiUirn2d6tisgHxDX1mDvc89TJ5NYx9JDCKdsnwmHzv5GnbBujkXwScNTurUFBp5l+bIb
GApM9tOjzBLrWmJeIWmWakjEZdHe7TB8ZtGiTPfiJATOfXSh1gntnK8DLjWHac0KH16K3w5SF3nS
1XisZa6e8gFXV1jc9XBPdwgPM2IsDCP5gJDIvNtt6lNtEtfZDVkek/KOB8b+8apyHBBpAV+PaDIk
BtblUWlSUBUThktu5GzT+9zvWfGgcS6sIK0825mTyyzXMxwV7R3WFQHZltZjN2hCvHq2zfJr8ogF
2Nmmyi+QhpOzE7ciYtW0Tjg/wSfJNBlqG4g358ExGfThzuoifom5041shIyL+yVjjn8Uo+z+DmlL
6Rhbw2XpaZhqzdSfjNpObppszEOXsiwPrgoFEKtXBNsRJ27eua3siz6PYU/xZ+JrBqKISnHx+vuK
6MpITuweM145+OvbJM30MCdYIcipdd3BgLDYEaVi1O6X7NckDdW1XH1Y5larw+VodxNKWLMa6bcr
OS/IBS3FmyHc6+SB+3HWpX7Mu0YGQll/Yk83fzKIbFLC1Gb8Oy6z6pUy5Cv3bILVRf9kTMOr4RVz
ON8Fr4kMInzxlgCmM5yV0nlcbYQvV9ZzpLSt/m7tzInc1soDUhz6bm5I5ifIg2GyFtsjHjcVMEfA
I7w6LrIZvgBeLQuBTkKhwuCL6TFvH9zCBEDVKecwpuPbvKYk+4z+IxPkcyDxwAczbPmwjUlG/n3o
fljAhNkHGzvLwbQnqwsmCxtLa9PYJPErTFTv6MJygw3U+HgrzgrIAgeeyk+r4fzNKP/hXVdjWCBB
cRIouw3m6Q4sLiEIBcNWqHAaRX2RW/w4OdujTKT3lMI6CzBttftmNH7VqcvDaGfmVVXUxn1+h4zl
q/Z9Z6MAxvZ+eKNwI9mmMIFs14LyA5WZ5G+rMSIq8yNcFBFx69IaG6eMquktLwUgP8HjB7oqOU3K
1SIaOyxTffk0ghD0FYOpvdONF0GhPrjA7cwNVXI3G9twxD6kPcyruqNerNe0lXy7Am+r1ZPQSzU5
hxPR4LWGc22W7LEW5k3bOv0iHH3z3RgzlnATmuKi8FCGZHEea/UsDPzNLDjDH7Es4mTE3suqRuuc
1jUuBqH7uo23YHa8HQSG16bMH1a4I5i2ISIp2DfC3wrhOAE4bD2SdT/uDSoczkKkUWs3ejNn8uIU
QJkbc0xRAXq4zeuC81xIDmTh9RBdPE3+bmwH1RLsSEBhsfHx2jhFeAzD9c6+pqUuWuxBdX4d0yF+
7LdtO62s5Lq63lgGRZu/2Yl8kkOOL93yvmUuziWxcUCVzsGyB0rB1XzCSVKcMxhBLE0Ns6p/xyjw
ac8NQiusl6BrHOyjT/Ewp+HGgOWlxw4UGFpTPpt605+7oYEvkcj03QaZFhX9QkmjhiYcSXInm3DC
Lm1xh4H9OFSj5yfTk2LWdE2WND/lvGvflYqzOCidlrJ7hEPnTzZvQFLbFzEZzMU6qwJi146nhFgx
1pz+KCTnqW/ZMEyg3VENZlQLfu6sXCdVGRPyti0dyVHWB7OrPD5GLJDvepda9wKInK6ryvonlnlc
zS3siAu/aX4CB/Q2ukhUpWbsG863q7eWuRNos9J+bQWFGffh8pQt23xMWpwovgdv45PVPtorfT88
cR7ld3ytmInR2NMQj/5w41wYOv7WVvlDKm/+RVqWvg7RwJsZChWFDRSstrMC9daa3u1xyG6zpniN
14IPgRnTkj5g3clX7LsZZWbZmt5rKeRwhNSK4aXq9flr0R37DTtQCkMNdOa1TuymRsm0LKBXjVHe
EmLEBAxL5YEGTO5r8BygDG1gGU72himkPzKOooyrJyPb01FbkcNSng1reWvwtUYFgrxY5k8ok7+w
BmrkncdftOUQWbsMSpzeGb9KCj4GbhuCla/lSCLDpLvn2RgzToqGf0JIKcN1lU1KSanbnzCEeZf4
3/pw1XCr/4RHhtVpYHk16YPZ/p1TkO9hQsijGyfyypRVPUw9LAR7Zibcy2Xct1lpP03S4kRLnYQH
pXP49CbyE9A14p75ExAh6L3eXemqfUrF+Q8/HbZvjwoOg8izSFf9s1QWY0hQiKxDt2wtyOO8vI6a
VC8oa+meFQPBts2eztKsrsLNXGC44vXLZ+zsUqWhI2L7ZwNDc95hpe5OAzT6N2P0RGigykYwpsxb
uWgF2YTYXRhFG2Zgdrh7Z0sEOngcLj6V7ZkoHrqFBzjZ3O86BSXugth55MFnSyBmnmNjNMZNn9Nv
b0DR8zNqWuLF85cFJzoYcJbvCmt7hBpF1LKtPNLqBIJhRq6BHKst7NbPNgMTqXd475sHJoINv74T
b0nbhfNa9NDd3O0dyoseAuDvd1M+LaFSwvHjsj+RoafrcLY+ogtM94Opxc9TC4zDmeQPFY/pusOt
3e10YEzXHE/+js1RzrNVxFgQc8L17ERMt32a5vHTUi/ZflSa+orxFLKhwQ4KL7Zudd9X76w450Qs
XN13PC97msDhHGa8cRUhhQ4HGFMUubGgJ/bOGbIkXUeR56/ppI/PjsHAZ2dUWTIHlaFnZ9tbKQkS
1xJhYnIn24UTxJupXtRaiIiVBfPBItAxFQTAmSCSUGkYnZqzs7vf1A6Nx865c2ZbDAE+Rjr9XU13
COw0rKgpc3kfzAqozMu8gzH4SmdGlTJa/cFtWvOaLzkrltYyC9fC+MH8LT5TiOSXkmoyqDoamjUj
8GG3HLVznpc7DKjzFeOm/eFoOM0SfdnnmblGwzg6UYFN+9xuItsX06A/kwyY2fnAPeiP+BTRblaC
xWO9xC/prOQDciV/lZyhoNPV1pnRtHjkpwo+Q1prexXxZAdM12rlE9bHJZe2LLQH4ev8Xde6Kg9M
X+gBmbqpEwTuDELrxtODlvqabNZ0M6f2USMZRCKiu3ZqlEfwPbnn6wDdzwn7H3TyRpD0QsYq0568
bhF4W/O3W6Rgt51kpMI2h4nsiNT2o1bGkQk+OvGboTUOgkLhDKIgKqt1/C4gtoodm4EWx0/sOnvn
8/2xGl1+UIgIXF3M1f2kErRtKg5lPnzqVp4eUivDyQYwyu59C5kOcYf5nR5alolncjMnuVsKyUix
F/OZhREycLt6+hpXc33MV+7HtnNyfwQwwYKs5uzU9kD+RtpcNszMqf+7Nc2eR3gLyMU5iCwz4YQe
G/2RWcM+W3h+K+BRorSL35tWZa+D1zu/mcB5F3sSp2zKzdan3ybf4RpLTxQlEyXQLa351BjI3hrR
9b5d14KnAs62Xpjtj8UDGgsR485/VFD6ztwF6S80UDoPozNviQEADWMQqDa3rm4M/hXcsho466As
/QwOmlcbG3UwazaJklH7invV//DA8chANrN+Rn3mtplzO/8VI1bSJoA2O5iLyCM8O/Dgmqn7QBj6
ytLt56K8kmtc9m+mAfgl6/Cb+1yn2SdUt+1jXPF7cgrpa7T01On0GgPdlF7iDqBnCRMvm9nmouon
d602rKtgsMeqcnZGWy4RiK15C1D6xr0grWDt6xYcTrJAY1voREctWIlN/7PBKZAl9pvTPzHxEn6f
NQIVIxlU5GqQj7dUcw9ap4ynxvof1J3ZctxIlqZfpR5gkAZ3bI7b2EkGQyRFKindwESliH0HHMvT
94fInB6RVJNWbW3WNjdlmaVUYHM/fpZ/MfXRM5i8dsQjlIppzs50+jck7eNN5oT2QaLI/wgnwHqo
0y4F6wBqhWmPCZjDsDV0lqU/bqSNOCVyoO9kNrli4IUc0gB6towdwEReyEkQFxONdh3jQCMGpPFR
qTmaOIGsu0IC8ilmJJMQ1vKSjVu76G567XMiYvwLSogUCGIAZ2jSbN5KS9x79PbXsSnQWSKaQjmZ
8qORyRtHF/OuRd10JZ3ZOyEXg/1OPI5POsPWcNWqQaFEGwwNJdIMbS0W+R1DWv+zNOzxhgG2+yRV
VFwZk8tcrTD1ZdLgCLAOwwz9jzJSn+2JKSOSFI8tfejFeqaZr614THcgaZo9Ryl4F4SXPvUyvwOC
lx5Hcq5DglYNcFb1pc6bCPePOiaVVGPyUIPXuRn06Iwrs7eTL2M9MyMw1Ay4KdZ4TljzNZqbxRoy
g4bxMXkXbZTuo3yILp0cfwXk3NRl4jinKkhxfLFydSjKqbigl6HXc1zl7Aj0NRAHmW/npKG/2QAu
xrVmMh8D3KKu2RILE9S6U02AvHE13ERNWGy8gCoubdpwg6lDtMnH5DZiThiDhjrYCqhn6/vT1ZRU
dF6zsTilpW7WRZNeWKSztwWyVgfoCunRn3Ig6BRP1nXl+eWBvt8P1Vb3tjnBbGJgpAznsqhzhjbQ
WPtDEozmY4TMz67Ncn/v2DYawQCE41XHTBqqR3EpSre/oicAJsR2xk0sZP0lQ7bxWsFWX1EmI4DS
MKjG3cRtl5Bu1GtAsdkurMPkII0YWEfZA9sxawTN0o4GwNhPEuB7yFw2ss3sljCNMC8j+XHLyVHu
mEmaV73UP6tG0OtpQzjjMWSIVcYo8kTccmB9WNMleAL0v/xwvNddOJ5UEQwHQMfzHRDLbDvHAS0p
XxR3NcnFHfaachtGefV1yjRcgKgf9dWYm+0ayLl6dkcr+KLhYqyimaKUjnRQp+z8uf7EeMn/s4iz
aVPFJV0DrAo2aSHTrYMQ1EUCf/Uijzx5K2I3PllFS6N8jlBd9geru6E3EP3IBubJq7gqkDCkEQnc
QbhXk9vajyIdRuLZ3NI1HJ2rfp5wz4Yll4HbipknOLb/ow58G301Ef6gSUgOkSytKKuGzEkRnlMI
wEtU3ePSCvrTDEBlrfzS7L7OgSu/0N2Iv4JPmz/R27C2oR8Y2K35yc/IsMXdhNb5xRCU2X2QBNGW
sQDlfWFA3/Qr+LHmIgXf13geKDe60yHj8zX8ueyyA8D+jIqh/lxwvDKYmYJPtV87DtiJLD/kXWJv
DRxxLvvcsnZ1y1lD8VyYN1k2DV9ps7jXjKwyCElQHljydvuJiYH9Oe8pwI1ySj+npfGUtA0unQ3n
Jzrhl5hAtYxznOZTWI/iu4Mg8JbKGQRGUUKjsL3YABiEtHBX42jUptCCac/oOxSnSADl0DebDONr
qCI0MqrEH9aVL8WzTFRwBUIHu8XK6Bvq2qCPblySAyT/xuAyL9mHQ1PnLFtKfUpnugVMo+TdULbB
XeL75TYECHBfBPFnTldyHodamuMXxbHc85ilRelVm2bjgztE8wHlfQZPRgbFRJLWbsiR0z99KFU0
o40getQ2Tk7w9JKBtgP9bfSSFrA9Dmg7z7TsqxbB3+9FFbt7FTG9a7sc8yRKzjUSbxxXzPo+0w3r
Do4D73yYl957ZfbtM+Caaa3K0Pk8o2R2oac+W4DoLfKFsX9ZpaDYNSP6NVsVNr2NPAWmTx59hck1
4HLTNmdZMsHOxxOsjNt8Fh3IuE7vej9QO9Bk5JxhDAWJ0c3nVqMbHurWOZh2jVBei+uOQ1E5qefZ
cB1Oirl4SNFyIBdsrV2cueib6iE4NUnffLKDNr2MkG6jhAcouEo9W/HKxU8CjnGtg6ntoMgZylg5
WUYM+j9gxZIkQe96F+nBEetMlT+dugxgvgXZ16ybQkYoQIYf3Iz5B17H+kYXQYKac6tPqDGaIJEK
wLCpxpYAdmbxt+ve/zRc/v8jILyHGoSwgWy/i4X/nn8v/vW9+Otfp/hH+fS9+RceSPxr+ysw/j9/
6W9svG/94Tum6WPTbp4VJf5TosKXf0jTtVzPRobCc7zFuPcfiQph/cH/I33ftW3bM+UiUvIPOh5A
PYeW64NqR8WC/0L8OxIV4qV+i6dck94cd4YJBptK8WsvFCpaNNbdMh6bPaMkdHmdHAFNlW6tBeiA
0huNyjl7hrxSwehJn5hPAR4sIQXW2kRBvoRZgwXABgkuB0+Q+IvGWW39y0v+DXL+NYJ/uUXIVSZk
AI834vivbtHSAXE7DdmOOXoMaCwup14NvzTyj7quv9vWeHLbfgPEC5isCxPlv3UDNtQmXpXHRODl
O5KpqNRgZ80+CLkBax6xAxJ4BVpxsKWVDvY9CIDd+t0laN9+lQju4/1bWNStfqEOnF+BqyxT2I7p
muq172rLtK3J8gw11p46idb9fR85pxjO9vvXOcsZvb2Qy2VsegHSevWoNKvbbkLFfV+Uujx0Id5U
wJ4fS/p+O3+iaGUUVZINoeGshwGuNE3no0El4BT0ukkmja0FEOE7CrHDthmleWelQtMZAuCP0nxz
0ZNd7pvcTrdGhZJdmtocKC6yiU2vu61XhfMu6OVNbSA5EAW8yKl2v7ZBe2E2rdoAEAkuw8JQK0NW
QGydObqegoeZ8xaoN4RloRwgTcN4Gtv0WWBhs2119lScNSeb4DQr/6eO8jtr9v58/83BcHn1hdgS
pjJNQXfMtl87n3tzgaZAXFd7xwrUFl2ur2QLG2U3DCukZF4ahT59A+3v3r+uXFb/yy9mQ6+BWeJZ
kKAJIy8XZ175XsVhlexVG5F/dIwFPDV3B4mALC0aJN9jb0ZrGBDOVT6xoYsWtzdPFXzQDBfKLAp3
PZ5wa8djTwGBTzfIg6tVWQ/TPkuCbq18aUOqheSx/eDeF/mbV/fuQv3xFavadz2YPi+Cj4kGJmoy
UcYEWqJRYTjOFZxLoJjav6PyLLep1yF9HXT5qQKxqeHCo/V42SNJvApy9+LvAGSPu9I5unQO0evA
V8A3eGhv4mmgncfM9ecf79/3229tQ1CSriMJSOSrnBq/qvp0MjbMRnPbgwG1ENQ2FzZ9TuTlRTfw
fYG9oyNg2Jn8aH/+5oVJW/qw2B1hwrh6eWWKwmDo/YauOvqIzJt8tfIZg3/AVeJEevNZLIDnSpk8
HAHn5VWKrKInXWcZutJesfeaOr1sgujpg5doLz/z+uvbGC5ClRKYQ8hXX7/MqSSRDc72tNSfAy9o
0PRBdWsVouW+QlOHZzMGzhbdMaQXc3qZO9mzQEPptprxoUNgm3MH2JGwtb8GX2hs0dI3Dxl6gDt8
DyV9LDgeVqHuDdfAoYHprByn5iIeesVsuU9WWmT+Dm5Pt42ZXS9qAntzJL45gm42ppWAzOgqrdrI
EUfT49aSPjPZHvx9lMYVLWvMmOTMP9XjaCz413JVkX3uit6gO+5X9k7K9svYAceXFdz7oMPIc46f
nMS6zRnTXwbk7QhIJM8NnOAD8GH6fT5S1iPN8d41/V2G6kgTBohyl8RcsJ9MObTPghOs7yJsyc6r
7MnVrEEA4A/1XM34S/n3EYtjbXQp923dFrFvHIZIwzqR3aMo2O3DEr0nEuA/qxG0qW0wXxpHeFyp
zcUyP7G/k2kTlrFS2mRD/NSGo9ogdojJmJvV61g63wrQfeuQ6fOdLgeSh3jmIAbkBCo0eUbIrgXd
2KkNGLERG6furpEwAlJOz8HKjuGAL5JWBO6hR8095QDZJIharfPGePQWar8dNP7ajzBvchg0M59t
ox1bjEmuEz9ZNp8D+Fe8NmhwrrMJTe3czo9OVn1OhH+PdHzONmwY0AYLPJGpNQeLtteZxacBX33n
AgYAV0LjVQd7PCmeGrNtmLIwdTS8rN36tOxpmBAsmzqhl5m5u7rOngsEeFdura+YTlzNefqcobSw
h9rbMrTmQdshd1aDBRGEFagY42/QIjsBI8foHSlxpJJtUFt9bW4A6bSrcjkyp5L8CmZ/RYmSPhuh
wYrly05e+OxgV75OF9yQTqG5F8DrwO7lGHkE4TMKVywChsqYmgwKUBGzN/gCqwhtmTV6KE8gobNP
6LIgXK0N9bmVGdoK0ZPLrPGA3FNz5Qbevdkxym1IT48AVMitlg9DZnBq3aYDEExMO6/daWDZmJSY
qzbIECGK4ifFnG7lhNatBYdoD57iSZka4TFWuOjYGueF28zcd1CMO29EFhvnlD36zveVTyIToabw
9xZABOJJCOu27Ro6mprk07armbYCH6uPl2zD4PfKvMJPKWIFAYEokDhhu1Q9Wk5S6ug4mAZkySGI
1xWyQZsSaNn5xrldspiezh6qVNPe93lu6fTtn72/SIx1IJZBRbDVvKi6LvGk2MaabwcUB5mVGgyg
O3JPuYQ82UHFTsALlQM2xUkaJLuxC+BrEsCMdglYHmTLmedg6QJxWT4wELpb+pOPWFeoFfCB59rl
roM6eTqHC1pTz7gk8liaSFAkIReAWLfqsAVdV+4EQEBQVfYIN6woBsiHZvIpsmRvpR1xUIyJj1mp
6LXVRCUCVbp15+oReOTxfDphoEtnLOQNOMIOLqWbPANPxbkQ652cJAkq5mxvm7aods6I48fk/1Us
smeWZOUiL9Cu2jZ+aFv2sW3wu5pYmyKRtXFGZ9942RMzm3M4Q5SXkJe5p3NQ6gHcop3fPiYj9xb3
7gm85nyoGS9S7xT7GNoTsIrkCW97VFgsOgSZ5uOeq4loOUdduKTb5dhxS+90fkK0lp6XLVHHzu1y
FHiuvO0qbuz8DSrpn+IcrXkTCwI0144qTByoXsuyKVQOVQfQZymaRzOxxdFpElyCw2zb0ExBkZrF
eI50yiaYoLBzX060VG13NrZEk+FTq6ZuOxrsX/xLFvmSmb+lbANJtDa47JavMxqsPGcujzOjGrry
7EN4d+PlORLjUE4i5obZBhIVZ4ZNmjXN6t4Dyj4zQwY012AdBU+TP6UPObLq+wph7n4G4pbHJ1Tg
0o1CnG3jt0QE1jA/v5wrFiSCVbskz6nr3Iom2E5ROu2tYFEAnHiRywobGSOv0KS8dYg0Ow19f4V3
Lp4dPoEHc3eWqSb6KM2nsXwSiuXrtknziPyKhR8VUZ8qqMB2hR+sQbzuzvE3W6JjUDMnLyAOrAy/
LA91QjNjOePQ+GKKFLGqnZ4N5NHMdV3uWiLOvl7GV5tzOtwjl7Pt6fVfG0E2PYBNKg9o9oFBj0iu
zDF9Oq+VosufEhU9M0+7D8xk4sCAEKg1r3o5bQKfuJh2bIEAC57r0UNoyjVcumg6kwwWQaA4Essm
Zub1ztOL1QVS8acBJxM4B0t+7ngYsNTRIUMmcMNxUp+IkvVVbCNTAeHUQoOE5vdoReB6UGNgZDio
bVlCQUnqDplrzBQGZsOOeWiqOYSONKJVbWE+uNOi0siixe0ee1VSjTF+LuvyEURMtxuprH4YGP9+
hgBTXZnQnTZh1X3GnC4EGaaQ4QqEYP4msNLJp4KM2ALR34tggwCEecCzcedA+WYUFy6pQaXLi8aJ
vBsYN916YJq5tocAuZSpLi/UUsClEXlyPTcnS0T2zrNHCNV++NQbC8DWk7hQpCiJyGFud5i8zFcz
lI4VvhBPainzSq9KN3hc8T8KzXaHXuDBR0z8hJR0ukE3KUZyJENZBpTJugVdsBqz0CZHYXoCTpuT
d+KNadn8TGYStk47oIXqIsNhueq2EDwukPV4zGDXYfEKFE9b7oAHQKmZcFntvgJZsgZ3HXB5BvbF
wgCyRc9vz8hxxUL0UM8cSOD6G8PP4WeKiNwhrxXCN2OAvYJ0f1TACZNw+tGPJM8ARwlaBi3zEpIE
TTOAPqwGwHUpmHNXMIzHqUia1HDwnGUMDGKxJrRa7G90aG9Inm8MEHkGFAGOo34XIum6VSHfNIyu
jaG5Qlq/ZBEOD8Ic0NrL1ErFOUqavvETvUP2wEDbXY5C4pxsfHdgn7CehIUpjX0bpgn6iI15bAwr
BcxMyDSTHgH9GKoRIyBz0445u3apfMAuJStzJizFffwsxtIHGED+JAIiTVlE04PV2RgleCCah4wT
CHPV4HlIjHIN0C/7UtQI/duz+UjPFKV00T4WAS2OHM2dH+GMsjkncb+dXa/bpyVJcMSkieEHGZNJ
DQdcyMC76RzHbSM9WibnXEhwMIXTbQ1dYoNdNfytpaJ3MJDZeBbbVEEh4pARt9YIuBlx5XTd5Kzb
clmiFMx7exiewHepfVro20ixYgI/p3mMDipqieHzcp9ambAVCU6tKygLOa1XPml2L6InjI4e0fZc
OtjmbYt79QpPF1ZotNiCigg8kOmhq+2FN0U2HKtJfKOArHemdpor9NOah95IvyacaWHn7Ws5+Qzu
CWo4RqVAEbgbRVbFJKsju17C6Qwq5BrcTrrRqmM25Kh7K06fKqaLJBjjzeyNyCPXjLIa8hpD+EcQ
My51o4rXnRyAzIz5Zx/lfS0BdnQy41nRdj3ZQxLdmI2ovsYm774gTWZS4F1kNisMAi+yZYYqSbB4
p3k28J5tT30pIWBehUY83Oc1DKyuYbnJpXkVh/B0UrSNJkVcC1rynLSOxpNhWEC8XX8J0jnVCqRu
cu+2m3lYckw56wpBLiBkwI8OWSj2AX34C+Enz4URPYec9g1siC0ArBPikObmfKIDSgEKTbpTL2s1
ZJmcAnuBkJATUFzLbWJB5jG4YfQoOTMLBNLy1VK1zCMNIiRF0k0fNo9lztGjh374FOLwxXwWTjwq
NMW+g+92OdGZBCqMF2jqduld3WvY/abYGrhXgbGJyO6o6GEosSabriyOMZiUNfpfoOoU/sOgk4n6
kjU8Rtb8LYdjh38jOEi6FlC3sU1c43MTrnE+lVhzBsH3bGj5lSZ/NmfTfMoDXRwzTr3z6qfe3OIk
El9SrD7ThOCpMvdOjfHe9eUt7CxKvYCTK8EIdmlUOfaMGlvo62uHtj1jheUMDFmffSk1WgtUXkkd
VreNz6zRxhp2HQkDYzgzOk0xYYxmZIpMDq6hqdNdGv0cE3ErfFTwcrZrLj/h7QEUiwQrNuSnrNEg
8MFcrNDuFBs/oivFaueIg6a51oV9ez57Gea2rKTg/v3C3/lde8FVrjSFRBvGdJf2yi+65DrRQK6h
9e2NgqITAX3MH7rusa5oCiZmPu9AACHf2vOVseYC4CRzTI3S6otT/6nq6t5UMd6+EYXukmb0nmls
kTq9T3V4Y8pxZiCJa6vMmn4TDVjUVAxH3BzfEak6EuAufDg3Ms81EpyGv+IujxiWdrj0du6tSGdk
LIxOHCUaJZduNebH0RAkdHpJSj1qoM5aHFNx1qK+dsi9DAj15yKsF5a669VfCVC5qwLbUOz1liww
QsfEpebdOKEKLlIhxn+/Rc5EwGJQALycroD1qiOVZHGUh+yUfdBScihvCC7bno4E0l5HhEGcL/E5
8NLHR6aT7QaAwv+gRf2bphiy2XTZbGExS3ndy7OUqqGNpv0+8RBqauUcHbCS5hRyob+nIBgXBWhz
rbPY+qBdJX7TRqR895VtWQQMekkvFxQ7W/Rwh/u9qrHsQ8vVA0BmiLt4AL+Mz031rYcFvIUbAQsY
OnGpc/3ZBxaFj5p4fH91Lx24100t1/SEZyH4tkgfvbyXXvZmFZUDEmNLEFgaBjbYlxWk8W7bODZy
xUTX9y+5PN6rS9IfdVAb92g/k3i/vKRVdCblJkrPbWCpbVbjPVmH/JPIyvuxbTTcJKjxBQyfAzC+
/PD+1X+zm5kTcAO+4uszynp5dfSWQV0XCDkiuokMHQ2ddUFB8cEK/81rpcsMQt8Bnu68GVNxmkow
aw6Gc3iqr/sZcEmTjN9QKjzh6/h1kbv+4Iridw9mOchW0d8WzH1ePVhdoMMyqrzbh3HSXgUdDfMY
IOIFIYFWDup/Eccno+iFq+2GT/mYTXs9imqF+2EPsz7+a86+vP+uEct686WZI7qOyWKnCfxqcVUG
hHzfrNhjafKtrJzp59/Jb5qQ42Vj/YHRwisrhGU4CMnV82y6/spfBpEvv20vPcMNirTdq9g7NVKi
gGigB1UGNuqXZM0rod3vdpY84Dh2gYTBQ7MwDHQ8XPcy/atTmAvNTjxfv/8Wlqnsq9fgOL50kNFi
5aFe9HogqEbABV7Y7nGbp0+TkTy7NaGmN2En9lJe9GV9jGiS/Wl11aL5zScyopyWLlBA0Yw0psjj
wH5LuYrLYiLJsE6D6FCpSpIfbntwOhOeqU0K0nkXVmvdSnKcPsRdJA/7ZGt04RZ4dLL2sGcBfoaf
2TJ1TF0zhHMKdcwGL7JuraW2NpHhBUOfr80AOqdeWlnL2O58sCWwkS7efzfy7btZJskOAmMuECX3
9TzXF3rsKAwXJQHKBZzPwzUagDh4Djl9MXgf6ykCmz12yMh0Wpvnx6S1Cg++LkkIPVq1AScdWK/0
EpyFsXVMpkQoReE5nJKVtph9XdOSALum6ISG+YfxTLwdacFmMaVr4yPEUNpcnvGXBIFeBnG+Idkk
KW1XCZIhG3pqEPS85rGX0MgiF41yH5s0kXiIQWfxrhnM6oOw+nbmip4dQjhSMrk3PfvVKsth41Qa
ua49Nh2XcuDFSFZCXMDg/uCbvY00jA6F8j0mvJ70XkcapiABZtxptQ8KuoIJeY+A+bSrva54zuaW
DgeEtXW8dJfrETpSkTbcTA9FM8iBzA9V9CQp4eOBeZOXU++llIC833RbLjVjQfFOf/vYWMzmrYw2
HKYwxgezvN99NAZ4DEAdj6jxZnIMFVJJMUfVPmrht0rIpZjyIvSdt2SdYz7WW3Td/1rqpSml/dTX
0fOUqw8i1tsA6QGLYJ5oSct+e0xkssemQohqb9rlTwsv1zWvgYtljVwP00dXk28nWJ5nCc9n7msJ
3EBfn7yl6BQOpLi4k1DtUvRJYMy4F3Mrw7UvQkB9Lgn13DHkQGAr/JTP5WM5luk1Eld0BUwc9JSY
rjO7ng+awhvDBSwq0OE34WO2+hqph0/vr7W35yh37CyDYnjFC4zk5dZqnNHL25GthSdCvAcb3m2M
lA5Eb1I/0co2N9rMPhha/ibh52qsCNMnQ8UJ5dVOwhpMDWUNQB1MHku4tGwK8VEeE+x0D1He0U+F
RUlF24Nyi9wr36JRufQM6bcbWwis5gbeub8PGBRtulRDN3YsAN/IHO9qstnKosSMXMpuy+ke5Uy+
de6JFILCSTJ+3uHQTDSLHfq1y/gF4ZP4NqWiWuelFR1sqK37MMV/Mw6sh6yGoyMMhnoVzCgUK5Cm
jrwlmQ8GAKXLhBLHo9txoE9ynm2UGZJ8zNx+LJWwG3dcbsSvRATfLGNEx7Fqof4vso7vf0r5u7Dh
WjYAHlfaJpiNl98SdkEcNTZhI0TL+ibNGWMKypeddGw0++hjcgZS5Ma+fKJtTjfb4UMXQ602yBhl
28JtECqZ6BGdY30OZP4inmJ0Je0Ws8+uk1/Po027Ej6YH9QEc8bdqEryEd5/kmXRvUxgFfGV5BXE
iSmBsr58EERJGME2XrsvPA5jRJGKTe4tW8KO9FXY+PnaV3P+1cZtfGN5mBi8f/mzs9Or60vbcyww
L2CNxGsIha/G1B/GotybGVO0UjbjjUjp9yswjYw8fftLUTn5OsZc8KIX7BFYQXQVDPrY8fJPeKHU
m970cuB9LFPOLiZKqG1sMPL7Zor+Mp2gILQ0X8/zB1obAu8ChtfJNgqi5tGplmmAQ5M9oSm5N/Ol
x4eAO4O0Kr5t6sH+YmbOBo/FI6488HXcGbOzBfOShz7yfD5Dj8wwf9ptku0LBcAGG1i5fv8t/Saz
wJBFCchdPoYCjrssx19OZc2sroA+V0JOZlstAwIo1YyEBROhCsrgdu4g0YfpfDGaqXm2xVwH8ReG
B9XFeQwzm9hVVI2PGeRg3mZLfKvRzMJGi7l49bVgog/ll1kE6ibT/v27fxv3lMTqCWQ58Cn/TY3U
d0bV5jRe9oay94inMTchVKQT7chzNwrH0g+i3pvk2WNNkZ9SlNlkMqa33NIv7ytCgn1CVxW1+QB4
01R13ipeJvfnWUx7/rw9QyFNfAHJAWikX8aAGv4L8jsjqv51AyAbMMsKqMZHweP1QXm+OYe8lv22
oIaWP//l5twJOSkjLdJ9HNUWrUHuYSKN6JcpK0zyj/Brv7ncssVBKlmCYuLNsZNWTssgEoMCZ1m1
Xn6cDBIqu2XtUDt+VBGr11mwR4wjoizGW4xGqBxfPl7UaKaNTQxnKYqcI6wYm1iIJOdo+ztGTbBw
hpSMJC7A0aKn40BcG4KDEEZxskvb+3Owc/8m0f3BtfpPravGLabB7soeNIqM7FHEKsb2CvX2Yu8j
77aqsAs5FhZKSoGGah7PXbFrY3481vj6MLu+xXEluUj6QuzKBOF0o5T5BlmW6kANY0drjCyHjR06
CfTFCPx5MOzoSNaogmICBr3fugTLYTBRST8hKYYsKXCwvYcC38qGHXR0a4wngiQNPxXUyZA8DdSH
CqU2yOAkm0gaTxA4xpUY6v4W9UK5g9ebbLyISg0jerxbyOjoCDa01WPm1Avp27oEoOqAA8MVaePm
dQFdyI4v+6TRA0iLIqVLFlh7y6vVwY+5B6MKFqv7z1VnY+wSy41Bd/gKxPpM+2cW3860w85LnQ82
mvU6UffQGRAgsSTlKp7O6lU/0Q/rxjcyTnkQFApSFXvMykCNoP3GZJtcKpG5+amq62IfVAOEhXmy
YUQtH7BM7Y1qOpf5RU9e78HV2sQZ9AaZWDsF9BBPqMGlpaTtLSLmyUYRIBEbboodQwR7vXQldsqa
jfupHOyjv/x8UnafukjeOx5ok2F0QZI4vbXtm7w4yKRVHzScXmcBwP7YUOxg8hgCjflqqRM5hWNh
8LuLmnnfREj5Mon994Ln+RIeCEPHN13hmK9eMFWYQyMgVAAGEihWmvarbjRlRjUDBumsmndjfFQV
vU4KuCix0ya5oZ4gbLyKULi7uIkbYbYKZR5mXQiLpJrNmrFbKgAMMNIzsFO7KBsT9kH37xrNLnBK
zjlwfiTw9FPpuLwMIVOdQ6pZOKu9WxnM5VF/q6Q1b3Bd4oIw9y4qHy1fot09bYcUayxXP7z/3s8I
uF8Tk/M90CJHv0UB+l0A4r9GabZN48kGoebETQ0YxXV7QMwSqaDUbKFZ6hitPfg+30cE+U+8SPtU
os+3KTqpPhupN28i7aFFMeB21+ezejRbLDiKuiW7i6pdnkbN3TBN7YXTeDxOF3nHurbdo4ea9RcM
mcJiNRYi3g9+d2Mh4LKKoBN8kHw5kmd48YwksIi0u9DEaFxzNr98xinu3IVM6u56dtVxsJpxZ1aI
USNXrC/PD+H3UXZjDqF3bCP+gMEjKsFo1aJ/B3ZkJgXbWPQi1lYUhAfU/dQGuRuDfW22uCTK5wos
xgHlSiBkqD7hfmHdpjK3tlUT68t5jtpDVrsIBjmz2rujp5lqI93oJAloDrfeZm6HJK0slxl7Yexy
KPybJnBWYRUhSoOA7Gnkb+4qVwOxiELURWC8uwjk3kxz9WVuEosg1F86uMWsZ8hhq7CO9DXU/O7R
KIu/3l8y1puTltdJEx5MpUcr2Hpda+E1E8QzddMuTBt6J73R4N+nUTcbPue5Hayt3sZcpkO7Fg32
YC3peK3xXlKHVGVIU8R0r5D2g3His80SqOtXdRqa3+sJExBz9ucrfsU9ao2p8mjY+Ax1eb/ipaMI
aOofc1L5V1R5iPJ2QPacrrV3tazhZjcSxXm3/NJnU79DAgJPwAE3thma7vtvwH6d6hEzqLnZsRaS
KDbt0pcLKom7yaWd4uyE5vBWcBS+yRG3dQ4tlkDbK7ntS4U+0DAaO8vIDYA4dXQF5RROjh1XmyRC
FDVH7ecBZifwjphtl84t6jYKiaCdHCoWphsamwZw3MbEQA8LxhL56lgla0Qa4Bc3PaYXaM8KaX8e
tPWIMQ7yNb73Gce/v6h1emSXm/4q7wzvEALauA7h6N905JPbKIPy7+uMcryIKqhkY7d36Q3sbUZ+
OwaTLHTNJWEKWx/0cH63dphc2DS9iX1vksJpjCNmlKwdnTnPsA3UzbJXmh7G7iDg0b//obw3JxcW
l44FQo1OrvS912DmvKdXZfYdERY41Qa7GwyrEHWEkY/coTnn484yg+QUuV10JVVDwGtIv8TASx91
TQavhgA+vv5T+8FxCN3rYHbanQDlM7qXU5iUCDSwr3UC5JX/FkMFd94YPusSM/pgIwd2M2n7c9nW
860sAfMJ5MN+irJsD73FHqgoCo9Ja7oIsVvhLgIS/zDorLlj4B9shIz0bRXjS2RLcBqpjSuQ5c71
NjQobQBz+RdMZG87+DEHHzE/ppV+f527uGU2sCuuB0j1WOul6a5dboeJKWT3JtcPzsTaajXHjBFp
lSN16CU7xDDYhZ2RnKRZmja9NfObFXjIC2vBODuCwrnzm5y2s8bEoOZFouAhFk1BCZVdsyHmDzba
b1YLi4RezIJHX07Jl/usdd0szUNQsaoBlJM4vL+mQtFiLu1y4zlsiPfXy9vrMVUEkU6KRaEO2+/l
9dy0ABk8Y/+c5TkJSMVuADbnQ+mN1SGaod+/fz3xNrGkbHN4NkHByzDPX+7olyJJAW/DkwpHaHBM
CGdPIEOFUO4xzhlEFbMZXY2+HW/D1sXfq28OTUu4cFNYqWXO5veGglHA4GGRRuW89nsOKlPzqc3S
XoQ/4BtWNY8Su2Vzl7eEa6dYDncnQDdvjrMbpyi/T0sYQb0nAHHNonNF9h38Yr1NXFChWFIam5De
5H2pOOxmtIoyHaU7pgzPdemXOC05z6mXfZcR926YqKhN+O5c0deSW1TPaayUzX07s9aFQeQ/H61V
SqrVqDBCsxAVUj8HcC8A+S46cVCAfU7JiCUIgzozr4bO7valu5ymmFWsw4q8BOtfjlqEv1aoO83o
YxM/mryfnoqZ+JZq1vlcs8TTpmkPoOI5e1LCboti3Jc4To0d783aZggSMrDwSsSkOet9A+uJeapx
sTv/acZ6hydv7BrPoJqHa9lv0HGsMTRJptW0nLpJJNsLNCs8NgvhIhYD+UA3zrzEEb2fzlTXomaA
32f8q9+F6tB67NAi4j8xQzKIIvC7DULf7hrMd7dvwrY5xQIUUdFh6Zosj2k4IjlpA1WOSot2208l
3uDQmy+Q1ODdZY7aZ7P74E7ejxy87jrNbHnB7tS4PKfWlgi2UKIntdd1RsoSk0aft7vv8vpAmnIF
g1Og8sl0ItxgoXZbHUU7n+O82v+nGZ3/pQHScqEf5f9zLP/nwv+bzuJkzUs2+V8TOj/9FbfR91+5
m//8lX9cjbw/bJJvyFz0jBZ4AQfYP+bi4g8KLTSiiUSMPM5t9P9rLi7/cAhO/8HemfRGjizq9a8Y
3rPBeVjYi5xTSs1TqTaEVKoOzlMwGAz+eh+q7wP6NuBnvI0BA97e29XVqkoyI77pEMVG93GIt/HS
+Fdz04n+iB3XCfk1vFG4U/yXwEbRt5X3t5OzH8arHOetV15U4PA7FvG311POKYDxmXE5dFXbW9uW
THSzGWbLvsmiARI9WZWDAjrJI8zi7p40WXphxKs6pFjF10z8ODB+bdbdJuZNu03aCSCH7hgpltx0
NBzZ7BpuZifPyGK247ynwhEzp5/r4arBWvmxkPnkmWvZKfEqYpZlMZyAsYz7iR7Lqe8FDBZUmnHT
M9+R7LBz1br1TFQfgKKv9LpBPDRnN678a0KxKU9i58t9qjzrRmM/9huboyh41mS2fqeEScEbaif5
zJMh3tq2jm8Ic+RXrUrsjKAiyWtsgfBNAhye946dgfsou8hu2S8Z8AxcTwmY603xWozVuwZ2c4Ns
8Zyy87YNGPo8B0U4fLABml37bp89EiQOnwjHVzd2XrjHebLkHheUbX3TZOeJKy+5Tvs8WgPLEG2z
7BP+6PZwzFBzelZfbbYtH4eGtcIyYUOunatrV4z5VsjyyyVvtlEUbx9TzpRn+DrVHr3A/JzBBFyy
gNvNSlZmLT0PS5Ykitjzrkp2DpettD0EU2oqGcF23i/XuNE566asi5MfrByn33SzZmKVBYf4BdS4
fR8aOT9ypKyYNARrK0mRiv6u9ChDAYx05UcbZbo/aw711ywPsi1ptzq9a+O6dTakZ1kAxeWNumu9
1l63YEaytSPDbsJm6URyz5GDAa5wpNV+aECSX8lZFtuU4QSXgcWYITxKQnl+WKvxHLtA0YpEurf5
ZBU/rUm5h1RqIuRkUdcfaaoe6cnEL90og30wxvOllPV0N8I74K8ymdahqDkORmKYw/QUr/tPG162
7hudg/C1JSLMUU8PzgMlifAO62Sqd5CT2pNi/g+5zdcwAtRk3kbbFZ+ElooHmWcevVXGxPfgMw0L
/PxIDAFUTrsPTDWkW7Zh88csUvEJBYsVwlLMhxrKdrVNS4qyfRe1N5VbjQcxPblDrraBng6Rlb22
up/Z3jLTrRr5M3ZkVLzPUa/ug3bAOYDJtImH5m6cnVvPGDZP1bxgTVVsXfUWf2QWpFhmn/sbvku8
+lgFAedzZeaMCYdh5W5+y6cd16tlrxIQ1luYQAFdDVv/BqfzPkLpvgDObW50n8ws7emCrY0lIm8o
a//Smrm9apaVF4N9m94VUjJr3Expc81o+ZBy23EYkRvsPKJFVslXeF0Z1DCoODcyoU0xu35T75yh
GyGwxu26vQUv86xjV6ozIfYw39uTF5ufvs1f0pOMe72THGy+KriOoSANG4YdwPGJmRCS4Cp33ohO
z/M5K6LAYXRo4jqEY1iybQ12PLk0bQ90IjAwksYIcXKjFXuEVzmDUN7WdibzksU2uzAAEd4cd4ZY
m7WwVgn6cz5hm0gVBxZVXWrsnP5K1sdV9Zbnsz7Sq7SCLS/7V9Un+uJ4o7y1CBC+VAMpma1AhOMG
WM32VxQVcLjntLoZ3LY8EK9KD9NYwCltzOKxMzVz1pGp814Nc7WNBphHM08Rb9iOCbpi7JggZqOT
cMgSmBlqZ99+iWlsHxZuqL8LS5pTGanla9DztG9cm3+xk+aO2Ffe4s/HWSB8PRNwg6fiR0AEtmPW
xvOjkT0j/JGUM2PNPf/oWRSesxubIdX7vCCCekrduUx3tdJ1ddPUpArOtfJUvacboRWznWJ5LpTv
su4JaW2ttoagvCQt5vC4jraShCUsfDMHLdWcSAAPdjJmABeFnOB2aXsEabVsbQ6VKzn0rpJ1dUGZ
EVRhZ1I3li8W+ip8AGstuysoIkytqSTURwPF4AbFQr8ECOWXETJftqHoT3Jv4MfZDtBhK6p1M8Zk
pHqPWDMbRyQk4Cpv66qLilMpGs0uUV6bX7bfcwacSpN8gu9lPbpjT46oVpQthGt7m74eAADiwPhM
xjBlHfjwSLO2epTMHpASZqcyu06Z0c13oSKXyzdY2+R3UUtzTNeZbs/F0vln3bm+xr1v9YkkC0+B
tOrrlnW6k6aPkjDbiP1btLwmbZ2NjzRCQFRUw3qPWx79iTgI04epeqLk4hOIpkFm70YGo5jaa9YK
nLuU4ccgjF0htc7h26CYh9r6YVeIUzkuU7ZXPX1L+qk2tzu7LcatbbT5LZzEfgmcUT+NiSAp105m
fMIKSq57nmF0G9d/dGTvv+FJ1te8sP0rGVgtOzwDaRLNnnxS+TP900wjeZQXZB9yszywG+lUyxfS
CAa+8nw4dYzlsX5C+lRa25q/SjZfmKgyBzloqzn6le/9ycEJyaez4to8eICmX2DYMOlLuzW+LqkD
imPutUyOzwXvu8gOx+6Ku8s47Ie6H++siKmcjTW5yVtHLeQEGojBPegmvXdiyH1Kt6kFkgQeIOc1
kKNDGXCTkPxF535R1HeEHejcxKBk3vu0tO+GAnDxpvbACW6HyTScIcg57+yoUu89O84MbwHjbslA
eax2BfJJLr71EceEKhiglVG+V0LworGBym+zymVblaxLfcdP3V+la5XkFHY2EDXw8vK3ZB/PA86o
RbxJidhFp9aQF2PsgID5un6ZM9Zko6/vwsWx4AONtb6JZhuuWNuMIXZq4HRfDsYsY/vN1F5J7Dp2
RnX/iyROdaI8Fv1S/kTgO55pktIigLi15Ztp2XdtX3ByKGzxHqRiuAQ2UgkC38IstJHFDbrBS6x7
jJ8Kq8rZcwNmIWCQxb4gJk94um6+QMSg4ul0+LE0Lc2ifmUTTipUt3PJnQQE7Drf2VJaqlVB4awi
hGEOTan6e9rAC488AzfwWmAM0qnpe/XOag3ql7CJEHPxcfUPQzCP/Tq8G7HHnBXXlh+LF4hc2W9V
jYzjppOu2n2r2oWr8tLw0ZtF3e+WcejYtSXxA3dd+iEbE0Tidqlb1NipiukreD6bniT7cQhHQG5r
7cyqzbJfTHbkQHoq7RKzeSiK5uAbwEGxvYTjppzH9gq5CM7Buqxsy4hXYF6X8k3nFCV8MbLYTsmC
wyWfyitBNZmdjKq7tJPQzz17pNtqTGt8cX9+T/qwqrZysPtPwa4dETpIRr9Ye97qdNqnZbu8Z2n4
GzAPpRbig9QCXPg2MTQJGmpwH2hBtSHBmbQ2lBqZCDwiCIC6tGhz/HB8vo3eKMyRLFxmL7hHGIzP
S05xb+8NVdWfxEg7ZKMT5fa8aBuqKCKY++3CC2Kn/VbVdDAzi1x7m3QnoHneduQ7APwMy+9tkuvX
dJz7TUCwTFMH5JRpMW43uSuAqAeKYk6WrGPilE3DbFfjJvo5BmHPyiJXXKzBsv7Eox1+uHnpB7t6
Ki3IPxalFsx6/t2Ufh54A9kMqNgeq5Al+J57u9PJBZEbgYC0e3JfFs3whOa9htvDsuo22jT9zzCP
QL7LrqA1zgHNvMeEQn8pEfF0EJvrk2sePA6GeZO1H1ym5XOAHHxhXsy9r2dHvuAgld3eoz3Ml50I
IZ+6wgTbKbdoHbnQxfj06OxAFEt9+SPFuVO75FBQvQjOkk0NjjGAQcc0os06ZE/pceWNuPQHq5qd
fEtG4gfzESGbiroB0oruTQWHqPQ3AdP5SGgaXTmhFjfardlAg6PMEWxdfdtW9YJYXtleyh4H9sxm
SYy8mDREAu0nw/j34oJZOmaNX//mJVF8FFpHNwDcGCUzc09JsGhswJZxPm+nEZTRbs4bfCEnbV9l
WEzXPKz+Ns+1hYxGkIqd1rW7VfqbLFB6z1u12YFTcx2aSYzIbpyw8DJGdI14KWgSf4mEXutmyMLy
c1ZBcUH2oxUeUWwl4SoH59NT6DmznQkSt6V76Az3Ru033b51oQGl1MX6pSz2iZdVd16xNPdtFK47
Y5ZAapGQnzddW5z1IBHCeEl+JGSLNyyrBT9zIqifoKprxmNjI25MQmSyc5lnXigaPqnaKX+4aW0/
5dDUCGrxHXJLFSbVR5fZg3HLxBAjlDxYNmxbO2A8Mh9og/NY7GcCVBTpqXLFHArYJjfeQnc04+d+
SCAYb1v6MwygI2RfG9GwqKfYKwfIR4JsXjhc7Kj3Ldl2aGT2FXodh0XK/fs+iOpjM3iLOAR1k12L
MVH3IYPWK+PKAjAwVU+8L/qLYEOYKrl2So4u+Lij5gvXLGZ6drV1BQCLG5VTvUcFb1t0R/HUt8v/
wXD8h3WCjoHXyb4RqVuyeuE/Jd3Y4w/W60ZINoNTPHR6GW/9LHR2CPLRVb4AM3Qa5pn/prnc/yVY
/LdG1fdt3ozyf/z31T3+NxmDVCDmH+nJmD9955/dFTd32iWNyvnIMlp14ZQB0jfVLd1KsHrdMih0
PhOepdb97//8d/6HosyPy3GCoz7hfoTsxP9HvL0LAh1VtVyOfdwRL2ZhedrMbWhdM+ReLoxgpP+y
5/6vqWx/F9n+5/9D62q86f7zbbXHj+JDjtlH829q3F+/6i81Lor/oC4W4cmvypm38sL/EuPC5A8/
pp5BKwIj2f+W6f4lxnn2Hw7FFM7aa0KSSDAK3r/EONf7A2UPnY5sAZYckeX/yoxaHP7Dxvb5GK2f
JsaMAHyvzYl/9wpau6Mga43yYNchW89WOsv0BhcSRIVMQFU1sQjbDadRGR6Tomj1pg9JqoLtKutb
SYAFncsV8bU7ld5BezBhwz4pKTGaDoBNxNwvW4g6aPptoWpXXRLsMXBXHsXoPoJ2YgbPhkI0dcue
Y6ulWfH30xtF0WHg9NKE5wzGJQvkqoYyyKxE+b6wawu7zZtngQ5dcGcr23qSAINB2c3wqD5Ze4EJ
EyUa8SuJAVM7y03PSuGe6RrGp9n43oPfLR8nt+t/Ta5tfZhmZqndrtLws2YY9YfLYZn1T3dF/tRB
mmUH4UvxNdlR8VbRremZtHanYNPBb4iP0VTPT9K21TE3weAyXcOB0Zgu3XWLmd+9mGWvjW7s7jYH
m23v6sYpVkTouETb0nVJ+lSjRUQjRN6qNlOdo8JNtGahyDVed1cPTs+OlaOS946pT/Fhk5XkiNAa
4Eia/QwuLyiStzTcgvcYLh4L0jpzOIgljXUlpcfqCc0xhYkYJZN3HU9G0jrmYOwAP21IEIyNelNq
5NjN6rHkB0Du79gwGOpDj/D46Y2K2xQ9zPsqH/yvjCbgS6ICm4OVSTmXa768Wa4E8rvxMB/3aaW7
11o21XFa0FY416tIIDL0HBjsRQWvmRLja993pdhRgMm5qC5+++iEouj3/BfMrxMUtfum67OH0uFY
eEjNmJyyHKikZ8/iRyHmVWVxIbDEZKzV7O1ilIc3NXbTcBXitVpbDgeWc+DkZ9wTi83FRyAnDo5J
iykK1LVbj3vDOulhHMBBtW3bz7KfOIKmcciAkOMXPbHPVo7pZjQREnBiYsmMK1dwWJB6fsfKii9F
niTlBmk3VfuJ78OOD6zh8gHlWicbMm6Nd9R1O/THVLOXux/7mnidDZH06BeJuiBmuQ9K6vilLCTH
5jLjd7WadQUomerlHr6eVz1SzaIhlEjvlPehB7Z4Ga/nyeaOUNFaZljaiZv3xlXldRRBRNo57cBi
wEih0GnqGLNJeSOgFRP6WzbSaTgEjd4nTRu+J6JwYgCX8Ga2rbIEns3EvszW69jcCXt3OMfePOLj
kgU5YJ+pdZ3BAhDY6lE8+jB3FZX3Apihzvs3Jr1jRp1i/zrS08rxsfiXFwygbP02fqPcHMPr8bS/
MSQ5PqIgD23QGKIN0S50xVzuXKm7vlk0IFCl/Kth8gexWWBeFQdv6NQPOIDyMysEwyhVZMB0DLwH
ioNbLso7EYs15FtCm98ZYpwH8yAsUUT6TjDz2OYR2j0cWnZo5jBhaX8OlLD3eQnBFH5Fp28Yf4cP
4HYu63ekmgC6chLiMc/s0VBysJNy4D62JB+tb+UfpdVZgHmTrPoyvYIMmQjv0vCEg8qwZfZrCMP2
lgpMcJxte3nNEgUtwk09/9eg6uIuNnRSr+clzIdboVh+gCnEGFVDp8mx2+QSc7N84RNVbMM64VPZ
DEt74MvEvFOFrW57EHsagbP3ow1RF/eIcNJA9IumX8WA2kbPrKczZSApZjNHL1U4xBrrkerbBfd7
eeJlE9TPaPzpR1xY8a0r+EAcwqgfrqToyh+58ciTxCNFO2LaNRhue1a3jHjZfyr2czn1Fx1mXw8Q
AdZYJC42gNwvUnWJx7s9d+1j7PB2fAXTW4wbZdce296o4EBnmoHHTJOBlbTQELRuGBsfT1HaBs9x
6lTODkLyimDiSfGlHJu9LNrs2gvynwKo2smrcnczup36qIAwPClNYNElXroh3G09+bzOao7tiIqs
BTCTsxFJRXaGTZkPNBMvPOWz19wnpYVhAIN4IuU9Bueo6pcfYxWpbu+0TKQ4ndc2pyEd/fzJ9us5
4J8lFs7sKPNbKourAzq9dy5nt6ZCR1uX15G2nS+VdtEd2pn307Km+t41TnvwqD+9VgyR5fd1Nta8
UFwRhES5dfOzqOr5hMY5e1ulu/wrRL7aZvnQxnsQRQk3oanS0bOw1PTnHOXEb5Hv+5/B4Ef0/qQc
sm1aCLXlftqO23xOgwmQYlTvK6zZbhNMBiE6WGFOpGTtfZSnYtrFIzF/xtMcbKcw9PniLtPTOghw
cOsEtmyS6qcyieZr13Ldk1BT9tzWirVmJ572BG2Dq5TRmnfGwzTYxrplyNn36wU9hOeQuWe2xS7A
i727sQ8fVRXNOy/s31qB6JqKlrFxQksbNvLT69wbFHE96X/NWWGfRZbEEOxRSMapMzvf5D/LZiRo
30e/gzn/HIVvHZ28AiyUilptlcwdavhi9t/GMu9Ztul4E3MflEwtuq2vvbPPFdxbiWFFd4ZHjjaI
ZtgSp2X/GPRAZTzkGGS05TCj+a5DCvEXDBfASq4zOq/QMEgCd/aYByddVvF8i2TRfKUYbqghE0cd
P6vgaeHbtZCLCnNYEuDqJUb83p36nM9KNV1z5SLexwMhoavmxbkdK0jtRRE9loFTHYIprYhgJ+Uv
xBb3zzhPx/cq9lhLW4z8tHoPwOgS+vlO2+iyGz9IQ3KTLcJ9ouFClE0FCt0emjK8mKK1rBc/y2EL
pHrK222MrNXs3D6fltt+NdL2NR8YBu47lJC9SEfP2U+DmM9dbnm3vbOqctXsCcQrR3moAVlZnJPF
k7/B0LibOqxABPvQws91LWlF8EaYooM32/HdssCO3cB2TW700iUXe3S5k47QSD9rhuKvgmGAmpEi
bXL5HakWjUlrftpuNBY7g3JPmQB9nLcFOmZ0bEKnZv/eRko6M963HGsTIJmW/CnfOEPsMrtVehH7
NuSmyhq3iwt1DIc4dOUrhyjsxpL+9y/ZG/qX7ZhdVTVs3F3jxpRR+FKabynpoKNUyWBb6HBBCowY
YOKdipwsg1IRjLsutLJl5zDIQ3pQ5DWZUydGReZld9B6WL/9MKUqvlZtfj+86uUmqHhMt6TtmRCE
YfagwZ28eigwoMCI9Z1X8NaPgkh7cWqcrH9g20O0uxj/0uyBKXAoyNvI5HcDbOYb8rsDCAZXcn4J
k/7B7erwMZWgAFkGC6n+iom+J+9Kl8/JFCBBlF6l7MMki91ATGM3jaTlNxYH04dABPoa3jtjSWlG
53HDazx4LTWnYl4ZmelwmxrC+3Hmx/Ubof72tzvUbv5YIiTxj+j1dFQwYEHjU43VBweF9NFMM8Zj
TFvMZnt1NAuPTSLqPeNfUYNrUbBNwgvajOT8s/G1TH0HR4nv6DvVmvS6UdO05xEYftcqcB51OWVy
53RJ9ZAts/Xi9nby6sKJOLpTkvxW3mS/EGjXwHgD651FOBgHjLQsD7ot1DvvX44Lfj+yx17Hsjii
hCL86tqOz3YjzFubGxwHxXfMG5F0SoR+6YOmE5VdlEeG94DQsixaya2ggV1xUrZL/2xbFacYiRQ1
nGJO/1dhNOFWt1PmnXNW4KsDFSPYIWH27fFmWW+OEI5EfrWQ0L8OlG/6M/FVyShOUfXWTiVV8ufU
TPUvOTA/sWUylo1ayV3q1S9Mlm0xMObBgVFNTmrLpzfzr4gq4Lt6VtEVDGdpwpkbh26h9dEOMjoZ
NtfhxiZLhSufNcWC2LtMXHd2BDDa+Ec/ayd+DFrOJceETxpbkeXsBBDUU8WAP+uPBmD1AZZKR8Ox
ivbC9VvrODdAtzyeJz6YC0bIhUwjHEYslMm7xULnwOq1DODYcfBs832zXAERTh/KhDPBfcXcWMNm
/JII90LK3EqPWa1Vta/hXexdxr1D6Ff1NHFTqYhsmJw1kr7vbzKqi8Vdx4Spv3OdrvZvx8Jr0qvA
gT53F+tIYY/naapPhYSTMk9B84C73VvkKDiTPBs2UZdj0pvAI/++gJwl7JQXP3LRDfUJS92YQ1fG
Rv6sF2N/EFEqacIYFaQ/y1A06SaahRNxSCIKLPh71xjj6IOSY+Yw9znhWJPDdRPGJcpIenpkmWfQ
atunLBeneWAS9nXIXBJNpkMHOMUZ9m4gnVMLZ/TINjVnCTcFKpYxDlczBhwWNi2Izos3ja9EcUOT
R0fbpXbacT+WrjywKj1Zu1EA4DE4h+mVN9C0OnTEK/pt0rBBC0pEmZ5ZgNGFM8A3Q81QNXRY+T6X
HLfhS5r6pmKJGZBdT04DAR3VsLtqbIbNTlg8q3AX1FH2ypcUVDl/HuE2KVvry6Q9okRAxuRUv4D/
9YtPh2e4fRBqNLsm7IiWZH2KQWfLcAK4mSTvBYc7sp5mhJoq+XH8XTvkZjk5Asf8GuLFwuRzGkT+
ZrGi8RC5A5WVJR6saxyL94QhGk7kTifuWVXmO9FPu5+WN1N/wnq+B7IKRLy3gdLmJXgmpDf0zsWb
iiPk1Q7XI1X9tYslVfKJstI/F8J5LvT2gpsREgM5nrHKzC/YzZ6HPucIDqz2JK/6flJP4HbDrQoF
UE03MPV58nrL3zCj/qiE5N3UJLK8FlCpAS/JNO93IGWCkAKRmD5lFANzWNOgId9CQCdgWHCvARYM
MJWEqxGvkkQufx/xUgA1xb66MyG8u5vEbmjE86shHfvNZFu7HpZxw3JoNjtbTJPVPm+ir55Xf76f
e1e+SGwUHq+iGz5qK2zOlqysbRVGKT2ISqotm15OuKlEMFS7pQ68u6AS3iOcPv+Yd0V9LlxjL5/U
IDM+CyGLW+M8PvMnn5z8RNj8+jYiRsKe3rmDDfYhKMK9GmoPb4ZcVHF0Cse9Ytk6Yho9MQ4dBURe
UU4Rs69YRitH2rHrnZ4Cth8hlVvVbaIUoZLFixllt/jBXntRJjStFvhIc9miLTUkuMBQc9nfySEN
+x1MJhy4JS9seJIqTnlj90n4/zOEDgTrGO0Qpfx/nyPcZtnHOOZSfAzZ3/XLv/3ifyUKfXKDBAdp
86x6NzWF/xAxY/sPYvB/Sw3y//xHotD/w7ERqdmlpXZLDJD/ln+JmCQKyVStOx++Q+Awirz/iogJ
qOKfUnzMq4JjBQe3tQLwz6IXaXvGH4uJqV6/zdwDPtmw1bIg3IXPsriIUgv2MLUHLOxJpIzTci1H
D/Nnd7Y2YzhSeEOKvTSriYFji0mmVmsjiKLqqVztjmA1PsTcrpNcmCE82lAZh9UikZSw99h3uHqr
gUJmCC8FZCgHzXG1WNI5rF6pJOG7pFQbr4XTgHvP3BBOsk7NQzi3xM2G5UkoVJWFpn8NfGfjTnWw
ngaH6yxOmi3BMQ6cplWq3KYziUbmY4yljw3R4VuUQDwjVS32Uxrk1Y9VGn2CEdnsQttlwO7bcPr2
now1LZ+iTYKfM1N7m3FUw4cmj8bqQ0mO0OX4OLC0sW0Lh5mwggGY+1nK6o4TYrFvmDfDLJ2vhT1y
Sa4ztj28wT04EAS2/mqdEQJ0PuNvP61pFXcF1kPLS78abjpM8N7KbxuutcQLg754c8W3T5d/e3bC
xb4bAxtharX07NXcY1TEvSIEY20Rbf3tuJqAczu8mm9fMHJnBj0X2eA9fjuHy2oiZv5SergwYXSj
VpMxX+1G+9t5JDiBC9k3E2lvezUnl4T5CDq+FouR3+5l8u1kho0YybV4yJUYvuKGRaDkak6a7j0D
6cDU97crGs55229WhX87QOf9UX87qDSXs5Mn+X2cb4eVcBBuaynGntNwMHAialm9IoVO4elEzEJ9
dd+OLS7afCK7lhwjFeHouqu5i8bB/YTNLjzfarV/x9UILlkSvaSrOQyHvP0gSI9jHH67x+NfTvJq
KvdAB99lkrWEyr5dZ1J23U8H+HC34ZsBX5oEwfDEIlhy71PSSXfLamEXq5ldrwcxyIGZw2rgandD
vZ5f5bcHjktp/aZbEwS7eDXJ/dUuB13XHmMOGcOmXe10+e2si/HbZf923PW3+z6tRvyIIx9+e/PW
atOLTOtX0lTdYzC2y9lzmvW5LftT9O3x+12IbAvzzt713ymAlGPUp+DhWn9pSk7A/84M2N/5AX+N
EkwIi/cVfbaarO6aNRC9sX/A7fXM3sZ+PCbfuYT4O6PgrXEFDlKMIEl70A60i1icFr7rWRQKf6eV
u7xrQTKXgX2v1t6vFlOBHSliw59BNBOl9NfIxExEd9erbOYoIPXzrFV3ydaQRcn22xUcTZIXwRrC
EDDi9r2Z5dvyndEQcqTWuwY3ijXCAZGaNIe3Bjsa0zWH0nikPeY4PZGgOPLfvezbNRIy6ZlwyBoT
UWtgZHGj9DVZQyQNO38JdY4k3FpIfi5a64CeotfwCXOz5FDgd9rOloZW3e7dtPQBOWd9/rsgm/uy
RFl2bZdE6vb96JFwsXzCLhYPCpslLmIN2h7uRv2djBHWmpIpvxMzHDH6+86QY4MisGZq6qWbd47V
jZuRgi46yBq/6b+TOGYN5Yy1lD+kTc0En+er/M7uNGuMh8BveJ2hhDv7WFnkfJakf0FJKCgnYT1t
EobU3/w1GuThzLw7U4RxgQpOkPQ7RQT8k0RRHdV2vu3XoJFsIBKLevxl9zm0Y8bt2yu+SsgmCe5j
X74lIm7IgwLb1Yxa3+Rk5xCAA4IVO+kUNGgt6ncZ8aWiRSsnJBKduMNlXAoL4Xg7hGH52/gS/U3P
GP5Lx7cM8V2wY2u4Ksybu5o/KZuOOv0YqnFVOR5dFg+zU8uKzMHPw9E+1QtHy23B+TAnhRgG5EoU
V3l+etuXOz6a/Z8zW0BX9ti6RPakRJxdZl5OSdU8NRZBFgox+Qz0oO/f80hyZu/QIJgaH9xXE7Up
D11fYu5krfuSUEn7Qd00vooLjoV0rkYqHHEnvDuWyZu7kOLbS28ilo+TIuTjE8Gj8Q6mc6Atyny6
MdEIe9efffGaOIi7u5nj4p92bzvxNf+FmbcLp2CNIcQmfh/nmDi7qlx5w3Mb1KeUybx1zSwIn3k3
DZepTopb8HfuwUMjgxHgZgFDJUTcNxXEtQwoQOUcrL7NL4VJozdTYBpW7VzflQXECeJsTBPrNr9n
rgiA7eI43EPCdkvIun9F5C9fOujzO8eo986OvGdsIv8eDpu7U2XhnRDC7eceU+Y38/JzunGJZ+3Q
f71zYReRhRzLmmhti+g+avPntrWt+xTxYleahh2vCQbfvVW49J38rlUMNjXByBwtFd09ggrTMHTd
19XaqPDZc0dCXD8Jldd95IASmdJWIjhMUQm6eSGSmWHYnkfuHyeE3+VXxWr1DiWYIcpGtdldy6Xu
UneAiTsd5j/zcXivoQ8dZ5XMxzRXzTYK6/wjVYZLV6zLx5g+F9TTYDkFU9Zwl9QxVIjYtf7a1DEq
g0HsSukONxHS8k8Amgi5NELmeG9XJepkM9j+uRJcGhiHi/2zwoh77hfdnhpryG6S0h72I8I+z5wo
EKBaFh9s6XtHBGY4dm49PQd8tTz4AFcFtW5dpqAe4nDf2lp+LE6hQVh6abHnjUBDoU0zmMWTi+wO
WhjbE7N0FEF0scUUPnlBxjxW5ZfOUUvPPRbxHN+axRYj06Up1ydaFdVNWNAe69jsflemLB/HyEn+
HEinR3wrc5TYtlkXQC0E7ar5Xwaro0qhmuo+h/XA5LrHX/HGqdnWGOSYszjnt+bNXShddbQI7ssO
y5wVkAh515OO9xGigYZkYEX2GoL7GA46iVuLgvVAKUMUC9FxnaZHL4tASBe5MvoMrEhCqjJF+Dax
qvHS1Pn0yGwb5Oaydu60m7mI4KwYp6TXeD2ETSSOWPTjuzBl+zBQtkx2rlBMW/TsvYdZybMK1L24
RMYzF9q9GiMRwvEDB1iNYZ1M2Y+MsUAuzHhzDHCUmfdsF3P/Bm2yu09kUe5nslq3Mbdf7PnA9+dd
0A/8jZLYRzEwdfTV+n5Xw0J2za1F2P4KCrR9HJaEdeYB9YgUdxT+WhZcaHrsvvkYs7EzWyZsrD2s
6ekTnaqID4kn12XcLDkVatEPEEIcJu7XnxI3i+Vbv5/ekyl69goCkJr4AN4TWXpMuqa7jzX36qyv
X4KyeqyyOt+RoJIECzKfZ5aJR9yYCfxhDaR4axlEvobJBtDlaUgW1xn4BmFOQ5TbkMB4vllXOl6L
MO0vCQ3aR1AA4eNUh90Nl5fqIoWpflhIFasLJ+Nf/4u9M1mSG9m2679oDhkAh6MxkzSIvsmIyIhs
mJkTGMlMogccPRxfrxVlV3pVfPdVmeaalFWxSEYCAbj7OWfvtUkmiLdzZuAXnYBbnCffxWXS5t30
4Sfa1IdqEgMyeIaMJCeWNvZpnCl61wkpf4Y5YXCwyjASlga4eaz4ngIJ3fjBGcsB7RF2ri/Y4O5X
FIUNA+WUmfqin02/AWXCd804RyT21kbj+DLgRdkYVZ6+zYYx38ygCMVm0FXA3hYPGB6C+OZpOz+X
jP4f50R0X+Iug9VNmN4d9owvhjGigRszYpgqvz15Zamem3E4EvgSuYu4gJJ5NyFMzOp8nCZmiBt6
CV+4ZxZmi4ufeePKHKOIBlCia77nXNIQN0sny3Z9nyLIHOqWRaOmoYeU0JZvZmTVZETUHc1QM2lQ
k5im+ukYdbcbaRGdsKNW16QY628N0a2fLT7HXU5Iw+tgmeQRT3qK9oDVW6KgiaFFZlJ20d4InNnY
A7Myd7aXTERXC20tpI67j5giGeV409FUjwUSksxlorm4iwoeKAmSnduM9k5NJgqLLkyDtSVjzqF6
oCsS96VSK6GKGfFKKGfM3URGL0o8yoeiuNsmBgZy+T3poHqk+TLvmPrdb7Do0y2zzZSUk9JIF6Nh
2beIJ3M3YmP74Vdz8XGvsjs+QRRY0cghfzL7pn8scqv5BuBHA1sWBUdVNvwlwWzzUlmt5P8MJkcM
w66gvGuUu0GUY+sScRUuq7xKvyPIbOKd3SXRxa4KLiHDSEarF0X5tQ+KX03HGILXpdgC1U0fjSbB
pqbzHqvO/EeG2URvnrrSfMYWHdwmO4XD7c9006Ef0MpGEcGBpBpEe2gT6duovx0sCFHrKpLpayjJ
pLIzSckZ5bEp4zfeNV3LV4NU1yzITR4kJjwmyuP3JHPxR5RJ2IaLibYk4bEYpZxV3HXhQOcNy+9M
Oglq5Za+Ompnwi/w1bmEmTjxsbXhIjTEgn8WtCs3MzYMZp/I4NXa62NsdrmbJfsg41w2RVl1ipqM
lcSAsXOtyZV8KeS9puh8jIApyu9yidSKuFNA2A+F2zHUN4dyN2Reuy97HdcYtovp1bFdhtpFSkSq
UQ/hR9f4CZpkd8aTEji1vRdNM0ffPGZ9HAC9EcPXH92Z/6/Ce9bq63/+t++fRVKukrZrkp/dn/tR
gCpZoeks/detrG2ffm++//s/9S8dHj0szxUB414hmC7cbaf/EuL5/90KwG7QrPq/arv/6GGBUpeC
JpXtS0veG1//R4h31+hReSPes23LCuAw/6//gc4x+qr+JR5tf/vvP4tJEfT9RUxKzur9laeIZSIJ
y+I3GV5g44pt88lbdzLmnZ5nrb/RI5r+3zijDqBTdjU6Eqhkba7rt49pXdNNYVa6a9fJhg/azP7G
N0WEDgI85TbiWLn907fwb0Sy1u8q2fsnunTnsHWYgbD831gEQTFnJEuH7tqzpgBHU2HmMUNeJkFg
cQU6Qg6rTz6KwF0XAqEfzYAGDX/qo9SCCVgdpAcWAHGwalLg7LlPD/TWxhMw3/nBwszxD3APCznm
b18Eal6eA0lX0/Rgv/1VD8lpP9PgM7w1yWfF50hEyLL1wNpihi2DFe1xfwHRB4dL4lefTWXOn/3k
j69gO4jQ7CvnV0SL7qWspu4QYYr99fe38w8A3J9Fx/fb6aH89CwH6TFF6l9/PC+oTZL3tLvuLeWc
ktnKpmUiK7Hy2jEmln7ywOxaqjoyvJrWsK4jTB7YivmZgU1MjvfN1lFxwYd5tCy1N2PjyrALBVlI
WgmDgHrI3oXj4usPneYxp4n4o4+sjMl7rW5/fy1/8N1/vxbEQ4JBvXDgVv2G5/KTeTS7Xsi16vP4
gd6YT/k82dFqUn5MYgmWm2UB6WJtEFL0WbpjFS7yomQSXRZ3a6IbGNd+mrp3l3Ekx/V7kCsns7fJ
Ak3SypPXAHMrvYQY19yAMCf6YU9lisM8St+VrNk6Q/kWyE6cO6NHOa/RZCXDTmm32GcN8SlWUdYP
jhFS0NsxItYFou9wg8HIXaR0tdEU+RgI81GcGmXGn77bYBREM6GOErD3qUsLEaE4s00axuaoF6lt
QGaoCHR5+/t7+ceL+9u9RI0uHYFbCL+Q+9trpqDjZrLVki6VKC4VyEt4faP54APg8YT1y0jH6dJr
4ryWxeTHxa5v8vGXW+fND0fV3almuE+zrLa9PQfTfOUZ9Yi6pPSsJbQ89VjFwGWGgTDFY6QK/Rn0
o/XUY508EsZqvFkiix7UzFGXVK6EhOXInB7QnaSbDr/cPzw4rKz/6R3lzbxvCUQnSF6Fv74Eyjcp
f+8vQZvVwzlCVhzeb62zVyzrj4Z2g02NvppMnXy+NnTzjkLRV0azArfQmh3/RbYw6JsxMn/+/ffw
uzKf19O/L7I23wA+QPe+uvwJbZBHuoBBNMo1PmK5ZEr7Kx70HszbtPKm4fD3H/ZvboMPSd7G9EBX
hCX9rx/GpMPF8tHJtdat92ZWurq/xek/kJf/zYL4l0/57S3NfZJ+WtHIdSaS5MusUDnpvkQngMxO
b/7+in5j593vHFMh9mh2VNgQ9m+3j0cyVcqu5bqUwj7CuJo/ZzrLDw4i8Zs9tSy7ZTUGqIxNEwUf
gozV3/8A/+aWYmaEmoN8RDr862+31BiRnsVSrvPOo4QaiQCZUCL9wy5s3/+aP7+t8C84OOC+Zgm3
TRLR//oxNkuur/PUXQ+yuak7dbsw9TZNhutUPFPbXSZa4GIaP+/nf/RjxmW2cJOynxCoIxDHMklF
Ohk71dVt1YjWs+sQP95am05dpmNzrZKIeXwf78Fn2nohgrmh71h/pdE/5U38/nwwE6QTwF7JKO9+
rvoNWzYzbal7t/HWzOux+vQJaZGaWfbsVsY/fDv/6bbRRLlvfJbLAcaSv2dVx3Noo880GLflbnTA
jmXs6JbfUcvAQUQb9jtudfAPH8pR8H4Jf/664HOy3nBcYmX1JMezv35do91Ju2BYR2d6pF+JfUBE
fsMQYRrfBLUtNvepvRlRsm+i8Z283XTjjdr+zvDKQr4WHzn7LDToxoUI3cdWMRBnccPb36htfh/H
oCN4J+jmvRosJFhMAnw/I8CyYIJW51218MZpL7MBRQVt3cf7qGR5d5IFiY6x7MmchE9TmxsEYxJg
BxK5qDEflG3kRGuN8SIIyQCljr0CryerE344L9CN5i76RXY6x3+Kgqq/zGRiqPkTalF7KWnnr0op
o7e2MvqLgYxrMyK8WIVz+gdbo1igO0q3eeKiEynqPH0nVNhaTT3ORUZG7fBpI6vbOrETMArohPM+
JTadH7N4Vmp4bPxtz3Um9M9/Iplp1jIsSkKeIkpjSfQGCg3ZbGSdQf5O8HhOOSBrWzfFGR1n9mhN
LipPO61Bh6cOe27T21+tyPxTUXjtBuaAhRIng7NGIyZcz6ML5Dpkl/rIWpTvCSNDfJB6qXL3SaoE
NWkt8EeWaM7zJVQ9fWwgCVzDeKDznej1JMx1wHyuist5a+diF7rPPcF7enJWnbaDX3oUD9nYP6Mg
+Uo5Xb4md8KCmMHDB/7wjXnaoSW2dNP23XAK7dp6rVOylIesAVWrVUUshc5BJgczzHJRX4tgfp2i
3j9RhDo7WvgNzYKI7kPmUzZbRjdcmmmethaKr0ciDIrPsuVr65u7VCeMo19YMoNtNIftzsQldm1z
33ora5XjBhYgS7qq2yTkcz1WYJyvRpYT+jhhcpfLwq71qk3hUeTR3F1FqPsXZaeQwY1GPxtxqLaq
MrKzoWqmZFNj3DIOWuc+rRnnQm1eWXXh8cmuOoez0a+zcTLXveNb343Qava4guXZZiC1ivn2dnNa
dNe4z380g6dJluUKR1Ma2yYcHs3I2c7VM+RzwKmFvtShPoVAs7Y05UecK1n1MwwtlMkmj2SNd5MD
uE/fsc6sA0nIMyj4ulsBAcgX1RTJq1eP8ZmIMihZROYtK92Uv8CPTRsDeeKhQBx2KaX/FdfyvTTp
dS1aMoxD8lWT6Rt9zWrnRKOx0DrIOdNNiE/beN7jQGL03kTfGtV+UwGwTHRUVvMjr6zuNfIzF3JL
XWwDoTEdheRUU/m0DwyG5KoJGnfHTDbfNIYfrSVNK7RDbvnqNKVxSvipVlCQ+M1ZeWOFxdpb1OPe
ooez5ndFW9sbH0hb+BIyggg8wVNIAyS1pSmgN4Da2toQSZ4GhKjrAQrQJgNBfAlblSFwJ1RZQDZr
fVnd8mZ0L1ghUJQWJaIIkQx7lLKPszLFtY8LvhNCvrHWtiNyNqsdeam6eBMHI24t9L+TXakHYJ20
mwQOh0iTNCnDOX7p6Ezxa2o+mmbNBVZ1u9SS1RGYtmaDqIuFtGIMdn3ZI66V4zmZw/wqYRKfiEUv
1oYiBzvO6aY5yXsNrGGDSrEEEoO2uTPBcA7BsJqMIj1XGd4JTdLnTzGm/WL063RVBzirkiyqH22j
CKJFSGnnbkThvIqwJr9TRMhZ47hcYVO40Hzub0hDjlZB9KwASpelzyE9da5YZVdhIsPKdWJ/mhh2
b2pIOen74+xs09ZGAUlXOV1NjXtpgLmvShWTGTyJJyuclrJ0YFT3dLU8rwe/p/o1WLYf5VAfY0uu
mGT8KBPHxfI9ONtRufa2McynKoMsx6DzVKINfxj7KsXPbqr2rUMXuFL1WIYfEeUZEaJh4W10qjuq
67k5dlYXLe+YWAL6onMPIge4wmgt41HMhA5V0z0uFElxn+AOW8i2dDYkboD4J3uNY0e1rdI0O1bC
GB4NK6k39wnWQ1xV6iDdtro5bn2NM0sDPEJ8mjhN9X0moPHOpk9ew9J31t3kJA+AAcQbP3W1Bv0t
aUEn+RYhwbyNEeh9D0CCHmrf7BceGdW3xmaiExcq2A2MXpcKvcCDzjW08qgq9grfB0u/rAHvZeYJ
a1m/6QCl8Iw318b6lcX0ERYukVrP2BrKZWvF6tEec31zo8w/YkPUR2/20qPpMP53gBx8A+in33qS
a5aBnVt3d1W9LYl+3WexnW6dpks+/ErSdXXaejPUvvemItPcJ3FQHVIRsd3G+tF0s3g1ZSJ6pLPT
rU2uFpqnlsduaOVDKHpJSsJgPpN2mFzzpBP7BpvXA+K6fm0GaXQaCp9/a4PhXHvppyrq9JnZqEk2
Q2TueETXdd/+8GGgbUoEyKQ9ITIlTDuOkeHkinP/7Ll6z5wNBFRzUP1FmgkjNLe8jHmCNkJNfre0
lBuujd73ToKB6K0DfvYJq6Z48+xSLg3DedUhjIMqRv5Q1t2wlePQBAQYIvEz71n1huMWhw6GImuY
02wczxCrxGQm7hlN/WTIgRCRac4DsFFKxvtaeGpjasdZ5FYNyNEhYZKYBCZspOy6zh4w0oyp1Pzm
O5336PPnFwT+GdcySPPTnNSfbmtbawBqghNw3jDZbvqzgfHNa51fpd8cCGqIHiXqBjK/YXlHY5yi
0eQ+o6uQy1po/B2ec8LCBHI7XHJQCzdNWIw4+iwdrwfSSy+jFfSXrmujF0pMlxTEPLE2gVO68YI5
d3N20Ni+eo1n3Uh1NU92N6qDiKLpBA2o/WxJ6gMYUMfx81jywximI7+wPwQ//SQuD1mSpGsbTOPJ
QoewatyysZj3KnPDFAnfK+uC/m4HrfeAa1Ubiwif0boJvPKmyBHZx3U6fGEvdPtFKgx1hAs9bNtK
IfL3cOm9GCFnkjTGt7WqJPv1QPunwpQRmltnVA5bZV+Hz45C6LO0clww7VhEW10LCYgorF2FXc8G
l9/a+eudIfPWeHMerRpmWJjb4jgM12kvYpe8mzQ4Z3E24K4jh09QDE0sNoZ8j2q2IE+F+btr9942
kIahSS7H/TmORQDxq1b88Mi7cVvOAC0HZdTtAuX7fJkY+3Jkalp1UTpuT+mQ3gp3/uFgrO0Lpyf8
V9uHJoKI3ffzWz/bvNBzcXeyZVD6xIxipcBF5N+3G3wjHqfbBnYtLaJpVRYoRlXu9w8IVawNOOR4
44k0JADGQ3fVFOG0H+JxExZilRZEy7O7orUQBRqrVpfp0ZgS9UpKLSaJz9nxbv5oPzf+8N2qY0Ko
ow+ZtW+x7Ti7IjKKaz2YoDfN0lvCCPMe8sHPulVeJcWqMlEgogOZg3NhqmaF/mXeFbnRA1fNbc5J
DIZOgWy6J6PNMtyaPumXjrKx15UJ8mDYRPI7cTLIjPgR+sc6lNE1D6ancCrErnLK8n0CtQdWbjTF
jtbS+DWkYfc0Ez+zhYzGaF8pj+m8jnzcTpn+7Hs4XqqwcGvB6iKAVtyjlATmg66prkTOj7sBdsl7
WXXWorF6f+1WEbq6KDiIMlNXfJSBXlgBeuehTdTew0D6ajYJm47vI5FeJJFU4FhmalYTkjX6STf5
xZ8p13mDEgiksQG5iGMM+KF5bo1DNvopdK+ovXiAM+L1PY153dhB8UCuhCHBfMOwz9PY26LwAFKS
OJUAVW0bm7IN/CdjYpS+8GgavsSzrt4p2M0jLYpq2yAS5eXug62BKHvhhPMVhQEuJVRG6BGxeQmQ
xLzD9loLJvzkHs+PxmD268kLco7BjCD3ovSNkxkjSrjboLNTjsL90nD4WMs4K8nDyattHxJznoAy
PxaR/5IP5sEu2urH3EcJ1o06fmIMXT3NUqBeVJ1mrMly2haBe73nCX3EMg9uPf7vE1Es4YK/Mvp5
Xwo/Crw4mBqLWvKLmXVsUjRQKjWCF2/uumcvY6616rvkJwtLfo4Rgr2Mpk5IgPCyChZ0W37cWTNc
Q5zt4sifH3ImgmdrjvAaNXDzqlSJPdTMDipsQbSoYUffEtWHF2VHJS8QvZfR9ZNjwYHtWxEkAoQ1
eqctZx6l1vXgECBdTMGuHryhu3cZkgudweEVJZn+nAxdHKpgaANsCGN7xQnr0U6ZG70rOa8d3bxz
v0YLuvpiTsvkKnhUr7WfAqdcGCMhiNKjPo5zqsldBqBHLyB3YrFJ/XIXl2P6rW2L5r1OQe2shcng
ANfRbAaEkIzpS29JRBG+ttYOoU8k8qClhdoTFSYq1CE+wyoqGfFWajeEBIwawlKUgXHzyDYJBhpw
iuAtIXuQjEz9alhl+YL8KF9i+5GrWgHwn+uyO2fedPVC3+PhH7J+p7gEA02/Kn/xnyCdcAtwtMxI
JRwXgVEz65giX94ANSYrr0k5hZBu7izrIGpf8BjSMDVNznf87/pnrsJpPcyDfbGGArGGwYHnHDYG
5tU4TEkbIn14HVqS3N+qdMbkJuK42+YAowhfmzXOhwol2gL82o0LpYWuGjTOI/bbLZu63k7Ig3aZ
MEzxWoRh+2uwcaAubTqH5cF2ChziFAb4xAJ8KUjvQsvTq1yjYl1xkjaMiymxvR8tjQtwPUn51hdT
sVOzL275LIJdYiQ11t2hYsrOCT+teNvB9K+pM0fcoGPNUjDP/QRBLgngFBG1t+qqgcOtN/tqjXta
28Swm6D43UQyqAJ1MC/kWBv7qZbVKRNB+5IM6DFGA5fFWHv3JGN/+jWrAI0Ktfd4mI2q+CEtNWxa
lbNFanZY4Ed4ph5QBc7fbDzWv+JAuidAhsYnl16/9+GIm8kPVXdgK2QZ4LtxyrXuC785Sz/S57Zy
fbXw+znfDHIwH+iGkergDSg7VwOW5FUdVupCVJJ5rkyZflBaUi56Y+3/SKHC0l1n4f5Wk6eYrX0x
clAfcQxW5lRdmUGLLwJb1HtbQ7/OlRO+MVbi3SJ2mGIvqZ5AW/oPYSOjbGP44kdu04QaSX5zOocB
Cj3NbTpgv8oQ/SC/8TjTzEZ0S7SXP08MpDeCcIqjin3rksmMEPe06Rts20PZbnQ5d3td1PZaGUnT
rcmMaL6J1B12KVvYa5RhEWWVj11k86PVHpo5zb5XHJnW41hh21ZmdKz93npUbWogIgSg4TPTh0Ow
xFISIl6fdNiupBezU04DqeyWRXFARfzDlrVPaNAcwQ+Zvlpr+Gpa48WkDFjkaWLthYV12Ef6s8HJ
CyqYqK3XRkXRwQ9wl6ZOlHwNgK0S0u4Sfaa7xe5QcLhe+IYND7h2LFqhDbC6eSKyvA3GuwjSE79a
W47tz/tHlAsHJxRah9iJ5dq1cfwt5gGH+MJlpEkqjdDoKK1BkJ3CxaH6owyfX2XTDMwE5/FHYqgy
g1k1dZcp9B6xtspTxzosuayQJED081AdRH8cunreNyNcYd6Qd5O/BeeqIZ0VxUm2dTs9IVSJ/GnV
6PnD7+nFRVsg5u8eNs6LWXvireXSDz5b8YIeY7dnzlWt6TCJV3aopWPE9YyfT8uzYU3jkvMM0pM8
81c1+JO4LOpj4GIhDLtafep8ouVW9AbJQtS7Bvk4S1GPHVTCEh3fHVnFLbTkvuVYG6EjDewRYyDb
Mn60aYtKzNhWZpuvigY1zCLqbXVubaPcmKRV7SvPjswFq531pHxAFLQzSJgCmE68IGzJ/Wy1tyJs
4kfLpjdIUlhOHdiLUxjiOkp5DrWrqwiNYqV3fOPduESCwuAV6x9uarTzQ/A2GsJ7jWcX569usBz5
MyZmrPQryf576FNXnHyAfyufI8vbAAnseMfeAgWp1NqehnGZDCA1nCAYT9Po4zfoTEPjPIiZ2JXU
WFdPUxk7A2qoxguSn1GDj0TlIO5x7U+XLInKlwIR/XMU9fPNQEL8ysy+oixKQgz+Tg9N34+AX+Vu
ikTYKTv/1YdiSB82t586XSKkwka4pAxSe2tu240SwkdERyZBW2dDuQRv2QF7nQqCbDhPbtmqU4Sj
HtQHI4NJswpiJ+LIpYcPltIaxSnZL8EmqEaO9yFZKnsm0f68BK+qClK9vP7WWb6J5yAMYWbSIhkp
vWwUQIEcCfoiNeBcV1V48GvCo+MK29iIQPcBRWSN890qN349Q7AdWuqgNncJk0E2mExonwohXtCu
LcrG/kgqF+5ZIBeywiABHZDsCzeeC5xzjbvsNNrMPpQ7RGPmTVVSLOtS+IdCj/kpabPnMgbJZpEG
8KsGXfTkNY7zjGAz3CccQ9bobp5CSMws1O54G4vRRHMlM6iODurYAlBElPa30JgjCNgF5hxs2yAN
6DTT1BWnEX/lVrqq2/TtH8wy1n3ido5mlGN2DTH75Y237aE9EKbS/eqoWD6Rli6FMnC9ahgwk5w9
ctEUondV7AFeIOXHdr/14pb+UOh1FU+4iNazmOPnru83MzNZUZd8x8y71gAsfzptMR+jcUQ/13eN
RMaEE3lhsJKW9KC2Tmj2myozDXjY5CHhHL3UKM7hbJC3smwkyslUewoPI+NlhUYMm3KDYkQZ6yAt
z4AAUecH8rP3jWjbG5O112XH7/Zxovdms6xa98Geu52hqPEqeArHpo4v9H8r5gfFFir1tTKk+QOb
98jSRElsj8VES3/QR5pgL1ng0FowvSXDh6WdJDT8SAFE+5QcIxin1BNT/im6MFlmovmY5+iBeAws
vlFSVdHCsiO8fgrpmPQMuVGSMoio7b1n61YtqqAuMCCXTLM4fnhHaUwZ0jSKZDfXCOsFId6+hZYw
vJcU0gqmjxKG1hFCo7PCp0zh3k8bTBbtyvTwIq7yRP6oMIE/uVDdYULFNm5CBHTuxtFpt8uBNAEU
xDR2kAaKtK0oLPneDJYRfQ/5BV7PRrnUvoH1LBwPISyscaSxelgDIVAK67m7nn1fE7EeKNoZmFyv
oeGET7WCPpP0AbGanm/vmTmtIr+2D2BLceOXwzjq3eDN6LS9kF3RS3mkmsSq0mcjmVPGjpaIg+8R
Tla5sKTwlmaNk/XoJtQoyyhzrfE9CNLsGkSeFHtG2mm+xMF8X+CS9CGXA9StDIrviGdjoV0IGn3E
fuiajBFYTwMXd0GT3FIAFk896mZyfytk4kAN6WuOYSnRgiSu967KvP+uK1t+Zl5GdLYT9AVcTs7O
LbXdEs9STkZsZy/9WlvdDtlgucTDSkciiQYqxlChMPGN5o1mMewArGaMMTvv4LmSPr7hLaC1SFar
/AwoEE2yqgEr2vu2UN+BA+NLc8eLZH+HY3wRRnRs0w7CizUCe3GiMrpKDiQnnrj4HQpATVVcL8Y2
MtFAW5+NnO7BnLbaYU1PmDDpelGkwRazwQeY9JuspzcnbKeOoHOOGeRm1/sp47P8qLszaqozAWvB
0m140IuEhiPc17vQxupv7N0lO2RGpyzNVbGmFKBa7cBFo67GeP81Y35YNo5olxx79mUZE1bphdRN
zmCiNHGZTKmgHZ8CcLkvUa/mxZQIGtW5rM8gzR4R3p9aYYRra/LA4fgxjYq2CsM3aobCJM7Fq1de
JmbU8qL7gIGCzLZx9XScO3y66DCze0ZPwmiY/J2lUfQRSx7kXnoGOo2CnTatfmVS7mA9zIrqbOLA
f6rHwOKgRQ81MQ0GJDJ9byPD2uqBFZf+6nRKKtmgd53mN+1RuYGS7Aa6Gy4Py8VtirdxtMQ1mgFX
bNpO6A9lJiiBOSGfnKBz33Q9IzCtGe1xJJpBMqU6ME8TGbD1wvO4DWjCDKgNbRReBO2hn9SnVCJz
GgLdj2DIddw/7qQRe2RAQI14oYxLsAo3W9hPy7GwzKMTGMwM2iF7AdO2a3o1wq8cX7u2qLmD0QtD
5K2yfI/wtPCONWggx2kQC7D2JX3u1LiIiLEi60ryggU6v5NOqE4GHrRF7prNr3JOzqr2QKAkegu3
STJXO5BLt45tMJtkzMYAWmyI6YEubOp6FDDuypHJDxsBtELIqMZdQc35Bs+bfiopcnfnZf1ZZvRg
V5PNAzFCgEsWBZL9p1xixFjWVpftspBoCVwl3oMX+8UL1JMW8xcNOmCuEMpX5Xg3o5RudI3r7Eyo
wz1USSUHpiWMGewi301NAO2iMXt8i04xzrcZwOoOsdlIzARS6Z2fmTkKZxwpnE7S9A3HfPJzthri
MxDUPLkKRg3nQJUcJXhp6ELe8NhljMoGO6R4q2zjCJtJUSbVlbNv7AE3jivH7DxybjkMOsRX2bcK
SXYcT3dCbF7xchNo4KzGjlu8NOz+FQp2TL0x++vEHZrtCAiLY5y9dz3FtjfGcitbTkzECXf2iaqt
WsQNk8RhhdnrWqrPNk2ML9jOxrLxeuMhu59wx9lObmj0qrNAPk7mCPLnlHDrHa+OeAxoAb06se2t
/cDA1jjMJTUeJh4w4eCzs2paIqFmnSrt7AFtEzQE707wDuvxyAoLo4mz26ZnVd66ImPWT0YC07A6
tL7ltBgOIZOfFflEsGcSARAJ5N0psypJ8rYHcoROHptFlkKx6x0JHWk00mUe9+OKvpFYmTHuCJUZ
3VuTxPLJ4nm8xoqw+D4SyMGdubpJ5FmLitkTrjWoQSmLKk2pAXYJaBI6KJlOVn4mi6ekUNm2b93u
Wx2ytlUgRtMtyUQwvrSZcsWF0cfDMi8tpkmR17Vrr4p/Omhn3yVc3ou2CYFlhGgsbcSJiyoVcglb
cljaJoQDHBkV4XtCg3jw2WIi3g6awlXtfzdG4730YbwPnjjJQDzyQNGhp4MEB79LH2N49yQhpc29
UnDiYjoHM+PqLYDTtt9WLJZQsZp22PFY1xwX7xSFsfDjPWiP6MWrzVbfN57BXFVBTjiBwZ1FJjAT
vDBY4U56RfPTjkbsuuUt9ER3qWFq70tzAsGYGUOz7EYYwYu4S8JrRIPoiacr+ZaVynobbZGvXK+N
SEiT0SaswvnillW+rD1gX4tQE87Y5Zb5htKye8lA4q3g59S0wGfL38cNPh6kYtFXEM3+SoWENwTu
rJ/qoFYPJZr1DbtDvna9pj2Uk4mRfMb8xMjF+qMq7pfgpuqjkVJt2VGeH4hZs/ZGF5CjxZ4hlnPu
w62HpX6mudLt5zgzvmf4N15NmEg7toPgkkjUJnwVK6tz17k99Z9GgF4dsgnEI88e3XyJy+whnMfp
kWcxv8fHNO+VO6Q/RQBkogEm/OR59gDYl8pGrTTDYvQK8ObxHE0p/8zoiTxrBPb9klGGPy3NoWuf
rKloz05W1fJsYrs8dBrWGh3psQdUFyS7OsG53BEL+qgF8RdUC4W1C6w4Xyu3Q5FiwcD0gtR7Dgdh
n2NVceSwPFo0gL15k3npgNAwsvTn/CWGVilrA8HU3FYnozJevNLA8tLkz4Uy6lvVOyF+mSm5n1+r
gfiE5NU0muGiwW8/iykbboYeyMdKryON1Y3tpP1bVrntowQ2+maE8PjxCfVHUSX+svfC/o0F5Q22
tzhp434SGIvsjHXdPpZ5a27zKC4e/zd7Z7ZbubFm6Vcp9HXT4BgMAt0XvedR2hpSKemG0Mh5HoLk
0/dH+djHmT51DAN1U0BdGYm0cmtPEf+w1rcIzsGw7/TJe9/7gFyUqZMp1kc0JTrnAnKqHV1gFCwr
eFjhErGHs0/dhnerltNTFlQ17sFxMt+g51F5NSW+tJSK+BhHTrACz8MUdg4yaWYqZVB25rLCib+l
a5YcSkG5z0rBhEeQAma53aHEY7mEjGw8Ol4K4UzyW83sw8y4YbQaHfuptTZMaOPZiDVsilJP9gGu
lkvpVs068zxjhYFbHkH7IIHNPxWTGTFwW6SEp2wpmAlDGS0b8lgc6ku/ifNdJZgRCxk8yTB8R5P0
IZmtLgN21pFvbAYXQVoF3HtbVsVHIpJi4QnMW1GdLrIxme12eEKy/hTUwUm5xcPQceAMEx7RlDWQ
Zow6W+JwzZd12Rn2qo9cY5/25d0Ibwd90NLV+xA8EolEjorQG7ADauGVsraSHYOdDGpVYGq7Sa8O
qWXvung82RWz7pG00luGWvaukQAm7TZAfVxOEW0jzqZnl0SxjYbd8SwBut+ZbLvunZzecKatLwQB
RNv/PRU6FSKL+rWbtMGLFob2mWZX30wySLZ5EzXfvtSL/9X+kP9O/GVjlmD+57aP/9c0L9kfrSLm
1w/86vjwxC+6YZkEnaFYh8A8Y8F/dXxI7xdWbvyvwiZdgxhI/uY3x4f7C1YMWkdX8MOoUJH4/ub4
AGhiAnVkI4wGDaW18XccH+Ir5+yfskJEtTgieCSwJR7iSevLivAHsXARugr9PattH+KVYs+k4Xjv
EHCzeQf0kS9xiqUXWIAQwVDNynzZB2OLkRF+QrYMUaiSAuHobg13ozU2LNUneFywdovdoHV+tCWt
TNtJmrU1Bhb7gwbNwueOIv5gO4D9GduBY7W9PtojJ1rHTt5c7Cg3b7zGEFeBOQLuZaZ3Gkwv2lOS
D+fOtO+kXTZLXsFxq2OmXBWF2Z7jxt00kgRaHPJrR1gH9i5Lt+y61VSraYkeFOl8W7I9qWWxcccE
lVHSmWvL6QDJVt7Zp80gjrAJtvYUPpPdHB1xLiJ2Jf54OaGR2DApei89RNWqb97yDOpyUiI1bRsH
ntvgj3tqu/ZmYp7HAh4tPgkWlDEj4+rcaF/cQZPUuXq9ibuSWtPjMWUE3KF3jau2Gt6nrnM2+jBS
7sfalaj4IsfTq8feVwusFcjO7wPpPWDNTvTqSP66Q2aj1QwJS4MXob2Bt2WvPFjvaVpuGxv8QSJG
ZlNjsTSVdR94eNjmGLS1k0QEGQU0yJUBSzp0hnXruo8gwE4xZMGFdFeqAcgSdQNxukElV7LTcGQq
FsrIBg9ZVozbMbK3g4bWqkvbS1KXMyN3aDJCPjJzhwjgdVTa12xWv5ksYXLDOeYyre3uOWvMDO2O
6IM3EGTYsGFOXBKYndvcUIBpa0bCaVfJ6ywL3KM1iPGz9lo0Gjbt6YIl+3SknlanOkyudaOMPu1a
waYcS3B087aVBSiioiht38uE3RPQ7Vuj8g4JqVZLRJkJyWtabV2bPotXGDmXpIBVocR0K8PiJnF1
drbKvUxZpPYOu49jVLXgx/XENy9eX1Qr6GpvMO6GjdTS5wxHxxnD8V4jJVanB2mSWyptB21CFR/h
UdJrCrmx6LjW+WCRTWPn47FN3GtDs53bNmga40QBjrhRD3OjWuWjRhhXZicZEqMs7aIl27cAV7OX
Us3GwIjVvJzhexeLGZIsuihL1/YEEmULlEXwhOEA3Nao3EmwsbKm50Jif76Ct6vry66v9BiU6FAH
a1BhIyJp6HRzAkzhuys/9SmLwDHb9aLTgPYu8qDugxP5eFm76wyvbJehSabcIk6Ie/6uASBh+qbl
sp1WSYaXEexwAT21p9K6csK4HXcyT+rx6FdhqjZycGClBHldyztEnk6xT1AOF58l/A6Px409vgFN
mDJfMrVYgC7zc5s9PrzA9eihxFoGve4U29ASI5W/g0FkDW0uCtFTaLJ5LwhIzNiMSzR5BmaEED0R
oCHC6sbvueIb4xE1dqmDWo6EJiMtQyc+hAXZXirV4R1pWONFPFDlOAXUMsYbKS+Wm2iLurfXHb8G
iGydb0gr+SpE9IjEhWR3IDjaD+XTb66iEKP7MmGrk1xEEWfxZursXK4zFFnBFXt73n1c6OE26Aez
ndEnIOp1ISfiRwKtZPDQMVjYi6pu07eq1rpo48EVTJDTSR+BRm9ML7nnUrAMXXgLWUpfw/fkAbsy
WbUIB3miZeh2+9EfGOxW/QCjYjoIGLqQBaNwtom2L4r2GnVUOFTnrkD6CCJjivfZIKYXSQK7EzbA
j0RzH7fufdgOjzKPh1WTszOSjqo2UxKmN1ZscOxFgcCZmrd3NnGzG9w58ikwK4bBVmtPzwbeNMWs
fe738wdfq0ljzVca0t5FVvftUfDv1gvII8wXOUKRgp9allrW1iP86APnW50tRaDI10rJMrke69RY
a+Hgd9tAMZleFS7FzdrM81QdObUf+tYe3I0Iq/YuztzUuvVTXLKb1AXRPtByYtqd4TNj3erDrZNG
SGJIkCPakllXeJe6RvgOsNBwFtRpTbiStR3d14zHenSOU1sfJkZh0ybso4ZhOJZzI0ow2qvhFXAw
yyHBZ5kEokCwWAnKadb2EN+LEP3StmN0bWs5YzHIWGdpdTcja/q9z0YTsBHj9oZwqW/apLsnDTvT
UzM45U2p6UBriPfzCBpOx5vRr7P00sMHeM0x8+86ln97v89cluudzF4ESXc3BJPVNFStdz20GUvt
1ojla2DK7ntKf1+t6hwyEYitzqcraC35KdOpOsGeVJ9ozWFIRh4jp/tGq1xsh9pYL01L4FgjwS1O
P6PZYLaMtVAHw92LWwD+4nvGsGAb9ZHpomBjK38ychz2Wo7WTWPAdF8EVQl0I1H5B0LV4rN3NfXI
0KJjEW+HgIKcrC4WpMgz+YyYn15rRWSdg7TRAEYmpX3PPqPKTnk5SEZQRmGLdYA2mRQcPZQgZAK2
VnEDeyTGDWbC3k/s94K2CsmQKe/1Ik9PedRGyFha3/2W1obzPHXcIKymOSTdbAweRa/pN+Zg0Eam
bCbPxcggTZouuX/Kg9IROMYxpLfe97aZQLdm8rtysIpqnBFFncxB3ijEJm1EaKt5U/NtCA3tCmB6
xlg1aOjERZBO9TnTIgYtMDJyxSlZpeOi1mGrdfo0pusQo8WhaQdiPSfLapybOu7TR0aRfOiKILD6
dUazRA4oEARMqHMyzl6CwfX3GqKkeqfbOvcfVHaR3/SOqY3XjvBD80Zj5zMSzxK3/QYrHavxxnJH
MPshT50NWxokDF0SRfCbNBK1DWrAQ6co18S47HPV3xgm/eEBZ4ajnwjBnOACeFoplyVqXDwJpYuO
RhvZelWRUz74GeCcjICgOI1xLXoYF/KErzwrTW8Jf6A/J64ht6qtvHvUZOIGpJHCf+Rz7gvopjvY
nNbOc9hDl2ZEckJsZtfoYjK8NQ22UBswskebnK6YSEynxreRKeSMqiF5M2LFUVGVig9EX7/BxoB5
NoxsTDpLv2pGhVyq9m8JgGOr00T+uhU6osS07B8hpVbHbB7lxE1F8izSCUQxpQjubScIA8TM3A7o
OlgewzMvT3VRyGRLcErs7QQKd95WFLEWKPTQbi+mmerXsmHSlGqh9c1WYMawqmhM3QtyaQcMKUIk
q5KgvT1wD+vbaPQIw4pxdIO1N3bd3WDFip3dKKF4mFPwzjXHYelDLBoWvWJJvEsjnek8/cdLaWQe
aYR6eiHE4lJh9tk2RHXCJS1TIsYm51TUpVzlnXOsUIOtida9J180QRWa+0elOdMLF0Z8F7hm+l52
eLCrpDKqDYqHZG+0tZ8vaGWq94AJ+KIoHH8Pr1ix1Mi4oMohdNEwRHWMarahHUeAi646srgItmqg
bD87IVaQhrUwmaPDMF0nNnhESM3FW9mMbyw5waMjQsrmcSCCjA3UKfLgjTRDQPCH5uxfuMF/tNf9
ueP5yaVqQU3Vi6Id9naRsrC2nIZI5lSL7//+w+AM9bC6A5c0nZ9c7v2U5axKNLV3B9pvsliDGIpy
Zbt/8XR+9LbPT2d+fzGkWTodIX/80RdmeJrZSs/p9lOXdy/xfMOLdqIjCEimIF5CS6KPtJ/CDK9k
Zsq/eHTzR7Pprw/v4gInytulu/35aZIURgJFbbV7u47KTTgXAqbMWG3OxUGvmvRGVla1SQqbyIix
wBVGNdHr3v1EdWF/lRlGsErnwiMX1P3TcME+XuwFcQXlQYeohDhual2W0ypKr9mycFQV7sQcJEYe
sHC8079/3/78hOiEdYy9vLBYaJ2frKaTZYdkJbNMJgqwiUm1iBgz9kWkMBBBWOKOD4Di7//ug1q6
0G0SUqhMhav/9JmsfR9UG6AQHjSYTpYLzi1rn/Q6OETuWJHC/vt04l98AX40S85vGQ/2hUQ1+Jds
2/zxExOgGcvn/KA90i9t7dTm+5Bom0wf2r94Vn/+pll8LB08ki5DDozhPz4QQlTcmOCS9lGXme01
HhafizM3nG7375+R8ec3zXKIHBYmZaKJUfKnNy1IyCtlhZ/uW9sA24c+Z8UsMJzjQDyrWyW4uGGO
TxF9Xhmq5hqXnGVfpOEw7KTk676qPwRWAarwzp/YUc31Yf1VK/77X/VPrwkrKj5aHoMdXhbnZ95A
QIwvYmcZ4fIIdXdfIr+4DMVAs/S3H8fiaw9AYp4k4Wb+8bUXVdjAT8J7m/s0A6sapwVJ4j6j+6/H
+a8e952jtxpX9mf7f+Z/+a1gMhkFYfsFJ/nnn/4bDQWRiwAEmlPvfv/qrV7al//4IAikHa9eMlgy
q480jP44GPznD/0DB+P+wvJ+RrpQ4Vvzf38bDrriF8mZTh4akzngFBK772/DQfmLBFRB/vrMe9HF
bFD/bTgoQSSbM3xYWAhaiNX9O8NB78eDgidHeWt6Nl8ZC1I6I8wfP0NR7iDW98zZI4y8fYFutr3v
CGp9DHusn1jD7zsN62VutU2yCNOwpABBqOeUBpk5jorTpyyp+5caYuLeT7xuTcKMgzIUPJdht3g/
UcbcDIJvGv98iHNQlZeAYcZHLMSroltbqcnT1hVtwUoUlDVYG/37ygzQ8FRG890q7OylQIu40swR
MQhOuctYOLdJQdhJakBnGiyiUlGR6ms95sog2KVbeUlb3BWF90gkkA3+OABWkoAXExooYyDjiO9N
k31+UzICGas7RMvhOmyGOVYMjWbJjboip6y6szM06Gi9snWgIJzKGh5IxHp82+qeAnEyOLvG9NNP
zy/zE3uQ8FUK9v8w/9vXLpc0152ZbWOQcD36T4uFXW+5EaaQAZ5pJXzjOSEbBUKcg0Orkt5JIakc
l/BnGINQoA7PFsVqSYmHMxGZaa8/FQZKZN0np54m1KClqnvnjEqbtTFO61n8lzbHsAIpsgQRXfZw
PYtO/VoT/M+R8BeEKMNyZrLQf34e7F7q8SXntv71kNi//9//9Y+f+f04cKg9dJeBPJKLrzDGX3cF
LtwoYQmdMYiEOsC3/vfjwNJ/QXcgSB91wdjAXvnDceD+wscG9jkiRe45/uYnGNS/g0Ox+uTr/s9V
AdsBFg8WZAIeRZcENf5UNyQGNMgkCXNE3pq8poZS7gZeLKvjCZVGwK70yZkDeXJU+cnCm2N6nAFj
oA4gZVf3psd4vG7vPJiP+ap3Y++h6KT1aKrcvZom3f5GFFNzZjlpIQS34ldyR6wrXM0D/LM62InM
cXVypgEOzFIU+z0ZJrNb0Fm3V4K0jXuG4szzIkZ4n0jqzHMtRXpvpoZCuKFDPw4t49JUFt9eVgFw
0UW2D0oZLBCUxA+MLhGV04c96GUYn2nKNtHY6giQ0RWgW/bWjDeIkYtbnTU8xAMnkebSii3iC1NJ
znfggH8Fyxdc4VUh0K/B0G8PSbqySHlcW8T73oFJRbc5xO1VRxm48nzm6iEeYEwO+skGannGRqEd
hlS3kQuF/ZWNdmUDlDW561u9PSOUnNaxK/KryrQbGrCG4PGm6m/TPGQu0Xro0VL6rqRzrnzYOqwQ
Bvq4gcxGAxkYrSvbbxo8e62ZVXKdpla9cxKkpbCZR9CI7fSC1ht1cBSXG1h+HXqcefU7uena53Q7
1Nw+3/yk/KTML0EztDVJJEOWqCe9HYKHdr4bxtBv7j2/8z+A3LCLBN3HORN9nTkjZjn2PHqHiTrC
KzJrRDm67K9jTE7u8ByPlbI35PNEl1ziOY7w+Bw9Jn7ruoQzs7LxFUSrovO8FbPAEd0kdFG51OwU
ITU0/fyE4Dr7NObD1+8Nk/69MAAAorQ9YbrW1v7gVHdYSdKVXWFzRZH8OQ5xfjOFTF60QVjnJA2I
pdLy9vsQC2bk0uu+u30cPYBjDVZNpd2CjS+Pca/MT7x6ziLTY+KF4q7qoGcH43BjmvF7GMpnx3H9
c1lPkM0G1z+CbHBWncqdYNHGBTwBhm9dguYMAWoPM+c2LCAHRFMzHoZqcq/xIm+BHDBIIqFpodyg
P/WVmb/UTTftRjwmuyCS4akeyxmbn67NYPB3BdO/YGGxcbmZ8a/XqlUjq3cxHBhXOk+hVQu5TqZe
e8SpGj0EZZrs80SpZyxh+gvB6tgrQ6yJRSPlUVlVs4o8XDfCuYkGo7q1+oFMyC7tXxjIVQ/OYIXb
uuisp7IvA1rQnuQtIvuwfhRopc92ZkXhiv+1vAoaKpqFbRFSjyMfg4hbl9ekqTWXiNym7z5OmAba
p97tAEAhPdIRCW1iPwUnpI/x0mfVdYvh0QhY9GQsbyxn2LWM7vl9dRZKLF4M9QDHzT1g+B4RDWvF
GSk0A/42Nq+jSTbnMu+MdRsyxm16Fz+sdGNc3aIsxTnB9kSmfNoaHwzkjQ8pxvajE051Ruox1CuM
cKA3HbNP1z2AUrY0TVOjbBW6+kZ1lFdbA6tGusydLnFXRJF4qwyqLhoEK2biYrHEW3U5l7GZu926
SFnAd2xEcgbYre6sSjYEcpkTa7VuLRdlxuQShthKAzcFrlzrieQJfDrEOIz5KnHmmeI4BdDygcGg
l6ojQRpePanw1KKFf6SHDbIlGsvuZtD6/B2xtxhwVQTms40g1VnkZRM+DTg+wdlaCcZZF/UVKJEU
K+0TngOAxCHGzG8GsxhoFYZ6rIgzyg+RR0WFdrkY9xqIjHzbZtIidsWLNBIdYDDAnSjdxw4LuVx7
qURDWsIPsYpxPrRJmuBgHDA6L7U2Hzad2Y/dVpo6LOrc9LQnEQ7QulG6acjXjIY5OSv1TN9FyPnw
PCBHv1IpjI81wDXIcpBtwLE2morr7ZhLpMHKdIo7BHvoexQyU0AZft286rCBIdgigQyPuLbM9q4M
de3o1lO26bKyrdfwOgPIaFU23ulBUsZLZrzdU0RgDiySCGka43VlR+ukQYabdJrAFdU4PilyKcl/
AU0wuFAw1YcxTsXeMFokQw3ZEZ81oTjfkbU3yIOaMV1CZVHk5QxVehslrv+9U15zTj37E2tqjR/U
u7WHAUz55ARMioa0EJtOz7xD53TD8whPhd1w14tnu9NhKgRZMu51ESDfi8ARbQOjd299/BbyEiQ+
BqvRzgxE1pj2N14MYGFdu/j0ktRrbSxIo1AwrLP4G9P14dj4JAPp7N4rNrrA3ktDB1emRK0+cGx0
C8tTAxnwrJvhVSjnrCV9Q3oHLA4iIMlN22sa+xN8u0I+lqyk7sc5eAxOMtyfzMj5ABawosbt5Pv9
1mcP+61ruvCcZA4DoETT42idsw56RM7J7+x+ZZzZ2N/YTyJOWjRkMB+gwlXfpYgzex+58Yj23c1I
VUWERVxazejxlOS8cZqV4qnS9IZf0OmD9L3SeoCWAxltVzkBdaQBgGX7jiCnO3KGGi+60Y7flS7l
Pv0Ka/PdKebszS0yWfinMQ4QdfXkzRlvTW8hNcX6jqzZIf6twu9zNEepfwMDzKU3x8T5Ue49BHN0
nD6HyNkWC4CVGkh6DFsrO1sp0LA5gUN9cOi21/FXHJ03J9P1/RxSBye5eNaSotx7TP4YQlmldUcI
EbtkTkXtFUYCEXf0lDXYAwgaJI8SEWtvvDkQL/rKxtP6r5y8r8y8OJqjf5mhow7M6u6uIHDrww3n
fD2AUghJ61G5tzFpCsHMjOKV7OOpw2VVJBfvK6Ov9QV5fXaAJdNvMwvnexzeqK9Qv2bO96uZqhvx
lL7yXg0xRjdZPqim5RboUf3TYU63SR3OjhWrIJ0jqGZNHQDz4kZzEzNAVKDpD2WMQ23JttQ99Ziq
sGggWQUd+ZVG6AYmyYQJVHAy/EKnxYwGUpxb0WyipZmE/qMvBsIgsYiAVEx5VVEClA9dM4ibVkUe
K/OI9z2u0ZcwVZ7O01dWoi7t5rYz0vJWSWSDqIBJuBFoIPjG04pC2xjFCe83EWc2NxxeAmd02UeQ
tGsQTIlhjfDNdTzpLRXtnNfYIB69Fl8pjoHMzZfJQC+mYagkH1k0+pWoB14RL00qZlMDr1BplxHM
7UC+JFFqvTF04KAPvLgl0mBQis/9GK5c2w3eJPXsTqSd9xBhbtiGU6Vx+LXmVTJZ8Tn9iqWEwzVt
YxU7O25aVLaZmNMrs1gn8bZgQ3byAaAcB7tFd0taB4mXURQ2z1j0oOSkrFA+09LLPvwutg6OrwWv
2CoIzwwaNKzmYF0RJqLvx6+Aza9O6H+axr9qGm2msf+2aYyyl7fwJf2PS/3y/tGEP3SPv/7wP7pH
7xedjENofp4J6RbV5e/DJOcXpqMSnykiNCYAf1CaWdYcnWVYugv61zTpI38fJtFYWsxtpWfxcXW/
/upvtI+shH9qH4HXMbDSHRB9pmVQn/04TTKBYVHCt3Kbo+kAE9DghGk8NvulNlZvfCKx5uih96Aq
R26Fpgi9t4lac1Xs701RAT2Cb7Tj0mHrzzS5y7xsa2dt/JzWibspYH2ZuHqS6q1qsbJ5DZynVI3B
lYa75pZsQW1TdPnXyr6t38E24kIPG/e21JxIrUO9tEHjF5m9QM8abhCCbEavOxNylB5BRhoU7qLd
V1OwFwLxLhJifROV3rXeRdWuBKfzKILKe0800RFkEo4+ACW/21g5EEaCodLhPSC/47lz/O5ADhjW
MzG0W0TC4Y7RG2oqkxT4ZqgwC5npGeOZvLbQ4qxHwkAgvunGqoJ+vlCVTTnUNdNFQf7BbMeWeZEh
htmS64VHnXTo8ls/FcVHVEXijJ/UgnHU3U8osMmOaOTFcjEkL0wHwZ0pCp+zPCpwvQFeAZ/ohw0X
y5jF/VaOCNjbwkwem27UDzSw7SFPzDcwNsDj4MvAskfVG7myuUvxROytsSHX0Z900s8TN3oN0bt9
N/1AHquosU+BbPzXcuAQXQyNo3326IHPGSXNY8HNdOYN53kyqiJlOcfkpNtXinFATl6xUyxHLv61
r8vPwU4IFBMhKQRp32eHKpnXm5yb2DBh5yFD7+gsTX/JB97mhdJyxnRmvEkn31uFstMf+6DiQhVp
xX4ZoXXZJcbcdjc7Ns3VSuHM2JJNSihpgCes752+JHPWirEB+g+SEnvl4Ae6Z9HaLvqGW6ydQutp
oAfbdaYkzcB2s+soTWN3WctQLQRZXovaVNnK9Zu1SlxzhdS9XmdO+GHyklC55aVzZRh9vEfytuBN
h5rY6tlJFZP37pR28G0gnRScmJU9jIOZHmQI+E/lJA0shsGr6HgBB6tSN2+Ybug5rgPNnuelNSs/
rEfvjd1ce3atLQ3wahtCs8yryRqzTazEcEXFTaS2MPnURrqXfktdBr6rgRXiRst4zbzYAOlQ593z
hL/jqElZ3lIzu8cpKuVmVHq9sIb4vbKbhaAS3Jaj6z4kJdNSCjuQ+djlnHqMV8pJQtytUf4NipR3
FfLs2qVDEhyBDor2tgrj4Kot9OBiTUioCdYi+3I0yG1d5KrWt42l+oXj6yjrxxjiAeqCNzkljYfZ
RKt2mlPbGxgTco0N/cKE9K0xhoMkkG+p6WplAm/Z1AXI7t4qd7JCwcIM/T4kB5coPBNm76ybM0Px
V7RQa8Zy/nFoxqln6gh8UdYaHofwPFT7g77Wd2NXFQ3HAc2EGS7wPyASLEvMeHwc8/JEiT97xpCh
NvljOqTMmouqhv40GZFF9lfeHdupR5mThd0qD/P06DFKzpbIPZITupf8kSCuetO4IBXXAl5ktm7b
GpQLFWJy6319n5Ov77YVspnf53wvxL6ZzwXljChfAVKAmOhsLXn+wzX1L9aMrv3jrmuWE7M9mPdy
sK4EY8ifTvxRaxkkJoG+NZzgDtMXQpvEuoOT8YxOJV4YBWlDDmkzJ7fuXGJSeI83sh/wV1U1GKqF
Fji1QWx8SErJOPmoe0xHreo47T+oFIP7MBvGvVupnU3lV1lTNSzNrn6WBHMUIRUvWuKDmZoSc030
VlUD0WmTkV0G7NZ7BqYVSJEURaDRhAezyjIbgRI+cQBv1j4nN14Qr6a3a15Hc+mrJF71osfV4A3Z
pXOV94z4I38ee73f4F3JX02UoFfEdVVXJKxAJlSzkblV7iNCJH8vMsu/jHO8Dn90N/XURY948sPD
0Ktp5XmtXE9Y+bcKG+a2EJA8TalGougl2CFltz6OYjO4w++CjkZNQbPk11YMIJNwk9iesUUVIjYJ
l+w6tVC6cgd1tHuNXz+0pmOsAssrHyjxvVVFi/PJ2xXAhUiSYwdRFTO0Ex9p2rBPdWApHjRgs9fe
JLU7qyGaBEcNjtxJ6sUHMJXhQWiFeHDcIr+EflVfMHX1B33CNWMZdnjyK73eMbncZ7VctX1I5nxR
t8tKzi5XtzMYkCmlbgaFU6VXeQdzJjWibWgzlSXiAxPsWNV3HejWJUMHCt3CMAGEW/594duFR4Ll
t7CNFXqRyVFAWkFzPWNkUefJMtvTVLch5KNmOObIoE4ZVJMNhXN0cp2RTrV2pYXHnACvRYBza6nX
PdxILCnXzBFATDHUrraowIA+kDG/cmwLLhrMu7XXT8mlU2FxFsM0mztzmrHAKg9E8Hg34XyKYOak
XHH3KAiXiAbxqSEppKmoFGEnWjCehwZbSSxdtElcE8uRo6qZz6xAcHr58zlmBUZ4k5Gl8wlzL3/r
57MurRHFqNpE+xnNMqfU2U5fByOhWRySnBT2qptPzno+Q/Hhc85ggJw4CEKiWiAReVfjfPIO8xlc
m/ZwyFXBmVtCWX3M/V5uTDVyohtFddu7VXGcMOY+Owy3VgXKSZpzAjazr4shnu8Id74tjBT+JsA1
7hASdCMoyAyIoiUMW64g3SsZkXva2DI7NCr3ftQL5xoQju2T0ca9xszMgucCWsrZNjpEPa0vy00z
35NdTVRV/HWD5mUgXxUpj1wVfKbBoZhReSzTrOcMbbNqV/iI1fwQPDiIu/lKR6bPGztqaDdROfYb
I6tconsb3iL3q2oY5wJCo5KY5pICrDTFRSJUDLnBdVbhXHfolI++F1aELYUtOU2plGtf64YjyTjl
CuLksPednOSWHLhDSemzAn0b7+OuMzGWShKgjN4DBUGm2jB3esnZMZt4b4G7PceI47+HhSBOvHHk
bT4aWJ9qYh43jNq9j2oqzcvATO+NjJv+EjVj9E3r4vbOZ5jUrAK9c0llC7WVBoxpWGWMa2g2PSVJ
xg6tK6FZ3a7WqgSPND/KuWGKWQpqOpcMyfGhBLRy1XY9mtJSufXrUPePOvPPlSe1ebBl6c4m86Wx
lXTR927AE4/pGvaAE3EthtB4MBEwx1qUDRIyXGbaxZkIqHPFYN9lcSEuqOCcJUGffD6yqLgniQ5r
baHX6d7SorhdZcAJERv3MubiLbslPLm4OYsS64foFSHg+CZeB2/q3sAlzSFfE/obCtLA2iiF+HAh
mHbh6TR4GUcm2Ft0z3yL0Q9F2PlL5k211A5e1WNvjofhELsM4GZlGsKPClNyFGj6kwFyeEKHdA/b
MVtCqku3iOCiA5F9zcCLJsUNAMDkObYEeaS67lgLq87a14BZ0nPZ4UfVXTuFxZyQpib8VzKkUOFl
prNuSWU4mqXHh19z25SrXI9utApSbG6lszuWjUCzUKOwLxFPw0c8vnREjMmmhIMRT0TEasw+2yKi
G6cA0FalHhcbGbXVela+PBZNYh/6senOjsX4g4j4bq1Q9fLD7gTAIsT4C7KvAu4k2ZnQA7AeFgfS
Gz8z5b2C5UNaTVwoDZJf5HsX8jPfdkVRnsdVcMvkf9xy8lBY+4n+EA8RGZ5F9mDYpfloV0a367u0
/K4cJ/7uN3r9kfB9X3moMHd9S1yKpz9YIiVaDKOy2Dt2cSYe4Dpmgk3RP8B7HQaxTvAIzRGEYVOs
9X4A3guiQhBPwShkL0XLvesnzoGZnrWb2jJeG7UzPoE4KoEFYGwclNYh4xH+m1njQQmEhKznFnNZ
P+UDhfLQEdIV2u9dF/pbz660jTAAekV1Fh3LESvAkeyA4lZovXkf0r+QXkJUykefsAhcWkkjTzmA
NYv8TCu+y0vFYmJCybaIsyTbkJ9YsvJglePFJS4DzXcEQDUwyvyrffSSRiDSfbesD2YEeDuWDc+9
T/09Au34iMGlXUqe6Ah2XMO2QTtynQhCOHMQmGvlpc229KeBxsmyFqgix/0A92gbOTz+oKfuY0Yl
GK39afTOoPzGjUNE5MYyOvc5rCJja/YRZBKpJd0iS0e+tfWowxvOcWIsyqLZx2nzxHbu/7N3Jstx
I2mXfZW2XjfSHA6HA1j0JuYIBkdxkjYwShQxzzOevg+Yqiwlq/5U5+JfdFvtlFZSRTCI8OF+9557
OTvibbGybAkmmy9tbzjXTGzZHsv7hgAoklzYNncyqCd6uqJofo2ZKa3Ixz5mbc6hGsj3Bi6muYHU
OuxdUTWrCSD1XnQaTYkR5mMbwEojmMxSXNV9zZLUt5sAKMFt6fgZxc6MrI0NbdTtPfLEfK9xncJQ
Em63xuh4FknI3LDgZ75J80JexlzZV4Yf6EtGSPK2G6IWogH1V/neczzjE1UK1o1l5sMbLGO/WUgE
5QjcKphDfY2PWR3qKOFYZOSXGeqeEhXwoAboBuDVeK+jjj7HUXLHGBtjk9mvEzWHMSAjyljBTqT5
esCrsymZSRLSnq84EF60koiL6J7d5Esx34HBR95H0atyGb/FdnCVJBm8IlpZbh3brz7zfLF5MVi6
HmYHWnaYl8+ip/4OvRIVAqCSUe89vtGfZ7sZHnTmWZ8JattPmkHSuqXM8tggk5/YCcKzTiGbuSHQ
8c5PM2qxIWJTVH1sl6pE4iFAqsiH3DLJ1XeT8KcvVMrNKxDf2bGeFSG4GMiek5O+ObhuTX6tbJ3x
GdlPr5FlTWux4YaHQNnZMaVWb6uQdxkgg/+U5M33tkGB8ZQ6ivBsER8UhmB4xJxkpxSgRR+Z44Ez
JBgzMmkagdkS/o2dQiBS1QLHSTu1TaQZPoCbifa9bO117XXVwVW1dyBfHhJ9i6jPixYOEe9B0rpM
tW4Plfm56qdlgjpS85JH2V2AsxyiZWHMu37ZcF3CH3vTTB5SahdP2Iy7feKXHMiScN5BauTOj/fi
3kMI3s5dCUuZNQPz0JSWWzuCGrZuU2MgddgkfAOTXLBgEyDsl5xVTHRXFuvWy/gXfUvd2wTE9HHK
gbthWXe+lUFuHcKEFYIGHPpyW/zzJHiyQy5Ruds8r1emm8Q0xRSsZgSFBjg69oY2UMbDpu9f5swt
IH99tRFm4kQcAyyuZuhfgI1NVjIZrS31q6j4rlqHJDe3qT1PJxQ+wOi1d8e9fC09mIiJzEBsa8PP
LsNE0hU+9A5ECWPeRqNNO7QEHbGq3SSl2N12+Ah88zjUhUkEsQewJ5v8LfSHcUW3S3R0rclYV4Dz
oZX7TMnzPE4oViiSzyDDiUjT5+vfKaP3LnMO2jfcVdoLFeFIFpNGWWKuS7elofp1G0Tl50xbkB7L
tLggQwKj3SnjQ8no5UDXerpXfV2dcytvDk00rMuRo+RIiyoN2t7MUDQ293zDrIeW69pNa8TEu5jk
bqMM7SPE/mAKaoTbBR0u7dPYHCaXz7PLPZCG3ZrBoXsn895DIHfiR2z/6lglaXp2ogbvPl/Boz/E
NwGese5XNul/dxW2lXKZFgu4qt4Hgyp8fun7ynL3xjQ1W1vFAOmCnvBkZQN5WXk1918rHQM8+Tnd
rzXjpWIThqVxi5dm+kqwvqy3qbLDLYzVmQTdolei6ZCl7TwB0tcMYaHQHbEonEJ3EC/cEYFwghd5
As6s6Pfghmis/1tU+/+HfJ1LzZ+Wf6nI74s/Wbj++Bc/ZHj1G1luW5gmfoY/Bb4d6zdq/2i+M+Xi
0uS3/YeJy7QXu6fGqYV671jaov3lh6fTVNg9yYn/Q7t33b/j4voowi9vDMsoJnBb09IlFrnqJzlK
OkOf2+kwbMkjFCt6WeadH0POMk3mP3QYjL+oh/poIf399XhBtl9Mz8vk4efXo9W7STBnDdtZYaaf
VfDWzyX5u4FT7l/LTdJa7Kg/S228lu0KrqHvipMtPnzHcGtI7sMhcUBT0Kqe2cCgMb2Yx1jK8jLx
g/6yY1K2T2Wbb4Kq9l51WvQ31LAkzA0VmU/OW+ZJTAMg3aRrVLJKvKB+gqPrLFV72r7i9mGeOiGb
rxO3EX/dmA4NrFSYcODPZqoTUWmL7wj/C7kzMe/htpK4wtVZmRetqsVNRP04QTgqJihqdtT3Voe0
E9Df0a/dJu3eYC+H3wNNPDuhmXBT+Ol841VSs6pVU7CvsAnhP2j721jPxkUlPNEfgG3QukyRMW8F
Ioj/5HLAjjjAVdivqGByGF+7k6PQ0wxnX840gnE2jI2Kc/cQjKtG1Rg3sJ3Ub1ls1Cen0Ucn4Hkw
e+LxUMvP+aTvuU7TBkFRuX/CeTJfRNLOb8YxPY8hMVaAgf2a5f3ZyFjUXbToWM35Pqcwe4JlvYo8
RImqrCtm9UZ9nnALr0XXQQIlZcpVhyL7jaFd2ncgw25NkHsnWF/PkUfZQIbov5kqrkQaVwyHaeeK
IyiaPuJvGNKfYJlju7WpZKIMetonnA7NGsOANO6mqofQ5yza9BjuXfIzmzTzjrIy+3VSWrx8XQPX
NoO3PAaZYXcxfwixw9B/dABG7637lGRTETa4/hQvLnUmuO6L26Ezm1UH7Wht5sFLIJPLLMf1LHXw
dSD0uTIpuwG4aewJjtwWSb1xl080Aai38VX4iUxmwNYmX+3OP5uJcwR0n65TJENBxnFFrKakDt26
9SE5AYoyX2Od7axEVOusa/eWiN+E1An9kPWzzX/A5b2yrPgt8aJz1ganoEzMddL7Sy989Smo9d6w
G5zH/UXoJ/vWMs5hWkfbkhDdmupyWJ2VX1XBObbUIDYxQLrrqrWvIqN4znuwrIMFdt8a0gvhjd81
I4RNMgK1TDJ+efXoInMEYMX7dvC2nRUBD3JpQoEHiutGuVeSo/GV5Y9fsQY+jYHUW1sOzP+tBPeV
b9z7VnCeYsydhG9glRmNv5ZOsZkSQmejDi4CPyn2upbPifD4AcjZUoxDTHOIvvo2zOGlBz3V8Alb
B5rqgtXJBC+tB2kcmwI4XN3Yw+KuuiXuiH5Y0IJopGkDwZEvalLJ+b41GiZPjXM/CH7S3AEAn/N7
UKL8Suq82P63bJv//4UmCOj8JUrl4qXOSVEkf9pgzd//1Y/t1f3NtiVeOqbY/whG/OGRFowbUGPY
K8kcLZGXH5EJk1wE4xch3g9gi036n9ur+RvDbUYzHM0Uf9B/a3v9aJEmLuY6ErgIJm2NxPJhu9MM
NksHKtaWbsfDRJen9pM30wXkRoSBRPttXyRvFbfWX2x+7nsl7J82P+3i8rZxYlHLwM/ywZyNt9Na
SqC7rQZ/9N1XjuCrp6A4DDbTw6NEOYkxieEyXzkRTe1jUzI0AXE7w99vyjfmOMx7E+R3GjcT130u
3IkjulRsDVWEj2wTBDYuOhBn7g1u25HVD6rRzrJ96qRqKntm3TsnI2jBATQed818gkuGBMGUUtfX
QwCsl3PPt1gQnIYJvIsxm6+hKFJJVOV3U5ah9gWCGAZNpW2IJVCNdXxnjcSFmXP21pVZGOZNCr/j
ymmYoXDBjeFvufGiSfJ6/jQ2e+yJ2e1kF1tMfKxmaItJyUeBomjOa38U08gOE/GPhwkmFt0C/TdL
G+qhdRpaSZvODK4JidVn9F2bogemBBJpAAydhEjNNTVmQBsHjxHlLXfa7keEmLDcBBQxmHRk3E5F
pTZ+0XJF4yaCVbVWxo4BksXoaTHND0bTvvmwbFhjCo8pZBC33mtbkh/ZToOmh6X2xAPOpIY/Sp6x
jV9a4V1TVBhhcabR+pBKGqNWGP8W1cUNLzgnwf+zQeRQMo9J0rD11Rhl6lpEM40WMpnsG841DjmS
RpyjdxWOe9XNGAwBbitCWtDTKnBmOC1zj9Gkn+8L1Y3nPnbbHbxXUtzw8HZx1M4XOfP7hyp3nW5d
lQ12aHJKxaMcDdCNLZyVlZNweNrT8+EVN4G0QNCEgEwqngNC6ps+r7K1akqP2Tn8iQOBh6jEFijm
xyyV9O0gnNEiuZZQgsYVJSrTNX9vqKD/5uZ323BssQ26Pt9i4fNuQj3AOxY9Y8J1Ry3G2qaS7tg1
PT1Wbl7gYYAVUiSrhsM4HYAOkP8iKO1He+qR2uZ4Qt3FKkoRydi65DrrhqxxAVTr6GcNZ4agsMtL
NMT2C4oOD1JSiWdg2uF3nzjqNz6Z6K5Jcu/aSWyubNWU0jMSqS58hoUWYUIDjbGTgAixWgqzv2HG
zqvMMmRMRhoK7QD55MtQquakUWPw5ypkwlXUx9iCQ8uctnS+yR3IvemTLGbrLkc6wKFgSlArcVZR
/zN7/fiNpjsdYFdgetX7pvelcYvwiTBu6m6VWxc04WBMJQIR6Me+pTPL6RjBLdv0+JIVbfMwBB6m
WwkY+6WKYsLyJfXTG9Os8b5qKiQEaYvK/G40kfkpbMvskd4D/1aPlvOcdymKGeBA38DVYFF/BMYG
8KiJ1LXtclCPha7UtsG5glZN5SOyL4N2hBGry6wdhsaWbbpO6WzUoyPJZ2k948WR7t4Me0jXIP9M
jhUAwydn7vt9mIT1HWIMcAkvEOnFnCSjufDwWUUSGPwDB9vBuJ7KCRStmbjJYzwZTDuEAFu+1rlT
fBOizjnM2VZ2wECHgYMaMGdiJZTOscsjfh7dLV08ZezGN0aWhjeydewOfcqmq3JGwL2NME4/8iul
GqXUGdxZt9RbX+n6U0Bp0UaVakCtt7NbJPx4O5eN1qsSrsGz1XChYTET02fOGfoLizm/USo7DIyD
jkkXFp5Mw1tXfRAnq2AsCT8bbjbOK77kLQPPkXdq0A7RBXoiU+7GHq6OPmdZ6H0ftGJizP3V0Orh
MRWM0dYzdxeOOb0Hf1jgG/sctU1vr4OOu9FWmEYOhgrkJuKq7G4M0jsPLskJ0mUwqRh6gSp/HqBc
v1bBDIkdCwJLOjYRrg6tpGYa0EI4Y/dx6yk4mj51Byuy4skVPEkR3jCSHKjU0Z51KnodhPsmtVrv
NBkdhtqpM/l21UUWoeJWsUH0oB79NfDGugFOkPu7JocdvBoaNEZlVTEg+HLmzgq9Ar8rD04NaxXA
KuU6hZElTEjpX6H9YrJB+tgNf8W0AUiPNU1MdQOrDOvZfPLivlyX0vVx/Nf1F4cmLozMtfMI9DM7
9TC8L2Ywegb73GK2DCd20CTvpqfMRZilyCsarmhSdvNtlrBSz3nCgG1KwqpakX92Xotc608jeWOq
ggQWVmw5CZ1ZnVO/TV0f3tbaKsN1RPfllhD8cOVmA9C0Bqi6BdzoKS+CpVzMLaJ17LDtBHohc+h8
vshkDkLZ6ZoLhm3M3njnL9SjXTGR9rn1CXtazRykvga+nV4pv2uGbQdncRnqMY5DcLMdcfCDSQxc
bV3/RQQTA6hOt8l0LvQElMnVffgkLAT3TeamEbe4cUSLL01+ttEPp2cGAPqe5be8GWuJ2VyM0+eC
/fmsSZ5QEpVKAp8d8xwuP7Oj0aj0DO4mdiKBLwMCFyJrQtpIG6L+MnR2e6Mco7/yR7hawmmoL0MW
WLt+ND/YfJG+wWD0QbnTPLIbi3QvQR2XTMqguuP4wsM3g2Mu13bVODZoOqioyy9N3kZIzOQ7ze7I
RT1Jz1XfO5/tLgzf5oTZCUpZhUXYpJSCDy4OZ66KLY3v6jiPilazIvDd58ks9Qu7S3SrUUZGli2S
sCMNlPWcboq2NEiGVcxJrlHWi8UaPKsRZGZOI4xh1WrT1J29GXGO8yUAIMlIIX6ppOdfFX3xRKMO
0+mahlzk+2INaGgKdxwMqhmSteH0F1OoNPRTC39HNeGkB4yi4l0ZjvTXZXwSZuZP9bYrDRKuIB2+
VbK1LvKQDMhqdMyg5objNQd6cvS5U+ZnoqTVA9Kx+uomqMMHR/CYbT2M0xUofA4JRAqc9s3VBvU/
Vef03Rb51r1DKAv83RLpmaCMB7SnhGMX8+20OsTsYaDeDHZnRqZGuNhQVi7iRXHR9Uo9QXbhicL1
n3MQImKwVvCDD3UqGlrTuBwmKzZ4861OaIFgnU6D56jOwcUbnRqvdUQv3EZMWb8NowlUP50tJs7+
MZtOuBqNr35Ud9yRiY6h0FA2uy7tpP1iVTTZkWKLjC+BoQu9tpopfhkHi1XAkxlwQ5M6p0850zd1
CPqSswm+9OFhSAZcElgG6NucmLp5Kx4BIC1JHE/B5WQJ607k6ezu0kEP6Sqa06ped+Bwj62Wziv9
yDQyMFGhUifd1FXpra3W1DsbSs3TMELcsI2ZE1vt49RMQNOtyDOBVPJHt18z05phz5rGt8kMys/C
Xuct2JxBGXIV479ZBa2b7VREQod6ZghZyMDrsQzkdRe7yDraDjcZvYP0L0/M1sf8EHj2iL4Wu+o2
Lg1jO2Q59o6mTuHH+Yott8eG5Nvoww68aaZT2TdvluYTT6L1NkRNvK2hxfENg4l343R1fY5DBq78
P6bO3WxOETPb1gs/GZOZXcpu4PPjS/E4qoHlKrUoG967TTw9geRp7hu8OLSfzvY4bXDuN+bKnMru
DTZy902FUMJXpGIWXpvli2ZNEMR9s1yoPQyawvCeIWnBFttIBWCbXBmWN7QlXHTMePH+46Azu2l4
iwy4+eVcZZ+GmUVlVeZ+2W0AKzsEppDDOVS27SgPHTEMF1FhnE6kJBnqkNzASjWx0zJrRJyxFfxf
trG8Sq8yTvPZJpnjXhztOq23gamjT2VC+q8gebWdHSpaaLqbXUoRMM4OuLXWhRdbgAcrqFB46TX1
cqnfs99PEeVbTqg9DEz9MkX1J06CbJRpRUl2n6pNYVbg5wKKLuiYKytOSIaa+GgdVTyYbZbtykgk
etslpbgY5zHst22Tew0+2SZ9mjqXaMzCzP6eOFjPVpXjcyrKjYwjoqlBqOBglcWjgKlzP+C2eZWw
Hw8DBt/ySFV2/pxzMy6IMdXxS0wNg9hxjbWvhylhBGcZeeoxRhXmhRf0HA+93JsoaSSwZm36wVcs
DsokAKmKorqt36XMNuMxJJWGygnThWsOEqO4IfuJDEooDEl0qpW4d+BXESZLv+fv0mnyLqPW75Jq
nxlxcLAXuZUAkn2FisMRMkRgYpyRueLkY0ldlmU7ObaxXd80cIaZNiaK5k1lc83DRwiSDCX+OLgB
SrBRxK/awbOA0gkIjFuyfUuV3oXpYsgcquKYSTlfjWFClZ/ONi2Xr21hDSByFfaQAp6/NAO5GqS+
bvgCXEeG79IR1Ja0KSrBvYHjR130Da5Vp022HYbFpQAn3oRd2iFaDmKX0E+yzyszvx1Um2HJqen8
Njk10lE51T4vM6n0XEAe3RqA71fOBIyAdKq+BiLR7KB9H8g2mpjHhm0ATO0m17V4FHm2ZHME1r6s
bp7wc1FgFEl912v8O14Z4xHIx2snNEaMsHan6W4cvSOdH4htQykDZt6GJ4gjV9EFg9MBhnvk4sut
05y8R+GdZkb8al34HmNjFu/vQK32Fc1ib7RnJjdBD1u57RmyFUbvnhwaCJ4lXptXlw107fABEUUu
+CuqE9TJQJKlNLavE+NmRrNzIIuXdAv0YVPeZ3UriH/6brkayFDeW1kIyx8P7KqHNnbAwdU/lE6V
fPHBpQ3g3id85J2TN1+shGsQB4Col7vcR//e1zHljqykcty0S5ktEJoyfTXMFvWZcl6oeqHHBhaP
puA0UE7JsEt7TpNJ7Hq3RPDdeGe6Vbfr7KHnjiNKEjMd5ShEvU1OCptk2TOp2yMAbJUU9a7cwRqS
DWek5oSdiWWn5a19brWiFGDsmGRvxtHgoegxNdq4C7km7EDX028pC2YN69LpLFJ2uam/tFScfS/t
SPobJb1k2rikkI9e743egfptJggYOjhEk03T390AMnyEknPRAG29mmLA1GshQg6mnbnMGTPVIosG
VUT5oyoObWdZd6oVPdwKV7Ak+i7tMgH9Z1TRlw0upShzJnsfkborIbjlvcTFLsW5q0taTNqe01Pr
hvW0K4yx/YbP2G33/9FH37kwvwoDabWolv81QeLie/2SfhBH3//JD3EUnowHOoBpoUsaDHbMHxGg
ZYpoMfghy7OMHh0Gdf8QR+VvjuD24inHch1NN8Mf4qj7G3lUgThqMrT0nCUd9HciQPrjhM4BRgTl
RkiUWLQ+vUzJf5o+MswxhiQxwSH4LUJlwZmsK/DmrrGCdec8Rr/C8CEvNBW7B7gr7ZG0YELzZeaV
GBmM9kkNnCRXOcaXZ12yMfCg58Ux9U0AvZ6buA5Bgjbf4dRzr0XYavfYaz1E59quim9qtruLJkff
Y4ankRe6Iur6XcC4I1pDD2Wg0rIS4iaJSnCnMTc4sO9p8EpCw87wT7ja2rhWXA+rFqN+tZr6ccyB
5yXOAxn1ONkS1B/P9iz8i7mp6o6ohtBP1TzIJ98BRNmExnBN8AGHe79IfDoXwak3XWqWoyRswMqS
7jtJM5mvmnzIIbca9NiuKDBR/UlyghRbuotq46SnUH4SOZeoXcLMJyUcNFPPlQQmEu1gC4d++gRM
6nXoAAvY2iFwOMZICmdegxt5uNYwQ5uz1KptOIri4liXRULimBvJCCmRYwQV4HFWvlXDWJxlZ0SY
HqOpPhdTLGwCSWQJ1hr2F5eHIZ44emF/x88oIfFy2kpbvDktO9LgEb9gElMm3xIsQ+VxMruU0U6T
8AIK696z4Mx5nRi+d+A3o+65SvQHqL/TFVd570Yyr6ar0Ivrcds0oniQlkX2ZwaS4+91UCcnmkXp
GsI3Mj5SW+HcotLpbyxrVrTt8EGQIgNijSBIBS3X8Vin285u5FPVRd0TBwOFe5+0s8vMEvbAWjlO
dRFnXf5JhRl0wNitmCSVnNCHoxpbcDx+FnBxe1847fdFtFvWUxLJxcFe1tjmfbntl5WXnYVFmKZr
tOOE8sIrkgshpyjW66Az9Xf1voj7s80JCY2Gxb3xZ++oeiOeNtX78k/QwOTvsSdU79tDpoWVrMEi
0Yam37eQ4X07md63lul9m+net5xu2X2q942Ii1xzatx5TNCmlq2qet+2KIXu3vT7ZsaOlPsULi2b
HAljojZy2fv8921QWLl/my17o3zfJpHc+A4O79snMw620kCyq1apTl67960WEYuCKd/u6g0KIpoI
ptrQBTFqtdknz4vcTcPtA9cqZYmSqw7Hw/ixnL2r1OnGLbSXwSFgr73yQkhkgw4IK9VrQ3wQjYgf
czlQM55P89aJ1HwOvCblyszGX43Sr9ZRMjjD5UQ5pbnMgYvHesCi2oO4N+0euq1n4Sk9KZqYPwVh
vG3TZuqhMKFZEFjgSamS2L4UnRuxg7u5GHgBYjWMHI2o/ApedD7LHoM382Oek5MBwHl6tJVLGLea
SIMA35hGnex6oHI1174+Rn/M4oRZpVGFd0OX669JOtBfwsEctPuAt3C+jpLUnNYmX5lu59klzntO
rSPXPpIhlnvUOKLnayvgVHlpgPd+bKfWQXO2WpsTyshdAWtaKDuiye3EMs8oM0SNJ4eHedioqhcQ
rRd5s5Rdi4TOeqqXEMUtLs4dLkDb5qdd/S+bcbDoyo4ITDaWN43s271ZQuH4z+b+f7W5E7zFkvJf
b+7nl6QJX16H79/LP4V8f/93P3Z46zcHAw8j0B8mIrbQH+NP87fFOKTRHN636oUl988dnoYJh3OB
VMxSGQ/+vMOjYHlks2hro3DsbyGiTE4Kf3bgMCW0eQneBPu8Jz6MP6PONse48oNtp2a9A5U0PCd+
yIKTJ0V/KjNk2ipT+Y5ZjFzPZTFvOmnXmD4cO9txQkm/mwRZNj99iP8mhyaXU8WfRqP4OUFqgdZk
4Elf7odTR4YKKmxRGrRzY1RsuDtcDa7zFFl+epXDj6Z0IjPWDEmG49h1MJsJMV2MCWo8cwZ8zXXd
7RUeBlSt1HyNvB0bHnBTb24tVMAKmDAbUXS2u2tzHDEUUMOWnST4gV+QSc1/MVMp/U7hguznOHzE
y/Hqp+MTvLq8LJh9wjJgX8M/XUUrbcUBWRMpgWOT+utC4X3it+Q/kJoTOy93xENVUjSKnBQXX3FL
L7ip9DH1MvcXxEkG+R8/ZpczJJYjDTfVsZf//ad31zsYeB0bxb+l9OAINwERZop55SGirWNVd3TX
FGgVf9dhppwFgAtQmBIVDrjLh/bTy8JLSwYQOlgd63J+CJLWfDWV4d3hB+04Sf/xdfw3T9LiVfjT
j+hohvqWrQXmAg0y/oN7zsHqP8eD8jaWEdsvaprr7RRL87WtBuQ34k4XgcF/2s1Ewm8sBI4irx4O
sZi7l6AqeUaQc6/MIQ0vq3YGQ4qN4LXgFvb6izf68UnhjXpQNTwIoIT6pbPYAH/6UCajiiK2aSLP
mPBfOldOz2p5aQk56AFaM5qvkxNmatyke8aUiAW17OBoFXocPs/KpG7TaqJzSYXKlRwX3PYv3uC/
3AS0I5bbPXwN0wFF8cGuwGlt7IOsIF9sJf0LoGSaLEXclhuqqzHc22HdUpM+MHCz1XCou+qLrOlK
/cW7WH5fP68MQA+IEiiAmVzoYaR++H1m0Vy5dZAG27rF+8xeJ2AAacIwumizqxGuztmyJg9vXX8O
8I/AzMja9uCbkO/++q386y+M1ZdrGchOEA32x5WzA9SGbkL82JvH/kZYRUe5ZZBdKRJ8v/ip5b/5
7LHPOJIIPGu+/OjJNJTwHR0HzsY2Wvdishjep2NV3RZFzTR55AGuwuVUR388tkJ4YtcOjkTSfN4n
4v3zSRrNi2Chg7PexcO+U0SR1qowU+pdG4Lqoz/MW8+h/OWvP6PFv/nht+UiWUEgZK8S9sfbYztG
QZLW2qOgb3jL0ia69guUM5zl8wOEa7r3yozBRE2D6K8e148bG991mxAzs0pIwdL6aC0dzKjwnJBp
aWL3K5Ftw760XtrK1lRQ7iRRCbVqSraTmfTcPXCk/rsBMOxh9GPoKzOlNX/zk3DxGLHYLt8g7bLk
/vnr7ee51dAqFW75FLrnALzM8tz6J3LBikGckMO+An2Y4/f/6xemXerD78C12Hc0LtuFL6u85YP6
aWGpFVPmCavHhqhXe8hUVd+y2QwXNV51tEr0N0pPFhuJH1VUHzVCrOo4Ny/zuv+xGv+HGPMrkYhj
JBvTHxvXv2CHL19ew+nlf/w7Xszv//T3o6Qrf3Ntl30MiBvnn/fd7J9OOrzhbKjuQh5eAMM/TpIS
LPEiK/HsLdATx+ONIM204f/+n9L8jQVFovBoVjHXIuLwN7Qi0KIfN1sQ5VozsuZRd+AnLOfZnx+1
yCRsNCdzs1sIFWojahwEECbCa+4/4hEElPnk0nRBsgc+5TlieGyeON60R3eIiO0pGV3XGCkYaQ6T
esW9DHM+bz2iOQUW1DOqchc+4oL3MYMahfvY+7HkhivlZjQ42DUivasYGT04dmGv27Drr8tcPDLK
Gw2mH8N9BB35Ppjz/LWzHeu6Fll8kNyvcfPM4bEOsu4mS0ZcpohxoAdwE2f40UNjxjsx0W1PHJ1L
csts3xXmQCNj5063Xuf3gOginOkIPtVdPupsvuu9hpTtUmD/qRQuenIc1f2nzCwgw81qwNTjMWVF
5FAy7I8UdPbVyur98tUw3A4gY5VjH7MyLpznbsw979T70nFwnClZ305TUr6qWhXRPvDGpH80zMB7
LeZ5/Dqb5MQPsvYqqBIOwkMQD4amZtzDDWLQrZJd266TD6fZsPs3qlXagglKVn1JmfffF1pmBGd9
91Zy+NhTG3IMUQWNU2mEpdiDTdVfwYSr/mhpeOFYkOuK5upQi3kVjjSk6Z4+eIzSrGmcyZkwcz+9
V00RfQZQF7x2lUG/h2icq8yhyAUbPZXJfjhwHrazcrhg72v3ObNcd5WATNzzqSgchzYkuLSp6BCu
onI+2H1CCMtsg7OV4iP5MvNw3IF/Nbj+i1ycDGJSeJJTcmEzTilWNlDVrI1URpYdLDOYCaAdLTQO
WyVS4kYesEGWcXBWefKtA+a8GvMqgbaQFfjtoiD+BKAiwAsxM3hM+bmxY2gKdWYzXAdqLF7oIPeR
IDvrLUgz9wmOCw+5KcijfQlLfBVYu/o1QslXyywEPqjeOMQjRZweg6M9nOs23LSZF13oNrsrrTjC
a1iHZ5uz5y3XJO9zXafRZcCslxrWaQ73Veu4TAmgmpK+NNJnDmddtzKkDa5BR8EYrB0l2cc6euaS
d5YRQ8+QZpdTk9PZ5rgzdqwpDZoz+FD41Xl+RyJXbKPCVNVexa1coSvdp0r1n2tFsbcomYatSa3b
4ZrCKLygbuG71kH42fwC+LYLnzp8dtE6olcE3yMVSVg4keCGo3BarF4DOQ4Oq5mgW8CULglxkrjh
czNEI+3qZtAWuwKHzHgmM2FwCE6WoJ1wpRXuVKKpwkWHNemSiEwHY1atP1vQSEmkuIFj+Htc4eqJ
M2tlXNmqCesdoNSw242L/3aj4E9Na4gBlr0bppHmz3jkF70C32QnfNdlkI9XqqJH/BKwAlwBs4oF
6F+Pv3UXukPSMx/kAPnU8nRhZHfSZNzRPAg6KBqYMq3zyZt5ymYCCPD12ns6l+wjbueg+pQ0xUQf
NbW78fehn8pzT6acLzZ6EajH2Uwf6WbuJGexOPmeDq1XI7T7dUmBKXy9TWA7UBJp5GKe1rgGmi88
VL/fEFx5qz1qSonmDcHWj8ukOfJkMmYvaXRamV6tbnEF5Fd5btuv2hhzeVCEbqMTZ7/6K+28NYjH
ECsbsz3kYxy0EYvEKB9yrcyHSmWMWEViql2aKKa6oqyCdegSVnRsDB3rmSOf3Pg22CmO2pB4VyyQ
TrPuYOoWa37EbGNGpU8oJ7Rw5qXczWuKX+vhc9/n7mWP//KpAAeJvmsPE5YomZwYLWOyZWI1blmH
AmMzNt5w0GY7XPYUL974Bh6ntRuHOFsNPd7aIywcFebyLuvzEOwjXl/8u3lQHH2cOw1u1NE8mtUU
XXBBGUEX1dU90A/rKcNutzNrDApz7mkG6gMD94wtMtuOhoBmEPQptlw5xktnFQRnlOhuL6bOO9MW
aayJ7lr4WIqswyubl9dGW3Qv+LDGL7iM1WMTmslRE8vcgSrx79gtI3dfkWm5L/4Pe2eyJLeRZdFf
Kes9ZIA7xkVvIgKIMeeBmbmBJZMk5sExA1/fBypVNUWpxNa+F5KZlEnGAMD9+Xv3nmuk02fFcPML
SuHxcWyKMRis8sFjWYICoByvpVCtHlJENemGPPP6pOBl6XuGQdEBMobcEQ5o7QHapsnWMrtBbi26
lXHgUk43ZCLZrxEWYbXr0eKdyZJ0v5F/2G/KpDLx6Hv6Ie264s1xCpTAFWOfEZFhL/18wPuCGqw6
FMVQgU9Bp23BpkJJTkZoGswGHxiBNDNOGN+XPkxlvBVlZNQX0L4Lx9JmqZ5UPubkjE6kQm3KoTaP
tdkPZwDkECArxzVB2utd8mZpmnk39LO8SlXm3ZRNJlAX2e4HW3NzgR/VvqYDas8NsUP1qZ6y6FwY
sCoQ7LJQWXJq7osEyBrz6cG74b10b5AS9OfMaFEc9HCq7oVDnzax5hr0pE3IqJN+pQWSP+HKTP0x
LJLumqtXvuqLvuwmq4Px0nTWviK8eZdU9RfkxsttjJznmsplylFQFCjMGHYpT0tI6KhMRlpG3/iZ
Vw08bw4Z7Iae2Hd6vXbai96b74xeW+oH4C/aSZhV8yaMkhssMvsVC1ypwt3h3x1GVHykC9hqMNEB
18PdBP1BHq24zF6qMYqim9nsUJroqVl+riB0foRyjTAm3YCpUgsCFu0QSoI0GKLBAdU+I9iSVu6c
ahepPvTLin/PsUWvgL+NxUzXHAeDTZUAsoDiCREm7Kw7M8UmbY0tKzMX13hGIF52focCE9xKzCyt
pjBDDAD/eT8vY/fNqjx60qRisYPJuP9mjd1whINSX0a7cU4Wvfe7rKqGZdMSiBPvrHxIn3IwDftY
Fe05iUN9r9shpIsGEsSGvj94VwMj+dazWzYbpBZDu3WygXc4xPxwNfZ7hyYtWpR1s1zelVempq8m
Ob8nsxZ+dO3kIF1uB9AkkWuqeCOmVe5ggBo7c+EZC9GSIEhBFdDDNozTyhsFeveewjTecVYVoHoT
N0J03ueIZPk7o72gCffmZX3B8ybLMWBqkxiMzYDMdZaqX8uqs6Mtc7byHd2+dTbDMHyXfd9ibWuw
0bmmFp6jShnWpjaQvji8JT9izZy3KXSmT50bqY9Fr9S8kZWDgSu2Bm3jMWQFLj5PqxC2fKw82Ep0
NStkNS5Ue9hxSXssYRtKX5gRMRuJmHdN4xCOSLFT1RtdD6MniLnrukMChdkKoPjwCQzYNSFF026u
SMHcymlWb26SstWAzV9uCMTDcFcDInjvuopE1Jh24LZQWXYjE9GYG2csjGyLyJZjopE701XXGAwk
WvQbT9HSeY+eqjN3y0kAl8oc64dyTcrZTc5kvujg++KHDLj9rTKRoPssMC5WCo3tY1VYIyBmZ74t
o9k6xXkV6sgaOvcgK6kR7YYaZt5EfGcHPfGGvdV1ZruxjMa5Swiyc/APjOLBZtfZ1XbUP8dLlzzI
Wbi3ECWp22JUp3f4SK0h0D1oDZQkROxR2Q82eX5DZD8MtpfcpMNiU+S52XxjSZV9MDqU97ggC3Yi
WeHUTnBr+NZgaV9Y8dKA/dkOYAmnX5H+1DtKIeuJsWBlBADb7Hu9H21IEwhqt15MzwUoZgPzekZU
HduV85o5w3Jb6I32uQJI9KDPcZOcRdsV53KYnW8EvCT1BXQYjdiltYovmPq652Wc5kO+kJjiIKZK
dqYT69DXId6XgY3KY94lJavQQanCPswotZ/saM4HPwd+uNc7qzsXoAe2zpwQLqugkfjG3Dc9LWmy
hvSsGOOtmQ/zp8Vl5l/FaT3zu45ymKwnU0CWY33pqszBHhUljT+WUXKGlqwfjaJ/mfQOjVdUJRCR
5543ItRbWOnrYcoGvBUzGUuampXHjMy7ZHTwXYF3gacxj+T1snihXoufRUakMR5XuDodMYCi9b5V
jnlobdkcp4hphXK7PDAJGdi7Y1xBb57DryHWgBvMT6x/M3wbXI6cDgHa7asCvhjiQ9PciWkgopow
ztuptOKjSus2MGatPBgtdBAVOf3HmHX1HRmaocuEl9IIi3D1iPgmCmzkUYcx96I3ypkW7WB8n5Qs
zW3PG50XkN4jk8iNM1QhZDbAc7XXrEmSfXtBfstODTtxNybjB6eH7mgAoyPIEsAefPqx+5IpJpd+
OuYQrdPYfUsV6rVdqezuBLJRIyJ4bs4NwmGKxYwkSch374urviy1Rm0FpmvdTjmN1XEJu25uGmT7
YtlzBIqCIY451SYoY6+8xCr92CHzUMHV3oA0EEECpf6uK/TZ3appas62yroLoRrM/jUikXeu1eg3
hHVFW1h29kVW4SO3/Z1NMMAw9c9yGU2E4RliCFjGiIPRz7cGLT0uJ4LZLEo5uC1pfBXDkM+26dzn
z6jQka6vqaucPhFTeKV6Aqw9vSd1Nt3aC3k+jJO79GpebOdgi9E8VqHlyb0+tZARdCRTr7bQb7K6
bW4yxur7sF3TjmVDBdgDrNJz2b9RdYZbiCnWSztXw+d6aa+KOFfnNk+LnTL0fGGJkdFndN7654hy
Y4siugqALLpEd2CZHpBlrxqA/qGIeW3pKgvrmOgDlUcgosA5WMdiKcR1BYbusXOozRFKACLqc617
RRZnnTpDDH5JRPCmo0P/2S3xGOWeM53XLtxDGFlkCbudHgCxYnezbTOQGvmsLinIGdT/KCIMuhnI
DKYauc25G5VPRCw4qKo3Cl9piv4mWMYSD5ZwoK6Nhoq30OmAqHWarN/QohrFLtb64ZuT44MCEob9
d2uQwMvJpBPxtmM3+dIIDT5fBhr9kC5J+TZFDe2JXgoMTo6W1tFtkdb6c5gMFeV3VtwihBNvItbs
G5EyZGvTNUc3M4l/ZDBhyGPP6SawoRvqG2eZkudMTaOFNwZo6wOitbI8TJFy/ZoUmtp3c7W8DHFt
wbdSA0O9VnBemGR5i9Rc2Ie1QfIeWZrhD9nCGN0cJnLapQnQbduVnfZgtLO+6cbB3LK/1A9x7nTv
AqTeRmuN4iCs5K1Jq/gs27Yr/bzH962P9Fk41+U4mcLKelTO3CFogUh4FU1EGSDYa9LGF61YnD10
V6kFknkeCLxVoP2cqkTo+5pdUyL0zteSMbqMYx0kI5mam6zzegyOLb5AAsA9/VtN//3ahePzSZ8K
B9kOmRuIojsnfUnKpDnRwSmZ/KcKJbfA6HnSnFQWj2PYLQ/oIga4iBN8p3MVT9m0W+K58JNRG7ek
xPKQS+fVK1Th+Yrj217SnHNYkRId3KRhLVccOps3smeXKhhH5I9ZBHuIo5n2WLuhe9Hspd1SQoJB
7qvhjUcuaa5Z8m3zrPoivTFCaX7kae9+ojODcp39iEq6tvZlltfXllcDg24ieJMJSpnLpFbUuhfn
X1Kt1sKDgvW3JqU3mAWNBUU3jIaisaj4aBigxBSQJu16hHiJBW68AilPVvlo9RH9iBzLBliUukNw
3ZbkXtVg7UgPaBHvgmNaxUKJOfG4tzAAQFfpRScPLSexFPohaZr7wRn0XZNZnbM1m7p/kaFaS+W2
athz2jx/zGgHWvhM8/6GROqc/1vAGdrGBTfmhn06s08K5ed7pLVAkQidwHKLzJoKhy1qdpBdb9Ad
TafRq1eViFF/sgvDfVmAwkx4Q2PttnJzOaOnRl6PK7+dA3fuKGGTvG+OVOJ5AF8DxVw49y3HOxjB
TGmYq+FCiN3ozVRzvSdn075GVQtDSJSFqwUd/iSwxq71AWABK19KlMXZNnOoEgk1z0vaapB9DZt0
XMYM8rawdHnIC1Sl3MEyvy810ItjKPFFxA1nj63wIoIqcBCWFyNdVdOtKnhICoiBtT8UaxpBKApt
QMHahUV9TL0m7P2+MNJ9NjgY8Imhn15R7jmYdme3fe5nrAhbG3MRn9pZbUUi6xaMVd5MA23ARvLe
57Hx6Dou2nizc23qhCySZ7sdkIlH1pC+C5Rw9C0S0tWCOTJ0bVsMOLFPntMvREH0HLq4PW13l0WT
Yxl4/ydsKRjm9kUp7BMNEScJSpdsJ7q1+ResrOIKKTyCuzxblbtF6zT2TdJH3TOR8+knNeokqvRz
iDtzXFwMKZnmtNgYzN7A4sGtcurmcCk3MMwUmrsh8h6LpOE0PwmWn9k20s/hPCLQ6wWROBfWiSTf
oMOvuUEzqzCO7qSach+RdS/J2Rj6ZZekk/PRoLt6ym3B1DZLYPltMkFLb5N0DiD/2Kb3yFlAAx5B
LgmGV2Bf0fsEMew8iWYlSXqpew35j5m9w/rJgp1GKietWJMLVBKk1Dur7NAY56VBwwaqpgKJkQz1
dVrk00iTNpte7TAFneio/pUnqRGXRteJbK+jtr/UusA5OWoOiXeabKMvIS7JOJhEn1LshSXmQrYl
1pWpnPLiKZWDeVq8ahEbve+UvR3ZJmGZ2ARwmDY+U020uFmGWp8vcwlsaz1FatEWXaDCp5FXeeqL
OFnu0JVn9R4LbYmbg6zVndJ55mGVmeHVOGnhuG26dPGVnqJYHJFAsaDqa1AKq6ocNtgwAw2TYX+Z
R6tU25XquGzzuaaPljQ6zaTWIRl9s8See90uUDpRb2YFRzCsmrswTRG7upL5JUkwEWpVfYxoFs0V
bzjSpja8ajHMklRfGN+GTHPvG9cx6DwShbgxtaqbdjoIv4zHOId4ruV1U/otyyaz6k5pdxFHDfdZ
JMvsR1CKOcCkRB+5ozFoAcd6M/lmoph7yynILD9NRHKfT64JXqO01C4eneQ+w219ICMgHoI4m5zn
Gr38eZmH6DktYippfFPpba7yl1qToV8ljpMdUzYRP1yxp5HqhnDXT2H5zkBH+1Il9fyYAr/VdkQ0
6ZSmLLvzOWcrJF/RzYtrzpCTe0CMSi87G7wPirnms566xdOiT02yrTDFY8DQ4pNmMGwCRb9+oi5E
YLOKoFhUc/OroakxoGshA+QE6kxLx9ym0upvW30WqwmoksZmccblILlx79Fp1PfQFXkC0sxIdrGI
xEOjWtbsDhX7YwZYYSIfsa+Dhf5KFCyjM8TbQmvpRBl1a0NLMnFOH1xuX6zt1SDpW8K9S69pNmRz
sCzGsFxqwBD2oZ2IZT3RzXRN1L3COHZz/BAr04YzaMzvepj4UjMh0OuM2V215OMHAxkMiPB+XqjJ
Jou9LY3tBzCrNC2qDFdE0hBG3gjDfaQWxX+re7GjbXVGURplm1KfkF1U3zxB5czkhT7A1m314qto
UzfbolzOd+Tw0OxH/UpWPYEeG7NgoaeibOxi/+vQ8f/nsz+ZzwJjWsfm/3k+e9t/6T/ir00zfy/z
++2P/Xs2u6LTUe3plgBXsqLCfpvNWr8gWNHRZP6m5Ocn/5L52b8wiEHMwhzChmeyimp+G84a+i/r
JJcjDfIFjmOe8XeGs6u84Hshho3ugMGxzgq91n7uDyKA/9WJaq71GoJ1BWBVbqKoZ09Arw1RZ2U8
es6lLuXHd9/U7T9f5B84t25pGHbtf//XOvT9q5f+QcsnUoM0RL1VPimSPbwACro4XQ51Fn4eFTXU
X7+a+IPuA5GMgW1CWjp6CiFWScp3coc0HFK7Y+EMhhTubqTCbuulTr0DmZQFc1u/6FGa7rnSys/z
HreVMyD1rkl0G+z+ZajI0jKXdQXNbploXFnptJV9btH8Dj+pNSAzo3+/Sar0bEh4lH/97o0/efsI
m6DHoRpEB+aZP+hEUHuxJzH19PHHVgcHQhQI4o7JJv3h2dfgp9P7mwG5ZnK6xZ2RPKDvuBHTuqET
TsGGq16yhY4kjbJXzSwvsTT3oso+Rw5bOA2cY6cgOEwjvysKNMiluyyYDclvqcjE27qzOkZK6I9a
qWOkD/PmwCR1x6bCKQ5Yir5NYdkOVnxvWukhmsfPFDabDA0hVdtuCocOplh258TZfQ0Fw1Rf5sZk
NDlt3qZkWvYkmM27ThbOVdV41DIGSYie2/dHkhxIU8HCv7NcPswEpNNsDLkX0FMe7Uy/o2QlQcTj
laUa8gsG9vk9LTpCkrx0Ihima84cRDE10kdxoId5zQ5VXHIzN6DgTOTbB93JogCc84SMKvROpjaG
F9fNlo3ppe3tOITmYSlaary2ct+kLpxtxNzkxrXoKPVejU4KVAC9n9DzEU2Kz7W1DF+BS+unwTiP
Ih6vRx06C93Dtg1SmVWBZYvlVPa8BMb6LbR8I9BKp/6SJOmXJKrsI+ZIj3M7W6JpG3daiyKnmuNT
mOWvBEWelOk9wZwUSP/UFo1iQ5+KP1CnYXIYizAFjdaqK8MV/tRXj7gay58IWAUL0O+eXtfS0VDZ
0uSWRCK6Cku+f5wgaRmKMsDw+zwvmYgDDy+3teoYK7Pb1ntUpfKRsL/pssS99haHlsGQYK2OkRNV
F9eRT5MgOhLO23nse/frVLrzA1i0fE8aX7u1vVa/Z0aYfYL32V85U6h/+/WZ+v9N7SebmqEbbByr
QPI/72u79+K9/Md7+eUfu6T/fmv73z/8m4hd/IKjjP/rmKuWFlXdv3c39ilU7AhegHGxw3zH8BL6
qm93hIsGF/G7yxb2r92NH6F8Z+MD/vXPXfFv7W4/3qUW670pbJSRhmlwy64auO8W/RqA/ojlxvSN
NPmG9+QaSvq+xr2dhliM9dRANuFgMNbCR6Y8d/VivzpNtO+9t3jsOfYSeRPGy3PW23vcoYGBCz+9
oBs6dTQbJrJ0o3C4ikf9WcElyrooqBdrny7Ngel/FYe+mddnYz3tuoE98mdVeQHDczBVfsxseWc3
1jUEsj1RUHdmaFybFYyqiDFzHMy1tza/Hlytflim0A9tyUy72mYFhvTu85I/zJHy02LZW5MdOOZ4
5dTusY+Ki1Gb16U5PdfYuuquvLUhLdXzvM/B2zDM3M0ifFxmxrpuaD62dnRoxvQGLEWJr90rNq3V
HJYQ21Aa5Xdd5Bxk3abbxBreusZ7JN/hhcALOhi6uZehfYRH5btF96F1cqfq4mKSXvvdnfcndcIf
hIq/XkQyqD3JzcRd80OhMBeNaGNdM/1cYbJHnVPA9ItGdWPN8w1iD7JmWXVo//laj9CfK/PXb8D8
Ub5moYNHEIdX48/la4r0XU8koU8M51Kj/Xb7JuAkBM+IyZ6fxeLGDDN734fLbaqW56FM5AXzpHZE
hpFsnM3XWXZNsCBP2Q5AXAKHqAg/rBYig5pDzxBta7uRdtQ5FBbEe21NC53EvhxXvXIDnNIdc3+U
3kyKKJwF+t2H0JNnBVRtEzuh7tMV5cCB+m2clrteT/YLhKctz94nqcQ5ZBrnpv25VLE6VaqOzn9/
If2/8Q3/42+ti/ZHhTIsAVJGlPlvi/iqh/zdf/i/unPu+q/NfP+17fPuX7rE9Tf/rz/8LbP9J8uk
xEzDpvaf18hPX9vuH5uvIEHz71fI3/7cP5dHT/+FatOl9nccDHbfFf8umGAy2AG5eOgzf4c4FM4v
6JJX9wUSLsR73yEOUWZykmDJ5HH4tRgUf2d5/EMF7qHtFECbsCChPl4tTd+vjo6p0Q1Cp71v4j4L
6JZ4G+adCf1DRjZdOR+/+3r+7EH+sQTnJLMmz+Pg4RvBXfSD6YVo7XDNuHf2RtZGe0Cr6ddVm3U3
GGXtT/Mw7ooQsy3DBU8H6jEPeBnS2OqfF4gKpFsJ+QQI1R1+Ikb/wwKzvi/h4l/ghCZgf627yHe7
hNe2iYnkyN2PIn/rSt6HMQKIdfD2i848eR7JReQ8N0GY5BhG5yur6fWfeF/WRex3pyHeAy13oQN7
xQNj/fAeMhfR90QnnX1moqWateHJRar++NeX4E+uOGcfFyWnRNQlvfXn331SNAYg6ZbU3csKbkE2
fnJNh4qR0IINLILxJ1/sn3wmCy615IpbgqiVH+6vRjQGyHfX2+NdsgOGS+Ru9LX4yausleYP3xwl
CI44AnbXguKHuwrTpqHIF3T2Fr15LJ/zSAxEfz8Uyd89sFJzQ/b+1V6PF+lHzxbsH77R9fYNmY9v
oJoA2VkUVK7yluyun1iw/uRKgSXBoeRJfPuW/sOnmnoYLE5rcophaLPNQY5v8MXSeF9IpIIjcvjr
G+PX4++P3yLNJokRAKs45+Tf3xkJlpalcSJnrzRg2Q3zzcvI1nKfG7GNdT/OdjUj5wBsizigb0DM
qxfhZzuX5QZ3u7pPM7fZy7IYdjKzQwPHiaq3tnQ5tllIpjpRF/XOjUtPHfuUcClZFC5p5/WCBrRa
NZ11t5DMSZMUIVJq3zVF0dz99Wf8s+fcg+QOHA85/B/vxxEkIEF5ibOPylgcU5RPx3mw9C0n4Cdt
LgOOT4hnmuibI0lvJzdcPKJAdn/yVf/Z/erR3SHJDesLB6jff9NNOpt0h3NvT5vBPE5mgnPR9tAh
x/ZPCpc/vpKns/FI4UqXMvLHaxrXcTt6qefunTAhHKmHVASl741iSvg/+Wpxp/7hMfQwH2BAkCbm
p3/+/LulRRWG1BwBTsb0BuGjzkqQZInpVuj2dG8j0dwJ1T1GoL/8tO/mbNe5utqGNqE8a0z8ePDI
FNvPDt5DhBOW/dCT7/5uDco9jHbaobtU/fzgtZ156bqhOmf0LPaooZGK1kafTkGOg27LiFFt9cIh
scKb3UMdm3ZAPsi811SrEEIp0hmtxjP4xbV+swCDhvuxQ0ccFUZ41cepdVOu1tctQV62Hw2T2MFP
xJ+EJ+AdzUyBp98bfT1HUTWTV7mpBuUc6f04L4lczBtA1clhaU1SREJ65ZgG7ZOri/CKnLqdhwLA
z8O6OMZW0mxbZP/E4vT1I+L9+kX0Zf3uRjqosBhMKZNghUgBaZ/vIPoJSq/MD4nepQ8aqtsbIAcu
ND/y7nZZM6HxnEapXkhlDa+aIQ6fESkSx1Io9wO26gRsUZevmZZ+KnNGenjBKvucdg04okZeOwXB
PnpykKZGvslgyHpVPol7w3BhyEhwdGfdlO3NMjDNwupu71vVZHs+DhS/gbFZmKtk1y7I405DlQD8
ZZWaL17vcTETNHI97uCQnmKPm3Gfq3H4SsnEdzJKGlGE52yqvDeuVRciELWk6GGom+0ng2C+1Y+f
KlJ8aNlvwkb3ninb5m5jlV73xPDBPPbAi7ejwrQP5tS8qMEu1rAusl6SyK3DrVrY+leeRkFWS25W
/S4b3ATlgNcwA+R6i3aVyA5aa72HOFDRcXgLi9AAu8mEFvIa12I+k1VgvgIK0RkfwRi7YUZBOq7L
vJLyvNehTrB4ENTSmHMDvQPd6fPYWl3+LImIBxSkpx/KSvkMOE+5470hJWvXpBACxTnWPuzC8FS0
Ddx40/mGfA/1JnnEdFb0Tobp3hU1kcBp1s8XAYT3tNidXYEKQsLHUFLfxCh19mKhwAHbKYrP8Dxw
ReCIwYZoNurYeIWzkVHWH4ZQn65IHCDMLTUjb18Rt9MQj1lARSnD66yfkHXLCjLQVKKb3cRjg9oX
vKudbDEWxB4WmwRwwtjAEzTUKfYQUUboLR5QQSLHS+Zgqp34keSUyU+SumOoM9mHUauiwFMINTmm
F1zfCQy1PXF/5AszI3Ije46xVWQ8D6BtznJWXyvDUn7SA9pqYqXevNCzOXFFUh01AxwDjEOxZR7K
1M0gPXKvkU5EImbGt49M78olK2YbI6o8xmXj8lmBSmKELd5xHzHjAf56cHG0fMkk6Q9MZ8bxbkh1
QgG5xA+hI1FEJ6R6jfMQ7zWy1kxK0eZjsIruDg35fPBGrdg3LZ1iJSIjcHV4cYXwmF5RIE4EOZ5D
Mab+5CBOaPrU3Az1KWIyf6aJqIjxWUamBG2EmCwNn6J5QFLRgKwmJkycm6bz3kmpkE/QPDo/jyIJ
gw3ZKFV5Ex7wgFWHuOgSf7JgyliuFp2SzBh2dk1xXAgrPkf18EIYVHtyKwI02PU4G/Y9iYJMqa+6
3FppoCYZTxW5P7AHCWJFzJOnW7NPq91UUHhLC3KNVPRviaN7EMppr2oS/D5PCSuurokU3j8mFWTo
0207VCPRHFr4UkdQM+hrek+2MhcSfGf8hQB/ryIvfeltj5FpC+8EWCLEO/uWvKt7Xc/yY4HYi1g1
xOQE6e2iBUAwTXhyvqU9foWfg/Ekq7Ni4VnTjBeikuWVmbdXYxi3QHeR90+jPpPZNRuXvJNkntlu
nAdNjhjRyqsxqExv1Z51HCgMuyYFqhnuQxS0SYAgitSKjpk04QPfJlIQitGxHimSln3PiXmDnvl5
xOG2Nwzb8kdsVFdm2d3VSXORaYlUyNBq6Lyi2TPxfjew3m5jPrlEz5msySzKBIDdOiA3k8X0JzA4
DA5Gea3GPrwnk6rwHWCuZzCPV2ZFbioBjogDpT0hycEsDarNRWYJXdSeF5o5Ctz6WKJnx99tv5RO
PPlGHs2Bw0xcYhiNQhy8pUYDp5rL+om6bLoTNCQOxCqQZJ6MGJBYbK6TgmxMQ+EEZmZsvTYe6W9E
QeQN3wYk5InlXKUTWt6+cnYkidJmsEg5HXy74hvZtN7i3OZWCYYoYvH6NMRN+xkATIhyFCpTf4zS
eaLrVSKr7trl20yE3iZK0NCOTv+OT6U68tcR+epO9MTxrG0Zeakd2V33rP07ncXnmodQ7Zd0zZCQ
XvYqdKmAMYTRxuiZTRjzqHbwRuMAg/y8+gR4jEekkMQL39Dyfh5EgnzZ055kPpIswiZ/S9qtG7RL
mNIvig1yiUMbJ1Katfl2cUz1gGH2gQgp0kjrFLF1t+iHrkVUOc2tCa6NcQSugphVvi/VHm6Gvh8U
RrGoym3cYobmgzwGQViL/DJ3hbiFU5fsAFOUr5Vrtr4yLeJHZ7IDG1YLbCzVNzakxMdolh8WWx+e
ELOgKCHZa/zaIDU3Cdwsi13atGT2Lp5OzWjNAVbA6uCScH/E+fWtEqI6TWNoPEjDU0Gjz7dJM2Sn
ebEsJtAS8YNhaMPzkGXRN2vJGj/m2twod9aPjqVCJg9ec7+QGBy0RfgFh2B/bZQaYsTEK08kMq5o
1rTPDtOgT1j/KnK7QwVtp9Dv1GK621bGIljcYQoWMjzQQJhReUoJ+N66k9ADQxJhPIl0Caopyc7m
nGC96wrMNdsp68Ztb4XVB0KZ/ByWSIGCkshM37PTfB+WnnGk6emiXbXPmYmRHhTD1VRN12Rtt1+w
BvYXVUuo/UYORMkV172sWt8L2/ZdtkQwEx4yHAuLJJlKey7DOUPFs9TIhMuwPFVhkfpxPUUgnOzi
aWqn7toj4nuvswkeQLOeSnqPT2YduxjXXILrvKH5ospxYeemKNiIBLgzsajjDq0aEpPKjq4dgIF3
cLzLbavX2DiBImUbqQPKopEx3E5x86me4WBVWn+JBXaiYh7RUrNuLx0KmJzM5KaaYPgMpPINXofz
Go55u9TOlVgQ6YskSe4o7K0GzXu4A02JbqSUriBbp3xGbJkEtQNVP9M/Sjs59KPRHfMeZZUTtwLJ
vBP5Lsgj9r7JPHSMbfY5Xc3ewwtDomnAFG5OENNp7smrpnQnQE4fYI2iw0EY20Of5wiF+JgJD6U8
rd/II+41TsN9PHjJXvL6m6awPjDUhy9OYcNw1Xmax9mG0r8culo9IXJzN+0wnzqtf3ZTMdzGyJ/5
al+9TmOPjrUPF9STkNlVmdgPEaoetHfGDQrXr1H2FV3TsIeJ0UOIjB47G/1soXADEU+UWBDAxUIU
rdO3F5xsl4Y76IL9OduHo3Q/qslJg0gUW3YpxlT1sJe2Kj4t8gutuDxwhSJ9bUyLba5Q5vTWrHEB
2+QRuFzLKlY+NShzbJXyj3onYvRtqqxLbOSvpkA8Dy4MDl3epEFZxE+x8A5WgVDTTV8Rux+RKuaM
6spraTPuRjhFBlI9gPYeZuIEV0mRIB54B/B03MRKHMtyVAFp5PcpT9Wq/IaVrB9t6CQaYmM8ncam
g4e9U2kcHpiADDelF1nw8p32a5fnHk0z65hh6Tih7LaDAZLDvhjDz5l0OJhz3H/sMFuwGof6Kluy
7I94MeqgALcehYUVkF6Rn+YsB/gdjvFaStlER0r4Z3Hu9rt2KtF/M0xFoV1eCbOZtqRvUavUIdTk
YjRJyeaIgI8z41SvUcPwgVMBoRd1WIj7xSx3S8X15twKV0ZzHlw7ujHliBdCNG9DsQQtZCwmq1Sf
RSb6jRWy5tcRBb307uNFXsk0/NTN5XVhh+amnLjukVaD/XDy5hjHS82mXz7pnTltm0FuMO3VxLST
GWk4KfKb6rOjmZ8INOu2S8OePdctF63Jnmsh+1tsEcXztLIy6PDnjEgi42AuovJr8OmbWrXpezIQ
3xSj8WRJqdKTU8KjxQ2h7VRB9HXkNG8YwYY9Q1Q+qZ6SZ5AON0xBZ6btsvIXSUaYM8fyJqkmqjtb
5sFMuEGAV54hTaZflZxZgpTzz2lEuT/2Nj4s0dw2HQcMi1HqS0zO4b6Mw35Pi+VB9VEVhDXz4CG6
dikPb1ql9f7E2uGbBIpdMcPIKPonzs2J0ajrBaMrZN8pCwjuIrugbD7JDNlc70o9EAjhmG79D3tn
shw5kmXZf+k9UhQzsOiNATaTxnmKDYTuTgegmBSKGV9fxyIyq6I8KzOkRXrRi166hASNhJmpvuHe
c4nN8idvfrYM9i5+raglNfjbtCF+YeaPOvnaL2Nv5i21zEEd0H0Pe+5bcVFtds28LOoT4d4Q3uTW
u2a/iqVla9YN8rawAyyRZuO9BrP7BebYii2rJhiitMUbvsP+gCjRQBI+6m8Tn+17xJXe7ZLbkExt
zMoK+/B+RvwcYb3oLu7QVVuHMU7sZ5m/EW2Ogm+imkdiaXZQHZsCJnna2zuBSJEoEd8NohJJMek6
mRqOXYVjg6XOx9JSKqZMvL4naUYMSAvNLdOUQj0t8j6UxGXPi6RWkmI4eG3tYpP2POCF/fIxrAsS
PI0bm6/vTnSQ6+G929tJulOs8Qzd56BYqBYLdfL9bIxr7BK/W/DGinecJODwgKTSxE3m432U04D1
sMtvyc/RRylQd4XTvAv5otNLVfrcyHxEA6ipK/FF3obTQIFbY5VzQWDF45pkR7WOej/Mlrevyt49
8zrLdgBRuV9daySkewpOSRDiUh+aNibwa76nAXuaOsvGJUFkvTf3PwgCmN7NIv2t9tfytp2z5K0k
R5h2XD+GU4sLP9XGEOXEQezMQo9nQ3QviAffeNkO/24ILYCY2C6jHO6cZYl0wsjNmrscYUqrs4sl
DGZDte7sbTUIZkGVYTJ1zD1iGmo+Pk2jdm7WJOmOps95G1JtYhxt1BuJZimqCJjEQT2MABobeqtF
evUDs4r6RRlTGOkwU59Q7e1HHHLi3mpbe5sttIYbb831PSD9b/DDw0fmcSTmGoTZYxtpogmee9SH
Pn5TNfg3RYcHtW7aYuuBVjiOc81ItE08nBZNtTeMDPlDR+qd7Zv5acmWlcZMN6g3zYY433r9beoc
cUhB875n0Hk2pZSaCYf3zZ8byNJkNkUsCNJtV9nqrrSB6Rfjkt94I51WENoSfY54gCOjzI2u0xaT
hJ3dpGNNKknT4A0bRyTF5F+o9VzOAyJH1I3jwyKF84NNMd8X9K35wViLZT9OPp5721v9d7OeRbF1
Jn92t4jY858NnzQ/stUi1Q323OV5rULIzqUwCEYPoAQ74Eh1+T557gDaeqLdW/v1WVips1djyRW5
FE7M6uRJegMHZ6jxyiVttpOBOcfkUKRbUXtdVHTKfUmK+lz0I9EZpj4RoQMiHuMAn0WzXOHMYFuQ
SNb4U/y1w1LNAhMFb9m88kL6pSJL+r24HqDAMy54QIsdUDX/xs1Cc1eaEx4CYo/qD9Uo+9ST9ktw
pd8ssUMC08F0k/FlArX6VCRj+5wXtnMrqhAoK0yljaixFC5Ymkrsaao8mCqccc34+RC3a7J6OHZM
DsZKcAkbwC+u8T0VoYk+O/7cb1oH6b8ho7Ifkh38AAbqS1uQA1lwIwDrH/AGeG1X7lAqq08PnijO
7ckvnn0OoctQBew/a9e4SqhJcBp41MENl3hW7LBaPibww4VZPEIVqvawEjCwXyObVSjSW9wR904K
24BxzniNfvE262hcmLoTH4ksuhsTTl+WCTvDnSBaFqrd+2MaK8Klo4EY6dAAIUVko6s2eOuLWzcl
SKJou1dk3DIDv4DbpatI1PDopw7hGFiR1rgBp5B8G3/th0f6yoRDoJJ7iN/edm4VvxUpWtD5KXFc
oKCGWYg9848fK3kAR3Ko1k2zThgDcCZO/bRnXGtCAE7EfWehpFsqC1cjeWcHCCslnuOiPdlB/uj1
9bBtxvGUIO83Ij4oGHaYCm+Z6iAY6qT1bW584jcridOJGnzBrqMFardEKGKNfViAPj4NaPkakL6H
G2c/LJZ6Y/yhHmrIHo/I3/r3IAzkHQ+dvpjR3c4ctX9HLTfh2UyDXcW3Lxaj9dVnqT6EqzljiEth
g4uwTL4xg6XCZ14OstNO+2TjcOaJzdj5vr8j6hPxxARNDlpHE/b9z8IR5DkJM1mJNWKX3+wrtybO
oLMVei/MXCj10J3jAFkG2uCiSfR67MNFNRTdgpUq7sfN2vjVbe8W8qXwxmRrZkF706VwwRPsZEyR
CNVYlIrmkkixMmv46cPUPbqTcvaVMsUdYxGfH92FjC86Jnqu76MwCallSTOaW6u8UwXHdGaJDZue
Oap1HbvKGe+SsowxsHSwzCXWRSi0Squfw6pf6n4OX+p5Aq7RpYv0N2ndVbFvru9VPb8hVgA93BfW
LoM5YnTX/BHVp1Gz5PkpbZgJsdA5pmVuvHaTkcdhzuySsXsR5dmanxS6varKnF3f0HW1KfJDmGk0
s6ODuhDoh32kgkXLmusK1bfouRU3DZZ6XMLNFNaRvkZXOd00pJvAyHBnsVUxLk1nL81OGFCrSWEg
JuNKfDtT9DVHS3rNts8z9eSNS0X8Ru8h0lAVdi+CqShHN+tg9fcdQnW8J0ihnkWq2oMuUppInNSq
iW1AzSfDtkSPSX/BPBt0SDlTxppi8r13/q511y8V1P2WAGiclCOZUXQs5X0iUmzc5traPxarpejF
SxXGCmKMFTFZVC/Bcj0ni/E6Qi7sxP7pQPehFAoCYAbsELjemJe8uXPhv6Nj92/YSDW3JRKBR5iQ
/tGzbPtFuCl2d8/9PabDcKYOTHYXfoxL0FDIGFVNIvjaCz7bGJGZ9jO0w3PFd4tQ9rqNDeRYsI4d
+2XAqvyaCKl+Fj7ZEJs+7Ko7vEwWKwZwKqSVIv/90RquOCbzMh8Em5EnrC5JGheZ0XHlNN5vJN76
d66S5bfSXxMmptAP8GM674NhQ/TvkD19Sjdc4ZI6/LueQsYQJaluIporjdVUNe5T2BCKBWnGMT87
YlcOk+5H5E5B5t0XKPinKGi79N5YHWa7mbGzsiR/FV3Y/2xqEjdYIiVvFZxDxLOkshsdT17yOAF6
UEkeyI1f3wgQyt5ryKRkYuVJ/2Fpw/tkCuz8Bpi4i0a1IiGwASk4HSX8ao/+tuYjAkTJAd1bNXKL
N23+aa3BRPYQYmykttDouoDUHcBP9quBjfxoz2K51dMUfkjTKrB3w+XEoZuTrjFIjz1Gr3aq0QmZ
UvCyN11Tth9B3ZP1S61NUb2Wel9QAG76ruqyXTq6z9xb9ddYD829V2ugIhZV0MaFZb2lzIN7Uxi/
5Yx7iBFGRsHsRpD/Z6aY6NJCXtBxkDvIid9u7UZV96zL0DHNKfMuNy8pSmqrUk9LN2nUTOjOeDgu
Q0gHJ8Ot1U/l0ZmW4EgsVX/KHRAbkiIN64TZQyVEI479ASxQ+QzzRYi4L6rmlgMjULGDHecejLVu
9rTJUGhHq6WLbipXVts6LwvqbESI300g7w8MrKd72Aftkzv6zZfbDuVtLeritA6J9xP9fnCb9Erd
pI5vGJFljvZPd+ibLwgkEw4lUCkfNdKTd6l15xOO42svDvIWFDtGD8I3ltr2DnxUIRSxIH3u3NaU
G/jcID1A0otHQ/fOawqD80ed6lcTYnVUgwCKQf+QGuQThUkor9sW9+swLZ9Vhxkk0sxOB0opHEY+
o/f10PWM9Vz419WONoCHPKiR2sLw1CpOEj8Kdt7exPKk5yS/LHNPjJzL1pUzIiU6yEZ7dc4k91dc
MK/YTWvLR6eqx6qMLHAee6uDYopI1xC3KM1n1lb1YF3EAM2XM65fIvRx6SfZEUlB2E337hABJOPq
ilQhCKt5zHijgh12RuelY0G4bEXV+j+oipxxE+bV8l2m9cRwpVS+PAAkhVDOxnhZdnyaZbdPTO5M
LHTd7EV+WHu/DU3oZRtFyU9usD29eP31Zgu9aZ+u+O82Rm2Gp9RfvmmNkprN8TRvaK35nlAe8Rew
TDAtL2parlzm2DN7HP8jBZDwQ6dTwsiydyMsXUhFTPPGxTY0chc42tvbYIiz2GeCbZFNpVl42PyH
Z7MfR0BKi2PW2JPtik2H6TckZmc5o7POlN8TEmaOvpO7VlSmvTBjULc5aMek/a4Xn8yz2TG5/lnd
LOBvDBzeU++9w/vn+pApzVulk6ogXauwf8iyF2dE8jUN7rqY+2Ws6j2IVUxHsl92XskSiI9kfZzS
gUWZzzLt3gsZZ7KDHLhNuqT7vkoFK0BZhn6TflbF00g10WTqpz2a4dk1nPAkUVvdT6ttQJ9y6NYW
3enbZcHtxa6WHn8pdqh7jQ0+cXNPb9NkMV0zaQLBaINxK2V+nwXuXcned28RDPmcVRVAC6szMIxX
ZD/u2NtnBOM5ny4Jao+GJ53vhsdox6zFzWKZDdA9W77YflaKA6yskOGv075DdalvDGTml1I1xiM0
3r8SYlyFFv9d8hIKBxUUFzfZGI5zlU/8SbGQFcJXKmuDa0/P8pSO+d7H7HBX9gqSC7tZcTeSKPki
xpGr9N8LJpz/SS6BBIUtqOVbCG9+0fesluEFcLWC/eKl/V1IAsZh1B1bBPLe9/Y0iyihHWMxLuT4
Y1q5UvQwEB41FuZm4J2Fb+BGQVAx7FQix8DJggnCoL2bqODZN1smvJTJZixTAXlkgOquQASc5jQ5
cr3tuxzXHmFjE+aknY1Sq4wGfKycK1TA3PWlwWC7sPbVXBBjhToILzxn2aAH8PmT+0x6HJuxaTHv
29z7LuEeRYY/9iTVceATE+CTwZVdpVJzYP/Fo/snK4yH1IuZrWPjgGI6+CsRueKjxONzqNbRUNIy
iHvHgYMPY2w51iaSpWlBmwHKjFsJYsM574ZlF5ZbqoCrxmC6+vywNEUVsWXBZqi8LfnF41E0XRY1
s3GexUCrWxYUwLaUh1qSuPvv3/1/xn/zJyAADnFPmOgZfpU059wlagx1uBdaAcSrw3ElGmWds/Nq
9I/kdnjxyOUcLUuXncjIHr7YeA1HLa5qPQZurgkvw4KGxNgD3ca//+3+WbbHL+dAJsUmEKJM/UUk
SCqbAcyzCveFyaCKVWQa3oik1n/xMtcEm1+/f7yRKB75CnC0m7+8jmJh7HSJCvesPzHOk9pqHKZJ
D/GMzPmbRe/OGVmA0SPHLU6G0XvMKULnmMF4cUazE96VS1Agm+HLokh5vuvtQSxQq1aD1EPxrPqi
e/33j8b89dlwXgvTxRTPGRQw+/lFpnk1CjOL4LN3ZQdKIoDxm/pARzYyKdSGub/zGhZ3jcibj3Jl
esb+R0TZWGanxVm8GDHD8gMw2/yHHef/e1n+QqSNeFmgMv7XIu37oZaf3/6sz/77//J3+4r3NzSb
mDAtlNimRwrQf9pXbFKWXNzIqEZ+sa/Y1t9csNV+CEkae6bFvdH9HZwbIs/GDcP/6KKn9sT/kTwb
Re4v3xC2Th4UcQSLDgJaJv3//Ya6Ytk8SEnMgIaxO2izGD5ZiTGdDuzkHsZpd55ascQl3mO4UEG2
cas6Peo5kGeyj0xWq27wGtSL+yPUgt6Y4hbvAQs5lCnz2SjqjJmY4W206yYnp6IzSef1k1EtEJc8
tgeLEelcnQ2DXEMcaUQCN7BJdJhf7AWt0rjmr1bj/MBITSa6W50Y6rV7qyqJVLAFMEziCvwI7ES+
zaVvvpRujqy6LbLyhFSuvlXFst7Vpl99HwoMhB6a229LbmUHXm+6I8KELuyqUd8oiEKvFqObSBuE
/jqE48Q6TIrf3GoggGflVRNwPeARUDL/GAWnudM26ZtTddPRqBs79j3kMW1dIdsoGoBsNBvSXFig
62C+A5cf7Bt4lxBbuoZKHD3icJ/hsD8YhVefm3QaSLXvXHbMtZWRXSitl4VlbAr7/imXdnrpMofp
VjI2e6Py7y2nHl96BnJfbZnr99ybnIdKUJg3Igjv86C1o1k3asuoIH8aZWUdQ2t5lf7Y3tP+ssgv
WvdIyMJw7qskvxmzoH6diLzf50LY6AbSPOajEem2lZ8TYQSXLAuyCQgu+SCoaf3xCedixS6agHMH
+ciKBi/qBq999wBiRQRSqu/emvxc5BKssR/Obxmp0kXmnobBKra5Ms2HMSjgrJAGey/9KXx3vFnd
UO87Z7tiojIMVNFOIWi+CzSlV8yKe6EJYta4qqvdFP3/d+UOLSSctDp2M1szYpqnUyWc5DKB+zsg
0YDRYwagOGvDum0X/yvRZ9N6R0wtGIKF4VOH6/9UMnqL16T23Y2FfHzLBD1NMfKret3wJlT3IBiK
S5it3T401gXJVGmCbAEykjLqZcS+LpdyCZM4FeO14GzHOGV3Etk+Qv/B5A1CO2KFt9UERAMQgOoY
QiQQROqxZ4jg/RwmJ7j0ZASi9GrDHZCGOcoaaz72XHcXL/RfUidvEXfSU+W5j8AEa+lzWBjjTpVV
+ellRrvxOqJYaaAMoiTZ622lpuZvV5qftabjnJehiYxFtLE3NGLrrOy303xpbyuvWQ4WUb77UqKb
q1b/rp71vrIRTYLrVbcJNq7YlUHk9mzoYM3tV2IgVdVutCSEmy1INFnNNzdb9qZT5ufUndFTDKJ4
UDNxzOrKgyk661rvOjsP0MveSvL6jM4++ChyDANYverxwczb6RGx7ofjVd9qYlPdtbvpav+7JPv1
fk2K4KAM7ew0MksOn+tPrHRgRxMRGZFaH9l+PGJoWEh1x4OGYXp5SkPEa/YEmgZ5MqSQHIyd21zI
Gp23Xm/VkTl4ZLR6anjLmglmCGFqe1144s4HIMF4sDbPQqb9iVGdsx165X/1QZHsCAy2b/Vg82XC
Er5Ncj9keGfxVGcHou4Ssqoer/HQbrPu+BzXKCIWXO9yVfNbCvb/aPuS2WiBWxdTOeIa38ivZItu
PzbUmEXj0mSZeJKPHaPefXL1fQXp6u5S3yai3U5hLCXLTI/Mu70UoJFdeLK4CbN+X4TsP42E+lgt
Aw7swWWi4nj2NyVNxGZL0Sw3vRZmVIl+BrrXJG+gUNYIaAR0PURaJ9HO9QkkUYAEMKy/QTDpz7iO
UduEhXjkS04kXY4tbIO1Gc0mgjP7xcsbH+r1UqptUc8syhJCvC4drOKAYObA3skRBeCMlJRdX/Vi
I6fFM5jvDaKsYOJ0B2RKfsyF4b6PtfEwXMMpc/7yRFLcwAvVGOFYBAWefIeWvtLxBhKeW9/vmkYS
S6lLzGvSwixn66xDPDbw/e8XN8Knlu/72mXWj5uyEJguszSMDKJPibnxbwbpDtFgZ/B7becsV+TI
Thg81es4n92GuxshsNM/UbHmcTVMP4rALg4TMtI4uToz6/xB2shCC2mgTgqII847cZ0UI4awh0Tt
bZcT3DXlGuFNauEW4dyGePSQjf6L9BR6wZEfwARMLe9KcmxsEEdI9zCiOYg6qF2R6EXclYne9+Iq
0iJF/LccN/qj8OAw8tPxbrBmHdOPHnkeQ/dn+tELqb3bxoC1RSRhte16Q2zcMjEQWXTZjTYEijMy
/I6+9JDI85e/uVVof3S2nOK8DYqrfJxtSKKe0tLQ+6UdEjcyx3FKYTfX6p3Y0PTc0mPf+dWizo3h
919V6CBWh+nMNYjEpyyqete5DKyoZ4nY8Wh54eRsPTG8DxZR7rI6D5NcL2aVYsnPLK7ZsiaOvO5R
L7c52U6J5FAlQO5kXPGCk93dQA2NKmzdG4s51IbFN7YpmArkT7A8l6jKoegUsbn2R02MMpn06gbf
UIr6W36ZHXJ69IIFT7HsLP1kY/G8UcGXP9skQ/tLcmlnfGlT4lpnFy1Azc4s772Y6Mn+c+Ua+pKr
CGLFDv/eLDIFndubW643eDrPEJdgwojQRg+9FJWFZiBvH5ZRILVQrr41aLRit7/ix3KQTa8cPRI/
azKjdK/ZaFjLtBdWbcZrgHN2AOUWET3rPRlEMx6rYFmrPSzNJIvtrHtW2VXc1wZ3geEOagOX6xXX
yUouIyVKKtRXqeb5WVV+GRkdzqjBKbm9bbsKHwKneZ398b5hKsdwOLv0ud55A7wYmpt3s9dIkCok
+XVhP9BfNldXAIJAhAO3dVJBYFhE6b9LF5Z4Q1mRusV3meHUbVJMCfCuUXOxYhviCVt0Gq8OE22+
WQ344ZEDg8jwRrpXbw8KSFaJiyEeC5F950J7nfT4o3Od/ZXWd4E+2O5SkxQdTyK5cZfV5N6lCkuy
LZpQP5beutwqNt5RgiwqthenvSRutisZ7GfxNDOtCDNnuGAjZnKn2olFaidVLGm9njl+g5uFlW++
6Ud8v5TwwOFNqk4nu6DjyM9Qlow4Hyf70OKXfaCKW54aWa47B/vvvclC1q3kD0LCuG9mZyDJHplP
Ww63nuyak5E1Bj5nF69BZ3XxNSrxlFh5H5u2OR9sYxRRo41PuXgKTGpZ3kzBwhWdtN629xv2NB3y
2GbN3JsO2eU95Xd7CvzROijAzKc2kefKmNsPTCn+K1EUQWyNeWYz/DbIDu97gFCkNt6FiWle5ZSf
QVnz+4ZasQvEozD7V1d1Dhmu7d9bT3+2Y+PGOU7EzVKhOu3RoybCNN7cvAre6+q6cyaL4qV2dFx5
VxoFHifGQjy6L1hYFVN403sgIhyRtKyFuwnJlj55bVEe+rY90Fp4B5sxJA+1Sm/g16t7P7iKdJoy
ttmxvqmsb29QruuPJm9McnNaxibA4QwOnivteypQfSSt5rOTJyCAqySakN3CeCxIWXIdHPfjkLzU
S9Y+iNQKYlTVyaOtlX0hk4DccrOcHhurrN80U+XfxWMbw3WXR4vY881I0/+jqUycablX/wyVSvYz
y0rWNVTQTJKdG+Kc2CytRl19LpVfyL05puKxErjuxST0xfDa/JUQEC6LUnUx+rP0YpZC7JnhiosJ
DzAe8BXAP+u6Y7JW5kH4NWIXZwXozPguhqdY/XDaIbyAqXRfF/S0m6GfvI1nD91H2LXpY9HK8qmZ
ZuvEog2NlzTzkYfO+FnRA2z5rmAp6q7Xap09dNLZIc9Dg5N2EPEyACNGN08Insck8qa2vjgdSMdK
uP52TZKvqZ7It15Rwe7qcqFom+1kB80l+DBnbZ/TurIfp9XrtnNvtue0kx6Vp8dWqnfd32hW2+1K
jPuX6hMrDmn9jhl7vDsvzfPLaGb5wXV6SnGnxh6Ow5H7wsHHULeBGVn5fWFM9RYwptgysDRPuWG6
dQT9+mKt+q4SmbXpZ5eRo99Xp2AtgOAoKzz2vokHftLFT/7QdpuEyj+DagYdU/ZAi6dy+Ymg73uP
HAlDDampagrS2NSk3fMqbE3GlJOzrBMADOkF7TI1oxneWsSWxpiqETcUbv6WX+NVp7VEXj2uEYEc
/i1BVhuGnYgwRbVEqKem85VOwbqr/montXeDKjw3LM3RamcsTvF0vWaZxcLLn5mVZ3zb4nJEuOq1
WR0Pg0ZASvEVofOuX1JKd6LvxPiawq/YGK14kkua7JxkF0wJvua2OCXV+CAnL/bTiWNloRgXYmek
5nIBEdju+tRi1bPMd9Lpvl11y1dFnrzA11xjFPFd3PYQlSfmT3u9ghLCzVIrEON8UMukYj1ChjyA
xI81E5eUk3NbYsu7VgX5rmkNYzsqw9rS4SWHAIhfXDi5fhivMnSRoWsf0e1vDTZkB+4IeTJHCITt
WAV3KNecfQfmL6rd9HZEeo8qVZNpnM+DOW1grYJ5LiSROuSmd2y4Q+vNsiibEICDs7jmvzYlO3tl
FBEl7yFrbooggLqfjtMNRBqSV1APjU8dSWQfFUtRD6WvmXzXSb0amyTzMQeLrGWUJ0b5UGnTeJwd
zDbVUTtjAB6218PGId4APn9RX2Qvzd+4+/RFGSUNbqb5xWXRBhso7MScmEb4Pthr8ooqERT8SMey
YelCZ4rigDGxLsw9I85+D3bPe9T1jF6+9wY8CY37aM+Osx9GS3/HGBMixciG/KNBofF9rrCgdAoN
Fg4V78CjCc9JazZHEgeCQ2hNy2b0CIDPm66Hu6Sdd7ro6RWPUvUEsc65FL7V7HEeNOvGE7jveE8f
rMril2Eb9Zpa05cqpbWlB8pPGRa0O+Ip8xMwvhB1mD0yMXABOHa1Yd5xz5pb9t2IixJEqMti3JBJ
gFafQB2AIIjyQrM1NmVphvDtCT6hQIflehEq9J/8cja2YWWxaK6bCumT2Fp6JQwmdTmxxjQ/eAvL
RsyBOgr75pkY3E8NhHVdcgNZYv6jKBx59Ft9W43ajpAwtGpjz28dbU/Ad9i3zeWWsIPfmrY2TkiH
sj/MvP+3J577r+byWX11vxMlvv+DMPEHU+I///n/CHCCsSHkkX89y3zKCyCff55lXsER/C9/B80F
fwuxwTMn/B3EE/jMJaevrv/f/ysI/iZM4eHONf8Ihv0HZs4K/sbG3sdjHoAVu+Lp/muU6ZMBhq4G
eZ1z9fSCrfsHa+P+jyUaTw1qR/rV/P3ff2a9/TLr99gn2PxWFnFjDFkJ9PgFxJPYGRHnRJsenDEz
TqsmDhIW/K2TWAhh5wnscUtYiEN4/HZS6fySTwX2C5OuuRWEIJlhZ28qawyoZjt6O3r9R9DZ87Ex
VH9b+fNfpVr+993gP/++PJg/7wZdY/H6PFjMA4ns04GNLyJQ/EfEvCfUizinmATBTEcJ8Qdq8V8+
Kft3ktt/rSX/+aWvK4g/rSWZdVaK2mg5IL8icXDu5aXgYNut7dxgnTaaeA1L6g9TX3Gw7t18JcJ6
bVjFDJjhu9HOHJaVEM6GqmUDgpKxLVFrDJmBqSmenmfPV4FpiuKBoBz0ig2UmVocujV/VKPckin1
grgZ2mzfGoDHFB3se5Ebyxov7dTeN1nFGYa45GnklkAY62OvLecc7b9VnRBRNrfuEOa3ul6nj2yY
qKsN1dzkZmkh5uMK1KpHBPodZ6U4Ag/bG7002IEhh04nU7w4UzMffdj3+9Iuyb+e03wnAfBLjft7
EzbW8A6MSeyz2pA7sGM+qKI23+rMBdNhyRfXS+6GZXoA4q+PQC2m0nh3ujo899DdT4sM3zr2h3uX
THK9OCJeMs+6kWt6W1VEYymGOHGAwHvjDtdNLEaQMfA/+4r7meai3lD6nKjTjI01LnczeqVdBxZ/
O4jEjozM7k9qnMmBGqi1kjK/NMkK0lSLg04bgrPmU7IuzCI1+ah0ThZ420a2J89M3E2K320HnXCO
VVp1u3y1xj3jE2drTarF4UDpUy2i2fKHZaSKkY/nak/8NqUIdbx06pn/m/3CWCh/QAhun/jWEEsx
nJMlBF4YWMwjs/l5Hg3CZCpMBjPqLWbrwy51JsXQ0yAFaZ62COdDhvy8J6gDs7twIExkxMZ8Q8cG
fhBoVhd4yTGoPbFHBZccHaLyoA012bZlWhcReedG4aDyeJzt9ZlW6ERo2tZAqxmNWXVcbW3HJckt
UOb5NM8umtJJocMcgpA2uGBlO6UZ0q28J0JmrL4RNPbcFz1CboSyLXd8mAXPrBXjzkOzZ5U8S3dC
POwV4wFdKgTz1vaj2rdszFPBVfqhKKhIVB5DqCe8mwi8E+x7r3XdMUW3l4AUEEW3U2LAgZqNJ7eU
kAZbWj0/kPuW/gSxgjgbhLptEGZO8VxOw6ZRvX9eGlU8Sds0YtgFdCbO03U+GGO7hEpN0MmmGOTF
wwlH1g6tRM8mKeqlmGNSGPbGpPeuRdXmeOnjYDGZZdDDiLY4EgP0mAd0wO0yP5OXenZVHvV9dhlb
U9GcExjhj5g7XteyvfNbsPS+GB6J7gxerLbId6YfbmsxfBa5RUuR6ltdWPFS1c+dAbt+DndtVn3H
a7jtWQ7EpW+OVLhsnBmlXsLFI58RD3wuW7I4wpOhzbvZT08Shx4T6dawNslCMHIKvgE9CZ67byYk
U557LZ5mSOYddMZHoyMbA2Hd7/vt+fsImRFlNXRavDh2+JmVOf/mzzrORJjwVhFRFGFStjcJ7qsd
0ytiJbIB2klr1wetCIizCovAxqFLUVEW7kOQWAwtAP/fStEOh9JIs5PNuUjRK14q4IPYH9vpvIhp
eNaoeHdrzwzMTg2xnzKToWbpM5CeCNa+IahJHHE+6seWzLh7nMjqkDcWBlGUSYeSiAC2XTS7fanF
jdcmdxDVTtqyl63rFc9LLfsTaUncD4WDkHnNtlr5BOwBJ9/oq4jZsJS+WC22axEwJUI/TM6cBrMp
C6ysVwLRMb2WwNJAf4c3P9/6golM2HQuGlnj5Ccr55108I0HSBIwlcVERSPpmPx1Y5jNTz+tD6LP
+z0gECsyaJgOXZh/2MzkWYYnD35uM1DPEmOHzxHixghcfTKkeayUrC/0aI9/Kk3+hxv/Kp755RZj
f2q5JpUe0mv/F32LaTiZaRSdeSAN6qHJCZypABgMpBj9QR/7lxemef1J/+6Vfiktin6uM+wH9mFE
B3VwkvDLXEnxoS1qiPjwvnkW44rZRYobXk9ehcPzLwhEv2/9f/0VoBU6tmtaNgSgX/a0QVNPsu5W
5gZjhbuOdHMDjzckq6D0GZtrn2FVaxZPcO77A6pvZmHXkwTLpGCDkbTncOoBfHYN+zmpH6Cmhqhf
Nad8atb1xUX0eiiIEYvlWKYHpKX/wd6Z9EaOZNn6rzTengnSOC/eW/g8ag5JoQ0hhULGeTLj+Ovf
55lZ3YqorAwU0JsGuhZVKFQp3ekkza7de853yp0YR7Vu6futFMmWbWMGO44yH/TekGoBKl0WbXHL
9zDW8Ptf//17+/lyL2PrTxVK6uQ55FjX2hmuiu5UO9oIVQJIFjjXf6GUuWhA/umX9U1Ucfwbeqmf
NCJwuKJCE3++Szr/A+8HExLXebGBFK9at37+++uyL4/K333aBQT46cKMhLM7bhyxcwk/npGlPdlE
WO7TQb5bCSfMxsv0TRej5gi0wM1qEDQgshoOCCKuc5h2u5Q7uVK8hrnXjJtUdfpAb95eyhEKbpJw
CzN3MJFppu5KTFV5Y6ZxSagj9klQ4vzT6KEh9zdO46UoaS7lCeSCX7wyl8v46TKp+KEVAFOEJHeB
S3++TOAkCPrYR3CvEd2DiB8dt03QYhF6xk3SG0SKdYA0fnEr/+pF/eFjf6qpha5Y3Cp6tobj8mq0
7rufEVw/tBGkhNY0sFuPVxHzyJv8UuX4g85+8aL+5VdgUSI72cK2waToxyvPsVeoukisnZ2Q2afY
EhNXnUG8IyrXwHzy2iMG16TetL0XVv1m8/dP2F88zuHnz//pzekG0n+tUuK8zrsXaCTjlS4jG4ek
x4NtyF9Aen8UK/1+kuBKTWhvJsnP/OePVxsPCbLjimA011bpyRqygWgTzDp/f01/sdL/8Ck/XZOy
kVugRYWPoDn4D1wg/QkHPIBX/+L2/dX1XC7FhGDHafWfFoM67Mp59lCJRsPA4YRpEJvMLy7nL5+R
z5/y0yLA4aPT4K0dthImysmgr1NwutuQbF8yVDr7PpOwcGDrUBs3lypZ1Lo+//1v+hfnZQd0F5Ty
wCSHm4P7j7cuisehwbtk7zrMyqhi2/6hFo61T5LR3tVEWVd1iAi7Z9Sc9BO1G8iopd9gYSXB89Xw
k2yNapblktICGZ0snrzWZi6WiEeUB9Xi77+u/c93BmcSbDWcwZdv7P70DBgWHKRibvlqEs7oRIiH
FWOWrWbs454xn8fQG9eIDnadimHHDghbOYEaG8zH1O5umRMlw1ra9uWeGjVap8wZCgy+C2UwgOYE
8VHXg9ybTUH9xiDYQiqDppVEYRwpF9Nmotf1jDRZ11FDK/I76A9rMQ1NsTS93jkppf6ob/67+0//
knj6GXj6//4ndal47VgB/nWX6uG1SPL/uHp9737oVP3xZ392qszfbJcxdwBs87IMf4pE8H5DPidC
wOK0tkL70sP6RySC/ZsTwkRF4RRi26C2/M9eFe0t/0LuhOuPYY8Jhffv9Kouz+p/7Y44iUIEuSH/
5vJprDU/vXptYwedN3rtmtnUDaBegoyN5gUTnySeXlNcZQdHjTOPMh6aT7/UzR8f8rlN5v1Ugfig
YgENQ33lN7EtruinxWc0LEz1fp2vrdwgslMD7Dd0jGGaqn1x0SAtZvrDp0RBpeoQfhO4aEH6mKBw
IP3H/BhrnGxUuvN41bu0u8d5dMHNzAQou4l9aNrwYoRT4dlOFGOvduqrXUQK07TDFYlQo/ZvqUrd
7FwXQULB4z3Y8cWnwdTiqvdnrGfzOFjXTsUAbdV56iyTAqpAwvG8wkKxgTJU43zOFVQ5Z6ajYDYE
JdVkAd+2kxQnsgiMB38GyuABVb4ebNLBfBC4ZwZM5TYhzPBLmhBz0Pig4EhFJj8+97otM3n3GAIK
27osgfvZAUKIhg4U2UIQAJrtHJ9cJd/FSYE9LemQ/TVuBSM5Mpp6iwcv2sokhE1igHgDzT0FL+im
UoLtRC3uCNmQ9VIxD2BMZPCr4f3bgUpVJ42GZzdkHJZvERj234toMr+WjlLg2VyjnJZEcPOndP6H
Z0J5QQMZwVDcl7Z66jC1kfWKXjAU+hiUzhFSRr2TwHyQ+gfJNm2MF68zw7PZOaO3wqDSLPJOdaCu
4O0Q+p7aoyZ5YByvuhohQ9dm2bEPxmKbx162FYHkOJk2QXUqGVLu0SsWO7uPhwdpV+mWEEGw/G0H
R4OE8PXccbsVnobXnL4NLIYarFLoF+M2M8LrgsbeKcxIIMzoPZ5tI6OT5tPsIs8AwpWhgp2FtXN9
aUC7q1F31mki47xekkmFUSkdIjxnBvP3vAXcQe/H4TgbkFZvQETrHTGvPN2pJ09awdMl9eNcpzXP
tHSPgdWgurw851rilW3Q/Z/tCdJ471UJpIxOrygp1Nom33FFc4RiWzbsIdxB9eCj9QsXGNWy+0Cq
0Fr16GkhZRHziZwjI1wXlqRKhpc06GxrU0MIgp7emTgUM9UnvC3W4OJvmWfY6PYgnH5D22C+Ckrf
fiudSN+Zdok51Yc/uZ0uAQU4Kvzvs0Se4g8q/KK1ElRuMQkHJDGNp6QrnAcAqDh/oBQ1/pUTk2m3
xuNctSuYBxHx4obBEJ9UsXQ5QLCRizFrSCbXmRze6mlE99czZTulrdVaL0Ggpu3su9MSO0HAbj57
6Zsa2/xmKFJGorLLH1QiXAgJzV6ViQsWaviYNQbzoh2HTVba9gewDpIlRpXuJukm5ybr4v3cUlxb
UU1mGXCAHhVjXB9NN6l5qUdLf/EGEX5LIzvaY2qbV4aLIaRUAwmwUhXuLjMboIwJGrjzbLXxerIv
8BAokACMBguNxgxLce7LDaHbyQfEY4s42KEkXq4PmJKH1mshZ+8Gjle3jWK2bFhh6gtorWqb98o8
6VEWz3HqNo+kSdpf/CB09rEiObSuJx2t3KzPAEd12bCtlcLnkZX5qJZJlFjtN8IdS3mM7VYy7Evz
wPki0C0Ma6iR0TNwsG2UTvFHFJFQsHMms5vXFp3jeScGvJ8MCdNpXXnVJoAsMC1CdyaPO+1aBpPS
bEq5cMfJA1BgECMyYlV85UmDJFGChWFB8kOQYwZph+upjhlqx+j3yAKuB7Aktt0V685v/PCk66k4
zPZkqQ0uNeviOxYB4fSB9eIabnjTtXO/b0w/elK2aKNVavQDWX4lBf0aXRuvTZ8Y0SveNTgPEarA
I9HIwyNgXe3vI9EmEVigbL61ECWopWXT64lkMr6W6VhfaRR44hDD+Fv3xvR1wvtJZxDL+rbsc+O+
pPX1HXlmj7iRju7gQ1hcm11HEwUxqUagSoX2zMOPBhS1HLNWUg/JX6X9RWwLTjQQoc3Qe2jb/OaS
eEeuDLmcQ219HeveXvU6zqxNwTzIWRBDqL8aJdrQtZ/VzhPcDfO5wd69NJtZfEs6LZa2M4crSGzt
xsyluh5GL3xX9lxdoYMMUwR8GsKLhZqZBLc5qraTHNGJ839LjkzSCSmXtW8/IMfESogRMWEk4uhm
R4OfL1Bkc3bRzM0DkgSLcMUFjlZqzExlNUrjzmG9IJE7ybdVdqF2kcraFUtcSfO4CTKa1lv0uQFH
gMu+Q/RQ9cjWg3V5ShlYYCbq6y9Zoudjxhx5wy1DiwuTYuMwLgFcBtwBIxIzLrPxNeDUnjyZPLYJ
tS6qorxpItUtXYfXgaG6jwZxcm8ISItjBre+TSI1kcVIetE5N6I8FVM7sJrO8bGg6bmNsw5hs48i
s1wyk8NYGdZ2fGdYoeWtiKNRxgKtlHl50RGrzboVa2mGwTscdJ7bDkjbCIwjVB/tZAbXM7FCFVLH
EfqDKamEwkrHzwyfnRVZ5frWyKqtrb3xJh6s8G7OBvloaZdEQgEvCkwMwY11TLPWKQssl/ABT7Bg
4muoiLy2wjOcL3nV9N8AnpAhniWtvxCmnKAPxp45AzW0TcyJbnsO5vgEPnmdtz0bcteorWNWNRWE
iB/6MR2u+rnmj2Onya5EZaDNSnL7yhktj1hvVLx3o9bkMTo4K+NoQhVTFIDW8rvOAENtVDOCl9Db
JKYEaWDb35zecFeDR5DwJCF+TxGZnmnN5/GHF6RW4R+QklbbOfPEsqjreOPUNl75IC2DG/KnGbx7
yrKLVUbCF41yr66OFbIIEs8dBBAVDxV1EIXQR9HH89WkyHfdB4kx33ki9QgLtgHTLwYM0ZIcJPBi
C0Frm0N8136nyxzorRMk+lsXEO69KXCnEi7X1vUOLZp5yvKyF4smyBNGMhjLXZZWFy1jiEJ72F98
JPyj8U5oaLVdee84E/nHk8bX3ucOPFtfuuyHdZd0Txqd3BNWk3zty2Au2ELHBgiKh+V/wYHQgWDY
mN434kr9W6eNhkdrvgR7Nn2SHfCq1PZSC6qvNXDE6kvDbAtmJUQGSAQAj24aVc9Xmdn2u7b0nYeU
DKadKUR6bUsveB5RdjILsjoQelmACwFOQIItLQPmwM1jAa+XMsyJhW5cNKBhJpKY5FRREC44pNM9
Vh0XvIQahbMsJ8aaO3Os2lNnhDFsEU7xpzgtanqLUECWMsV7d7kvDusq6AhYmZ7DIobU0FWnthny
4bosHKCXrTQwf+dF389rR5IKfi3NMShXqbzILepp5gdKM6bHq4yC2N24UyzuexiuBg1BnwjbtBei
P4RkrAYbC2X7VVDl4aHrfUaecWGOVMA05nAwOhmIizRUVGsieKjnQTz5sek98VKn/cFyEIBhsyVn
iUWHyHCWii9THfXlEc0GinIzGRr6/WPoMtZMwpaStR6Jgyxz4zXA4juuImP2CX8xKaPWA8MKzLuc
HPqNNj1MFNyTsD3EUwTzKe/TxxY0WkKok/aCvas5lOdV223Q3xjfTSuNGINY9BdMdpX9NA4sxVUQ
p8/24JjI0jNDP3G367NjzSnMzcJmhslivotULo6zI1GbuJE+wUIghRMwJIZ+Ln098SW65eg541Xd
uzne7FhGBChTHnWwLxr3QZuigYT49+exn3pBHMdcQfMFg6zNSdVyfrYIl6LTXZ44JGNaZr6vtHwr
k/KeCdyzHRb3wi3ZWH2a9RSZLwqd8e3ff/6PbZU/Pt4z0UtQ3QHENi//+6d+NGxpUWSDoddtxDDB
mGvig8A8/aId/PuJ9vOJ93KVobicOE0+xw1/OnROau7FMDsEqEp9kUJ2tVz6hm0EOye+mOKzvi4E
c+8yfi/ZnuC0DQCzFlafQwUbJ5c0+LI7eXWh7zLMFufLT7b0kJVcGQO6eSE4KCSZJ0ssuqmvb2zT
q6I/Oqv/24/5hQMSHqzp42D/9GBdsnD+zLi5aJ/+7/9Zvb63r7+neV29ytf2P3av/fc8+dye+a9/
yp++SJsImk/ZXZ86NJfAL8fB+urjR7wkUf5nh0bQ1rHdEMswczD3B18kMTi24EnmngdAbWh7/CQe
+jsx0Y9NdChgNHh8Hxc4nmG+yM/RGGmqmR8TK41SiPkpGX/AGjaWEtCLne2n3+kvGjLW5dH//Gog
WvJCMPd8ING0CEV/fAMlNrOqZsqFqr3a9H6PDbDZqczflJW7mcPmKxrdpR6eQntj+PM13hfsvvZz
TlC2SMbjmNdYGsTuF9+KLtg/fyugBVSUfD0KhB+/VVQnkDGKJlrX8bTWWbPPPUBNg/A3lmzXMxoM
3yiWXutRpJaLUParKXLAiUFtdTXklfoX65T4/Tf/6XcKWEEws3vcE9f86RsVsQ+FCPb0Gi5OvBUp
5//Sde7IwIiuxxgVRO0agKPyviOowJsPSVWiOJ7djk2yd/ZzXL4YbeneRtrKjzat9qPjJPvaJ5Rj
7NoVaPkXf/yWc4zqNdLcqjxT0SUMNMYAnwdiJ4EShPHV2iY+SwCpV5fuVTWjNXeXpXDPJmDOsE43
NdxRUgDOYdZtACwccJhhj7ubo2IFwm7lEHnuBgRqmngk4HGUpjhIL9p2ZBYqT+ySAr1s+zwVxt6g
4z73b0Z59HxsS85gH2rMUsLZZSGKz/6p77CEtxhLlvXo7x39GA3dPqBZDytja+OCKxTqXy1vZ+eQ
+OlVHrjL+VLuuhMgoOjgxholAyKACJq0O9wXfXmgq8oA3955tPSXXaE3TRrg/0DoJYS/wvuMBAnR
rdOee8Tiyv4Y/WEVOHwm0KK66jd2A/DLfQIed0ipxX0ARhYppl0OJTrpNwyLlzhAdi3eJJkrfh4+
JnQgHSLRb91b7icaBcYSGhnHPPQr3x2xZbYrq3mL/WtRNqeSJmmSBEv2rQUinUPt8Gb2wdqEq2sk
99lQ7Yz2aqr9DU2H1z4lJc95Q9v2otS3ssVuSJ8jk+G1YiwZXljW5Q5i8bII/E0COp59v7syQ7e+
T3T0AlLHOE8Nd87vsmujToc7MY8VYaM8WkJH4U1UONU3QgMipF3IqkiKr9NLtkH+XU1I8cUsq9cQ
yjENIJB7QO29RWLBzYRac+9bnfgCPYuzMJCVr5SsiJTsUG6H4cLEAR4rH4s6ow6cIG2AKZgbKnQL
+FTEOfE+yKZuY8GHWul2RmBeDuOEnK72xleXMmpXYl92FmPTy3PcEytnd/a1CwTkluO/f6dF8ef4
8X83yV9skhdeDyvSvx5a0KhjX7xpX9+/q/jzxvjnX/45t3B+Cy7jRxMdAtsPatZ/KGx91LJMDHBc
OayCbIoMJ/6cW9jmb2hrPRgf4Eromdr80T9wATAGHMo6/EuhYwEf+LdwAT9vVRbqN8JBzAt2wBek
bv24KegSMlLbuf22TnV4j5l5ui4rPIxLO0zaNyOcgWaYIalMn36ov9oivd+r4M+LvxUSBcsm6fpc
OOaLnz65UwjvRpfIBs8BeJm0tlu/Ii2nEZT0FvtOV+PHWybt0D3nNH4JR4DzRYi5n9sd9sbB9LZm
XsOvU8wov0a8qlDxkCIuAExJvQxaSGCmgrxM+iVv/24QVtkCxrNYYaxBE7FYV8H0hmt1YeupLbeC
ZfJr4RTj61SJ8LFg6YnXILf720lNZD5nDHCPSZwzuCAhBvxibyEqLclC21DZ9KugKI4OcPftIDcT
xhqcnuUb7fplrG1A7ZVVrRTQ+j7HHKJQcd2GXeY/0Zxttkw101MLSLFcxkBWMHWzfXwx+jwB1CqN
aj8FAmZiNH33KzfbmoW9IZla7KlpUlx58U0Qd/6mH/EZANEBWWyVj0kCzHOoQZBaA4fIwGDoG4pL
KVIu3RRXZl5UkN5IErsmTQn9PTQedEpw7YeOP2wbd1PWsEyNS6sM0lBK61280q+n+Rs6tH3VSsU5
QQ52uy2jfDO0mCebC+8H1PbW8zBlKXfO+T+BshWRGq6htDQnTt56P0cwC6NcdZhqkbhUsKeWFtDl
ZSeBF+oh8dd4cu2VGiO91a5EgwwWeeMktrt3mIXBVhPN2mq7DlObughuY7GcmfsAr6BwyqK0A2ot
CxqWJGyGuGRXqJ5IuBxavC7CqSTNWJmDSzec9xrj165zTGPlG55xNeNN31vgv+6mOVfZqnTgWEhs
haDZLrw5ikfTTtnv40KunMB3UF0F3kUYZzvqdfK9rMK6bnPfAU1CDuuc4OxPifVGY6V41z4ky2WA
/Ae4OHGxdwA6T+YIDxZJi5lcpYKsM01TRZqOcYDqWx/iuaieCtpx/NZpWxsLc9ZkhbQuQXJLmG+g
OCCAex5OJq+6KYBg43qPXBrEDiDtFUYRF2dYRo2JVig/5QRIbUcLyABDnDi4L1yjhb2IqnfVeOUs
1q5h0e6afS84m61NYaCaqb8VBvgwR8aTPAB5xDnX0H/8qnQwAUwTdCIa30bv2PhGdDcNgblHVziW
F9xpQZOhEvvMYt6ziM1A7mgsOg9V24I2Jf8P06IbdCm4tIlyiK5snV/bRdU/hrKhCQNQZ7jPvFFg
WTOcdlgHLvTTwzRo6zu5pIxF7MJ6zEhZ6ra6sBzUbEMUbhxbsG3aqgHjspgn17gLPD1QPTQ0VhWE
CrCyAhMKVMkMiBmo/IeOtBGSpxrj2NYmgx/+ZS9dmfh33eyWiIyheWzy2biOnOndk9mbKuKT1afb
2jScDRRY3Aa9yHd9HNrXngMMpXG6U6LJjwgmLzuFmlCM2bpMH00chQXUpl1aN1elN6sbsJbv9LjB
qlRtga4IyZ6Z+vW59P1sQ35JuPGnot7IwgedFhl6OzJfO3bzKNZ6GKu32Wv7DRWmd2VOKagP+o7D
KVLZ+FEU6AYXySCSIxJoJotpGiDvnUumuFSarvXm48055KLLj6Hvo9klFAKTKyzFlWXBGv/eVBPE
CzguEwbKkkwHNRrPGjd6qZVa4ihyv2Qxyl6St7rbkIZBs4iTKFhpFHGHuZu/13bD+qEqx6HnU0er
kA7vuSdq2HWy2V6EoyHXQyETmiVxcWPAsgVIT2GzRPkV3cH8yOyHnsQpasMp0/tM0vbVRtFdqYGB
+hp+d7VA+D1dB6SYLSddgVhmDurzZNE7Y7WQbwGD2ZVRusHODhCNWK5PQCLTSIx0QpAJVsWIpSHW
FSPjKgZLsGOH7IoUd4UvNdp1OQEQUCIPOo+xCxJpdeg894PdiSS+Kqy3edtIGrc8KWqf2tm4RFOC
fr2dZ+hSiUKSuTKmpn3HEZECD6Y9efK9Ek+ciFKt1nFrwIMKXKq6Me7vkklmT7i4s3Xu28F3M7a6
LRD7sVmiqkq2Lv2/fkdNmDrrvu8DAGVZ8UjezrTsRwsnRx6V71h0nRs1NtHbhJ3LuVdNwTKr55IT
QqUZjTLSx6qGtpXOCnJgDoHMcQldSmZ7mXbmW82Ea+MWirQPYfVHPwlXY1s+G2TPFRfogECwrjIb
32GPZmGbFBfxKqr+wGK0keiHgQZ2DE0xda585Q/jevJagfQaN8gUlLeRzRwRk1y7Ql1n3OQaxsto
XOJ5GDIngbMxVZusLFinK9HIaS3lHkNvuh4Cpz2mDTuTS+FvM3/mEuJz2JvvDce9ifV9PyiE1GiO
pn0yh/ESLZDYGUzxoRMTbiZEDiMgH5nVkOwd9PSYIgCsqzmm1K/iEWaEKx8lNfsa8hsPQDSwPEsY
7wNCCU4VxhzfFWPNzC9NOEdFa6TKFujdTpziMSlhK2lrYSKoeh+l0ED5en3OFVA7fLBiUY0jdkfV
iIVUICBqEI8r7tCwpha0lwrTAB6I+UuU9/yQxe/EH37YnPiZM47Vagtr+cvgYryAdtjudAjsglID
Q4vX6m2FinHLChRgCCCzJsjIFTDh86xAXng71AFEgqbhjTImXt9CONcj990ccqWXou3phQAvStYZ
wv1ty1EE4VTLKIKsW/dIuaC+JsHlppLf5m46lagbLyFzPGXOH6yrMhq+0nrJ73wykI5mmGcfanS9
vcGWs7dIQHxKcRivsCxwphxckwANZ+xKYi/M6MOMZ5IR3IlMPJ0LTP0pNikmvy7Y5sSKb6QRsnNm
sjcPHjroLeFA9mtIJMWpN8V4jQyDgz18nzDh9xbeQYYFY5AeUNJBii4BHGO5RzPorQfMu9H3XDFq
XtRlUGyDViYZC5MV7VNtugfJT20u5zEN19I2ksNFRZAsGC31cguLKdteEO6PZHSGC/Bb8H6KaSTq
ROTyHTo3uYI5eJ+Km1AWN8xtjAdE9+kuiRV5XWM6b0tz6p8duBHHrgHTciGgxGCQSsAxqiM9SRNu
Fq7dGBtMlk7TdwC9Ba9pkGV3rR/2dyG4IRJkEw+1QhF1KALo4YCSU4/BVJlXUVyWh5je83YSPb7P
efJBfPAcyOfEaRyw12YOY8QYH/qhcHbkjve3RkhPXQsPQJiqgnNuBdZRl4H/bOSY7hrZVM+2E+2R
aWKY0fKqDVIPVY405nVjuL3Hc+Zgu09iUy1Z8ayFJ+aEDB2bUDK/bbeVISh4higZ0Rtyslh0CuLG
ImdQAnXajYqrKPTjLfRFzsKYuJaimDSwdmPeMwfPgFiX1hfb6/GtVq1mMhsNnlzPBMpZN2wR7G+d
9PuJBYxBZXFp4+Q5AKgQgs7Gs0vUJdBBrzrsp0s/D19TYFW4Kyw8t4DOtqLH+96AwHmnaAG0A8Il
WUIuAYDdjVMJT31o93XTq6+8tPOdESqqTXcst1nLh0C+FZfIgWztFpVcekh+bghEEFeDMvvxtbLF
CDRkTJr83vAGybkeei+BNPQEwmVkyRRVagl8lxZbT6qO3yEmWnhBj9msrtK7whnkw1hbycdswNbE
ZiPJgRkcue1aU93WwFC/wrx1HrpxQIM9tQIT8yxxbKcJYweakfH7SBjqwSDB97VxhJYLnygkbgc9
hTuTAvU7YY3zQQ6VHYD5Hpu7qbVYK2YmxBRsymJVc3UjoXhkLNmtsjvmSIX5mkW+g3HO9NqHgPmW
voqqxrHJbGIgtLYUWgFZpC02sCkFauhKxi5hIf12kXTWRKPO4iFcddIACNS5qkX9OxHWmGe8vc5E
9MOqYj88VlYaEs9oN/WVbIlpAaxgQ/4yah/8R+1D66j6WhIO2dngE4d4C+C3fqxD0b0KjkQA7Orm
rnWd28TAKzjmalWrIDjqSdpkeKGQy8mIfoV0O7zIMkz3Hq7nx5QEhGcLAniw9sLJ+QoCbTz0epg2
fQgFQcy2dytpdYN0kmO0c9J83Ux1Rn8viE9MDYddozrkfvyEr70veyR3hndDAFi7KQx/a+nKv6Z9
R56VJ0gw7rv0rnQMOoza7jK4HmCAlzDaJlqVDcZRP5+iY9XOLSuOH51lHLx0Mn43EMDeouiLShpC
bcFqLZRYKK8PP6C/ELrUFcnGEZ5c9YOIH9sg7J6GlDeH+C79lBIRuYrAv55LUHqHBLTabVY5H9LB
R4c+ObxrKGdvGFcSGUso53dy12d20EHssMB5DzNJY4dZmuYaOM/wmFl2ivQ2i69U5KY31dza66lt
VLkurFqfxsi5QOBBd3iyiG97GgArm5403c50qG8Icc7fmkk4t3FR6s00E/Kpgqq97t0h21d+89SZ
Y4LxLxDA6JLCJqSoCoNlCy5jk3V6RtiSE+g3duYyI3YdjEUqniEXizPT1uyYk5jxnJB3+BIlrPmu
pE7zVENvXlbAl6jFrkot5/WM1v3cITe711R5BA/moJ9mcPkHIowBpyke+V6x3vt11b0kNBrX0ayT
1wmZGCD7kCO1Vfb+OfA5rDFp5u1K2FVWEK/ADITsKcEAiALMFeqEKNvMdZyeS6yhj3Ry1cFlavtI
3iAH1NgrOAmS7Rhc8BVFbFs3PtrTQ+SDoDN6RFzjVItzDFf/wxlGpraJWYqHgHryyizY82hxR/Z7
IElXXXYtwT+mVIyZCTKUO4MHzVrbeW+QCKazDuFhpuUKiEf9pMe6CTl3jdZ95k71g98K9ZqSVTMu
/KxryhVJmuUzEqroddDmRS4uWV+IKG1hurH6Pc4tFqoTkUJQygsPBQL+1CB6lXrgfIVB1n7rvdJ7
rEQxLzPfr14Rh9YrUiD9pwqW/NItdHWSVGrJYmDt4AulqCHKIN8kve/chQart+W17o5fUl23lurP
c9br167o+qPVN5hhRMBUoUryHdp7aHlYxE8qYMGoZFI/tz5mDZkVxp2bZy46B5M+rL/ULPG4v6qq
fCeOwBuvQryB7s7w5uGSHDxNi45Er0dUcxWA8WxMPnrTCTZQMqc1UMSRqOEZD+qiKqfpKeMMuSJW
090pPzHwZDH1piZwIg7UIlZOsaEKaE+T2cdfRZhYD37KxIEu8sx3MFR1N1WBGmkEyfLRKZoPlUHr
YLw/la8EcU4fBPASUusaLEOM4ldx0YBt7w1j643JWyZpbFkVrHd/es1Hd1phuTWXgyYPYohT81KM
PbLIVBdw970ZDaRRdolxlKnGJysBHXVh7q4MDx5HR7RO3AV3OlHONdq+4mRKLGJIa8jjhP6WMdAv
yyNoKG8P+Y/HwaDpd5iLtoOJEtuXbarYELYE7BDpPVuV4k0z5uPYTcE5kVO8ounRbq0wMt9iHp+3
mrH5jDqvKvj7vDl6semee05Q4MttfZdO/g1mSYt8qmm4I6yuLBfaAjnREU9DMGHoMAmw22tXmNeX
ntBXE+wa0sZ6wCqVGWV6TWUHht1kvTrHiJ3odik3ZhIUO4iYUg6eUF1mh/7brFf2GOeP4LFybxEO
rXdLaZA75IBm0bVIExBlg6922iGGPc1t8KfKBK8cTbyXeRTCxEY3s9GkNCKg7qr26LT0EgnMFdFT
I3uxUW2tvqaTbZ5T0NkKmhA2WeX07q2ddM254dNA0TfRTWyZ9tmsjZLGWVj5R1KyfZIZwTqJZFLH
Wpv1MXGS4M6zGB+WmLXkisFK+TypXl/TXFN6jaOHkibwi2zdoOIbFrNTp2vpTN/CGamwxg+5RKZq
vhuzJKwqmqN7j5VpwagKHUxTE3cLcSTbyLSTm9Y15+uLB3UbC9KLkF0XwXkk3Pt2NoiHwgyGlyM2
cOF6gPNexz73DzVxHF+AkbAKjpVq6Dd6jDZoXmGzNGp0eq4pHr14ckjHMXtqLvJ7bMVmpitGPHAq
Oe5ZYKSE8SXQPVKOacA0MhUIYk1c6ut0zMdbPxJIgqfA2Ovcqw9GZaLtNcrmxcSIswIOT+h4gWFu
DtWO4/o2s4rmukeQtmmzgK7iPLKR8l9d+CxBcSJBctiAFKj9VRmn9bScAtxQjh3zjleIp5ZeMDHq
y5rWYuMBgmcRLPfoebP1iOFQotCeGB3RuULb1HspHt28zDgnY2d5yBTF+AY32TitZr9Py40BYao6
9rCFaMnWleC5pflBjFUmjSesvGQzmzEqYHIzW1RvBDPczVPcJsfK95L72J/hxebkMfmLGVXzsEqb
pPtI/WLekhHhvWRi9u6CMaysjY+Wp1mnqeflGxfUG52QJv7/7J1Jb+RKlqX/SqLXzQRJo3FY1KJ8
lEtyySXXGBsiJIU4zzROv74/xuuqDCmUEuKhFr1oJJDI9yJDFN1JM7v3nvMdD9JSapvQE3HtXDcA
QMju8yLgfInrlffKEvFTp+njtPTcXrd2Q1P79ulEq/8msqb8oRI+mdpxXl0OyNAgA8uquSKrcqLd
BtL3UPY04kRnZZdsN4/SiHAPuE1C1qznfdMKEW5QMyP5Qbtw2rhmdhc3s74yd4dqo+wQFERupDRS
2h2fwrRuUCWBA5tZEhLL8LFtu2EFTHG6oX0pT93KdA5itGkxxD3YwEBNYO5bvBovdA1suQxy00sW
es3oQBsGzVppTl+f0EOupiXkheGBOG02CFqo477NLGetwquoJItrFeS2d5O0fn4e1CgUE7tOVmbq
DHvfZCc4AbZbZosIwdMTQiaMteE4KHwVBdKvBV1neeWWQgwLNL6pt4JTqFXLVtCpXXWFS0acQIy/
YRsxD6nltVdiNKd7Guf9lWYr0qM9I91GGAq2bVOKW5EkwyV6MQvyrkbOYhGZI3RJGV82Ctj5uuhd
+1tbJuFjNNjpWYvx6lBrZlLRgjRCIsTdgamLYWCgXIRM66F0cspato7WPZDXY9P+53C9CeUQb/Uw
Gi4Hr0ZV6FgJOUgJH8RVETOqRDNrBi++ESJijSzDOAb+rCCNMj07xpFjruHKUUB79iTZTgkiYJJL
ITVkQl7UhdFco2jXr81e5JejJvMYQlFUPU7E2l7YU1xRy1euvdcbTaeNkzdxfhK1lXFLuLx5FlUe
ZoCMzA7cX4r+J2pKdJbxqPnPEQng30uPl2dNvBu1Z6dXPVk0yAeQJQvKuKnu0nueNlATOQFXnOnz
ZrhsdOE/M4+eFzheIoly6d4B7r4TRjvt4To6p2How4OrsuaMtZ0NqPH0l8ZSdbjyCnY+pL7ara1F
5RXOIOd0IBbt3OrbDphFqF4bZUVbm8e2ImbJA7hStcPww44RFdSpWlFDEK3eElh2AlPOOcWwma2I
oUmPFlrlU83MxYJcPvWSxxXplpMNiqtM9fwktpyBM1qQVd+NUm/CdaCc4poSie53mTe3hDy5V4hN
U6SXjnOczJr/qlmHmqCrHoIW71yNYphxR+Q02mkLi2qt+AyPSK7bZ3agzCUutfdutMkQ/jLPajNa
E4NwUJnTXCODlEwPWFvyhaUs/Ct62x4y4aRnpcFfMnwcGsj4nYM95HQT9DFT30AsNPOG3Jl7VwHQ
9QkPE+R99ek1akQyeUIvNsuj7xfT1ZAwYgs53JyTkmJfMdzKd1h0w+vGlOXSTAa5hNNLqWEV9bqu
jXAxhb1/mXWjfcpfC0BgVdrTYCCB5h8fQr9L1gSUDN8pmd0L5UzTYRyyl4o8vCxR6FHDwl2asTfu
bbK1jlEvCJsjRnIZh95xjBpznZCqws5I63LXNiR1IiGFaxObun0jeu4LwxYvz1i2KyvlvcZO1PSb
jvKVCY2iw6FFmb9rObZ/c8KCeHtdBxxkiaG+tjjQUwmkUuvIsGeXAxJTnkadJF4S91bzSJxyfc50
9bmoCR1alG0jL8PAdPa9XVhXA+0M0jchKy0Sww9ayl3GN4SVOae9HpywqvqHIsrdOdm4WCe1Ml9L
GLpgLiFjAH4oGhDGtN3JzUxkP2ZLyRHhTGlOfi8CtixQwhxZQjqciWH24PeYtqB1MMo75qntLuPz
XYdVW5wQYO2uMOuLNfnhLlnZQlrspgGZPVHbZt8ImW/2zA7VOrVH9xVJO5B6LUnpBRvuo45ylZRc
lbraEng4eldfcpB1YuZWYlJUMKYR9mdQOWnlZBWKVaY5tHtL+b2U5ImRPdxqOzziPJH0SCLcGNA/
2kGyyHlOVSKnacKjzJn54OnqbyJnsF6KfhyewL63N9UAzw9GxzCv//6sWfRi0ocnMQzfqoT55WxF
C+5okXI0mTJqPMw4LMadch3mMEkr2GiSNtz3mq4/pQKWICI0cAwMX9i4xtyzd37h6PBpBSgE9mBI
4SU0+lFiJMPAgdGnbmSJniYwAXjHfjrew/M1mduE3sY0S/Z80tvQm9p64S8L39T8FbmT015FsFY4
omLTdzxieoKBoNCFTEbn2dPjiF6ezsQPnW/BbmVGJXwiwxshtWZRSNBjKzDoxSG7GAA8og4Xtq1E
de4NA5eB5RagwIVwt8xsy7hNu5o5ipknZ0NHOumi9TVtR5M9c1bIU+Z/0fPSLXwVmbfMbEWKRN3E
B5blUr4g+s4vSiaoUD9Mzi4p2yVyGLb2XatnRrLCtDU80G+GcgeW+QYSkg45AuugCkg+XlrMB9d9
pCerIUp1vPmd+ZJYxbyJpR6JmUkdLi2Clf2NREWw9GgOn02ZbpzC6xkukIN3S5yVNMkzoo4Y05hr
Ih4M3qwOLGLcX1kanVG8RFTXzYPiEH46+jmqey3XkNIZzaofq+6HUcp4rzhOXIB9ZP2aYIQ6jk4i
UVeaS7/jf00xsZYLQzX6g46OGpp2mOyTujfXRauH7rIaOqTU+FMeQlVOV3XX5ecFIC/G6JjWLdPP
dqnh6M9pSQ5cULr1eaawlMOIjOtlGfXRSqX99NwEIjxBVO7s6qnoTziv0yYmdF7+fwHtjxzgzfiF
NugvPSnCFezzZG1AcEHR+u+VQh9raf/xn/nLP1bfs+/5T5ntKnpjfv7wEv8S2qLWQQdpkSoz62f+
W1Kk/5MuBtSGWd2rW7aLgOn/SooQ2jrWbA/mD/i1oZf+S1KE0hYxDj+P25l/5J9h+8R7pal0XYHJ
CfCxbZmSOKC3oiJYxn0c2JO19vtbRUwku/4m2IRiWeP59ZdQ3iPJdO9aEO+5QKI/xbdNFSHUu/cB
jEUgzd3OWupJ9s3zO5g2wMmahSKFxK23XQncrcl2ofs0DtYqLJm6quhe9d9M7PzaWKOGmI4CmURv
jpcirDdCOy3d15mVgmf5pjMvgpcwJ2BQno94zPIeUDmCIvuVJW6ZMKAMya4y7J2M24xQT+OCBLUV
fjewUiPGrYQhLyGLgxVvpLbV7ZjmljHnjqr0Ygihi8LozPsn3ctvm1a/yqopXEXYWhdSjOW6ceKl
lT+36SUN/ha2WIIYKQbNHVC20cGrIUs55sGIYyDt047hG20iRpcWMSk6Yhw7A5duMEovSw73c8go
O4SC12PH+iFleR3KOF5ogrBCZZEWWFmPekxPyDLXXQE93gvYPvoNcpAN0ULLuh2AbtcrYP1Yu9tD
a4sLwxfPiWMfiMHFbDqOcoHI6m6IxltaThuTeOXAYrAGYc5YhLaTLeg2U+iF0SHISrWoaAmAjYsu
KsSg8fAV4sKYeS+/ysZmHTcnBd0BS2k5v6mYk05vaANrNBCm7LYGBbe0rObAifgk7O01PZ8KLpnN
qTXfpuWlxKqM/u2szVy1GnXRLbKGUFff92jzpyeJRvWt+k0dJ4DefHEQXbEZBnmcfWPoJODqChyB
+Rlm621d5mfGuDE0d52P5aKMpitMJSeu069rw7to+QpJP3i1anktk0dSmsH5SQRsGf0SeiZGSOgx
IRa9WBV4xJG1rJiDrmarOEmMh1rWGxQRh1H3zgmu2ZPtgS4i22ZhexOXdLwNezt5p5bxzZakHEzq
tLInPLNEUGhFUHEGoW72eCqxHG5KzDZuvgftsdV8mISZ+5TB+EvJygvmE6mCsrZM1HQOKJKdzv8+
lnJT0JwlrhMhsE7COgiNU5YLcL3BRZzfmDUwOIjTDeejfPjGNjaclbCICCk3nMfKp0WhhemDRmx9
WAKmjWcLmm0hZCVsTdQv+sDv2GXjJUMgVD8+cPJ51HFWIb8r7enbL6vrB/JC870HZn5KBEwG3cWc
jS/unTllmse0dQ8ThJSXH5iu7vEXbX280RUHgamrTw1nhrYlF5PqLoOmhtY0XESRRSJpA225Irld
evEqbko2UO8yRPxBk4CGiJeDYSLdJuxeSQ/74ulG3Pnu6cY5gNpCZwHHsGDo7jvnQFNWbOwYomj0
1gz0TUFMPb+wLJYDmSOLGtG1n4butmVdLAPCQ2EdLyqDSZezGcp8W4XMQByNChvbGdkBjsMzG3C4
MKMTR8X4C+yU8r47srBuRTocolgdS824nUSwopB7CeRwzKw5j8RFJRKiuPEj9FG13RbrgVk24kzz
VVchQTNtq52LrEcQN2EHTMv+Ouy6Q++qs9ImeRDuOgJljMyoYr9VzmTQu+tu6E5e4hQE6ibLV1Cc
kP9FedO32qtHSPXSjexXW0uPDZkgGZmGdUfguTReQVFvQ1zDHuPyKKg4D1uMzb1lG8q7Hj0bbC8P
YOlTH2q7kUFLkfXrxiA2oV/SYMdHJO/z0lz0UQigZ1hnst3rWnRoWnaPUjdXseudIJpM6HSr+7hu
b8kaZh23HqakusUEfanMHJInFMZZtCViqF4BhKQqP8qwP9HBUeQtQZ56eUwJiVKmWNkm7zu8Ljt2
D0Gu74qyP/QWVP8UyZ1BQ01lKCF0cisJhY84mAWhvuGrP9eNdN13PbtMdJ8OwLcdRYAAMO9xrxfn
rU/Xa5Sb1kuXgAgXRvMQT0ffhkkRuatQnXkMIWNSh2s+wu3o4IqOfWNDiNXWTaZ12JMaUAtCw8Nw
ObT2QenWCm3WY5UhwPfmpgriGMQPwqrQkzgMCTPnqqCdDra8WuU1CCWv7A6RjJ+rlIRWzXxlnEZx
5d1bxEf4WsHASduUikFxUfjnOa/hwuuKA+ClE5O0m7goj1lvXydBfGYRkEFIk02kEbACYmP4+y2t
E7VpyCzxgwYlTfIQm/0JtdZJpnBoJDlebL8lbSbMH4JGng+1uEtb6jFpP8ipuhmAPxAcpnaV77xO
iAZJxLTXfaNs1AbBGVMaBwr/OK7qwE3X0prOE8IPKru4zCqOF06tf7eaKV2bfX1diPE7FA9IAap9
0FOSS40ccW6EwaC22ttuck874rKILYvWWrKDq3tnO2h4W2PAThLfGI1NLIo604fhKRsmj+zZdGWk
sMz6YTXo+iFjMov64S4jHsWln1tb3rWtNLAmjzTkFwWoDs9nntpFV4KAnJGn3SIUe4rggvKJDYN3
HEZxj9pqW7TTrjaqa1976hL31Zv0bwPoTAgsG0NBZcBPAfqow+Igr6EdYrNfAPu0NKQcF6VxIcVl
rq5BE9AZzFaK1BVbXHcjmP7Yvc3wWyecOoqpRe0nFl05rMz4B3PFLVDJddI8ON4NiqRFNFhIKV+9
CPiy+aiCoxNkW9utF651RSY6eicMIcrkcdGgb14PlJw45cmJJCp4BKPAHhXZ1q52KNOyNXnTC49w
avBqRv/s0d3Bwf7QKtQRI+91Yj643gG9HpIOIiKgnrJW3leIUZcqkqsgeuppJWXqdYgBG5be0wCO
dkMQ8pNW2ifwak+SyHjpelKhlAcLPSm81Yhmj+l7vzLHatF6hbuLw8RBQOih8wiyuwje2nowR+tF
q9EYupq7KkAWbfpiOpN1fhMGYPiJcJyDvB4LxoBFQi96iMm6ah2yvGtqu1zgc2qTdJ2nbr5m8KyY
zufPhZq27uTAB2QKlEX1Unc5TgXhcCQphCBXnaQPHfhA3H9vSQGDWLpD6EpcH42EyXae6F6een34
wx3VjZeX5bICSRgTNLAqGo4mHhHB2E51qO50B+KuvUkR55RGtuagfl6U4jXRcfEYWzhlpxYDGKOo
98AKWH2tfVjRFB7brSsqc2WRVbWprRF/NN38VY+eB6VnrS0bWtUEYGnj4n+HE0MYB7v0uoRMkZjE
lXICu4n0DJhGkC+yAugN6rdrERqnfDYRWQ+Ehpmlj5rDcVosRkqhoHO5SGYff54O/gcMLfOP+H8M
8D6bLI2fx9x/X17+Z63y78/h9/QfH5hR/vUD/ioePWe2luBQxlMpwa/NNKm/iO+eQRClZ80hs++R
794/OY/Y/L9Ncz5NmZynGpjD4X/8L9P+J4UjTSuE7gLmIZaZP3BpGm9LRxdYp2MAfXc433scgW1+
uV/Ny/jroRlEvCFjWcJNYbKVXFhBUp4BP0m28J55yDOsbh6i5g0C02QrzNTfxn2e7+w8bdFqqfCp
EUyS6AI7f7U7/i029u2x8r9+O4eS1rBsbvvdsRI0leYGMfpSohnOG818ki5Hgc/Prm8dOX9dw5ob
CzhpbfnTKvvrJ8B7MDgVgPAdOmkoQt7L5z/+o1v49ce/s90E/ajVPsemXZqFKUmVJjAOI7v+/CJv
zbb/dQ8SyYsDZoMP6u23WCE4jGjbY9YoScKArNWQm2JvnFgSM2/73Rdfy0cPjSWFRScbOxPiyreX
6+2MhBLo7rsx9r39oNvlrYni+QJmYXnz+Z199O3gWoLjAbQK79X8q/xirm90laXUFpLpeIRt0i4w
GVVoOTiA0mM3jyjw3dXnl/z9G6PL4Ji2DU6AsuD9K6GIYImxzrAtFu3OtJkbcl404v6L5+6jy2Cy
5kXm1SOWdS5NfrkzAlWMrrVrbLU920XtqKewJL7n83uZOz//qt7nBwOFElQCFhOb4n3uQf16EQuF
AUO9ytpJb0OozWMCt+zzK3x0G/TjBBU6S9lvz0Ksj7at6ZGFVrXPiTlQxakMgi+e748vQmlpk9yL
bPLdZ+XgUiDFUhO70kpRgw9b1HZfuKO/usT85798HWNN56ioA2vn1hdB2zwNNbKmzz+qj74MfIdw
OTDgS8rkt5dwhsaABsezTKik2sKfcvG5BtvM1Z+UH214RPR16BIH8Dcui3dxvjT2nveLQwOLFVhT
yis0DOokL4v2SFxcvKJn7RIMS6piLsvqFv1Q+AWz4vd1wiNORPBwzBfW368TBPsmXewU1g6Y9h7Q
8Rlzhl1c6F98db+vEVyGZ5sVYqawvud/lF5BJAl4kZ2Nl0WpjTlYf+Nd5fdjp2RZgFr47ptLfN1q
W8zBu0nW9rCoKsB1eSDy5z//pmAe2yaTOVgGv91IqbmKyERr58t7RpIRCZCfX+CjL+TXC8z7yC8P
eSLtjCq/ZLcP6nRjspAiuigXkTXWf+MTm4nG9vx5QZV4t27rQo3kO3Al5fj+Y+saw5o+sz1+cUPz
B/9ufTMNDkHgmtmQeNLe3pBGYC6xl6xvrSzKU47A/iPULjXRgivz294y82NkufRp82Gob8Pesr5q
IX3wC3B37Bc0+SFevPsFOPJVFXm8Ykc8KFhJ3b+aOprPn39tH6xNOEGBWjHYtGbb8Nu79Oh/WPHY
iV3udNa3cUJqNTHBPf3zq9AEA/YKH4IAgne3Iu2yZu5rm7smcErE6voSiXb4xXPx+0mFE8MvF3m3
zAZ9zqg64yKdW2hMAcrxJBg0HIAqDhkJ+tYXH90HTzxvE71xtg0ex/evVBzRm/fDytwZSpx2MBHQ
Jn3+sX2wqr+5wrt3aqQZgnecK4CAn99ZWvp2xTi6KXKx7Tocu4Mg3UwxRl5/fuWPHgvHcHn0OPkR
Pf9uVUIQ6LVUslg9sVsu+oRInNhgRvH5VT76BPEQOvw0RlbswG8fvoSc+HCege3CKM42xdS3e1hh
7T5HHvTFw/HRDcHH8lyT+AuL9/LtpXoRG1pZSTbIAWYdkonnkY7hF9/XBxcROnhiGtbzccV795hX
4WTFSeagNmxNA3mUgbjQcf0/vxUASXImCYDUsX4ia35daX1g1n2nM9YymH+7kWmdBolov7iXD74b
Wu624D446P0FKv7lKvqUqkSkhbPzAnkBjaNK6vOy+2J75YP/fZF7cxnz7feiZi2CCAe1i6Q09jIt
WnzpgbdpB2ebZ7q7K2jxN+sUkgd+PDieC4w3wynGpQrTZznwNtReVeQrS0ztQw3cA2nD1Cdbogau
U0J5+EKWuYXmtQRKs/SnxEHGSRYQJLc5Uqw3unPDzWDKpKBWVrJCnVjhaT8hudl6Fo32iDWCkJe6
yS+rAesNAVZkVZmobah4z50kM5ZlYqujX81GOPRoxcYO6WNF+s84gcqYNmFUMecpo6bdTFF3HrbK
Q3JhdBukx86JJ7prIu6DB1EYnbUuLBncpE6S31eWNmeV4jzrcgFxTqPzeVdXhSDLBWnvIq/1tVd3
xd6awJ8kAUq51iH4Etsxy4PqKo5fjRR3UW+dZ06/zQFaHJEI4QvvGnxJQx2Mi8oidyqHHcFgdcDw
r1LZHkw6a3eeZ+S38c8dz5g3v2beBgPR0QdnQnjRzPtuO+/AdZ5HWz7TgRafCSplIlJ0GTc5ecqc
y+K83MOHMNa5OycXWnZvL3KUPESGzZ+KHl5kblweiHuv74LYBmVEkNaWPITgrqJwGecKBqxgdDY0
3hivQrOGwOOozjtpKdwDTHo0wWkR+J0XPkVt024F3NmdNbcShrmp4M/thbpWYgX48DqAz7NKG+zk
hh5eobl8NgcM3M1cXoqfheaYRifTXPppI4hpF9sQc1W1iapJu0gi/NaEaHOmJYUXxwMW3kVH8BZx
FmUXbmyl/KUzSezbsE8fO9OIbjSUkXdVnOUAtic9XBbz4mYOQCOmeQWqAYufAdbAM0azDPIs3FGc
B87BCY34NtebhE45ukhkkJ4PJwipQLrOWts/n4K0YOwbwaFBVeVhWInFeZkVR8+j18dkhgTulKzr
Va55OarfCsMFE+q+lMtKq7BBCjfTX8MIWO+6ClwPTRu2peucNNoUenQWPFQWTvItQ8XxWdhaeyhj
6AvNkOWKwX9JAJaore47othhJ13cxQjz7ejR0uzmhAGjm6FT0fUrHGv1qs9Me2cYNDhFjn5hJmSa
EHcACdxgmxofjD5w2wUKJr9dmHoRnRBbqOKlmOrEXuAgy+S6bByxNzOj3/fDpJ2JLCUSeLLANQv8
ysbRrAtB2pIFDWjDhim8+67Nq91YhY2xTj10cBjlA7PajoMBpGGRBm0d7aqmkfqlO38uSOknJOqb
OHXIF2tCorSJQK3jBWeJ8sFsRMK8BtwjWQs7GmoMB6BtrPkx1hnosOrETVymosYw5OhXnZDwTsQC
xL+Svs78vAeYDCEIuTjuJywY+ms8VuM6TxLCyBvTJ8oQ6ZJW+iYDP8Nk4txgAScy9gInf7jIBBqv
cbLaTZQYI+AOOWCnDeyecG1POcfOG3aIVI0Z/eWT2JUCG7Zi/9jEbnCBOejeLEFdJHZ+Xlt0lDmp
vRhZtsuR5vdDkG9Rq2OlajxUvDnKdlbTfB+YIj+1Z58O9AptZw9dsowF8Iq0qtxtZmVo/VkUlF2d
hwAdkM/D5Zx8F7qj3uyJMjcWeZdV56Sbz0BXK3yxGAJuXSiw91Er84tOkBRL0GoMwbMg58FjGCm7
JrhM0OhjaVLFtYP486LOGVtYicTThSk5Xgyh7t8G6XDEowA7Gnb2blT9tKgcpz4tbbK2I6/wVyTH
Q7kt4id8h+JYFQaz+zzoZpi9v7H91FpbeY9iHTXNoiNhNTJata9SG4qTH+oo6kepbtKwPNDt33aD
jnlISWT0dRy2l34IWllOY4vJKRLIzaDdSnPbVfB4xw69J6WB7sBTzssfShGj3Btw8X0DDkDbMnyJ
G+cSwWTwELiaWoX8yQJTZv5gYXncaa64sTqef5pQFBz+S2qEW0Pl3kHDk/ujjiOe9IJWKn4OoDCk
FeseAXo1jAgnb88UeOVl1Wt886WAugXmmIxdRKrs6u0i8GW99QUZkghFnA1Ij+Y8DvEZ5E1GD8Qs
hmXvMJBMRzk9aPzemzhmVhmmFngbEfd7N0xMfYlAHVNZcbTRu56mEv2fp6fdhmmbs3atwVonCLKv
apR+a8NJA2Y/2XSBfUZZ5NANiDyQp5BDhv2NySpFytKaI+lxHaGQ1X1zvMNsh4IPG8KF5yXl2k6c
ZO2FUj63Vf1aVkBldOVWp4Ptiw0gd2/dQt5awiLKDhJvLWNtONdDKpKnoszzDXJeeEEBEY4Hq8VS
k3ZkZllQeB49zZrp2yRMESTChuL7VY9y2InIcp+mHVCn4KJs228V0sylpEt/5sfadEdEy17mTN9C
me3T3JlzGRWWgB6iylDdf35W/uCghDqMTj9aCBrW77uVgTW1qZYV+L0st1nnUP+RxHtHqCHbKEaz
HGfVTYXa+ItC4IMGCJelM8YxkP7O+yMt679MhkrpO7ZsGw997F0Qf2iOJxjQgpu4xhS5JodT++Ju
P7isy5rJf4QFf9F9Vxn4oWEgjsimnV00WXnVTy2VL6r9doMClll12CT6tGGWR57f55/zB+del3JO
WjrNU5pL7wqFJioVcwdoEyh7QCYXsiuLTQZBfdO18Rd3+UHFymfqznFGhPPSvXt7+C3svmjKpB93
tqib0whRmqeN9jIfQoNE6/by8zv7oDqhzwfMlprD9H6r6Ryf1xFewoDfJtqzDi9Lw//zouHXS8h3
mhe0uoMTYjnZdd5eUwkMR/ecKMPP7+ODb+hNyfCuynKJs2CxpTKpKUlwf92G+gBLJU6/eBKYpH1R
nMyf6C81kBYnbd6PXMnsIpKyMRV7p1HuaRj+8e26QetsFVFvGUDqU9WDu0kBYmPSHEoiMniIVkHg
RiTXpcMtkphwJhlkbbykkI5AG2IbitaIlvt+GXXJ+CznA72rd+5l3FeaucRYLk78IZs17ZVnbgU8
Kmfea+zvpIOnaL89d6f55m0gR0VdWwdkl3JOSiaEflqMs3DBahZ86wrldUsX4f4+q5Tc28T5LrES
TyQvDG24dnHJHeNi5ARp9O2zyGL76IboC0ICxFZ1mcmtWdWcYObzElAzoT2hbFJiPcQ+wqYwt5+8
shUXpghgX2hj+cjMqxqXrPRAB0ovNKejLZvkUZpp+Z0sQ9Ca+dgSFk5GHh+SLFJ50ZIqE257yw4Q
CQCpe6j90s5ftNBW0TqUKnhFYlZUB0Sh27hr2ifATP10VXaW11y6ICXsQ6LTplinU9ajdsDDs7Dd
uDXWY2diXbC6u36gfXSPEKIONllMX2IhWLir77acHGtlNZq8r1pM8p7n5/vJFumDWyHix7XMh5r1
HXClfMjzpemG1T1bPUmamHCPZtdrz3WIQzRRbnBL/1XNadZB9NAy/CQ7qAMFoEdsgG6n3wMoqddh
FA5XROXGFBksEOtx0nlXwhbO6ViI86kTwWVf1MWydev22nGy8QxPm4CrHJjLMJfpRgzpgylod+Pi
OHV6g4piPqBTRozPDDI4tXdIgsRCYypIhoOJkLH8ecQPfh73HcSV7HVzEWBalfOCc9Y9DDKpr6dg
Mu71oYt/pBJ5LuUtEBXPDHc5cICTYOooUaDIL3ErObs+E/7wRXfjo5X/l1VKvlt/aUTAaSLxcTdI
lBLol+BWcYos/s5lmFoxWzIRUpvvGlxmKaPeBUWG7dEmPiBX8engdTbKJ+2xbSLruZybAH+8cLl4
MyCJs+C76LPfLif9NDklWYfjruq9AFbM3ElAt9JupyKLj59f64PuNdGOtK49hzwtDg1vrzXwkLpy
ojDTRo88hyQbMpJqqTixg9fdOfHFdD9KAmkW1mSTW0ukzrj7/Ff4YL+haw7HgBgv2/6tP+pVXToF
pADuVGGdUIVtYo5Kn1/io62A845Jj9xDOv++TUmc62jIqrZ3uDyrJaCoez4O1D7Ol8eCD29mltOz
cc4y+Hdb9Zhbiaq8wN6ho6yhX9kVLQ73z9vk6Pp5xOkoM3h4P3JwS1k0RhXQ7029cu/+1eWJhP83
Pjbe8Fk24kEf/W3m5NvREI7lZABacW4m5SdLQe2MM7rT/3xM50h0KYJ25TwvfvexQYSGraDlpAxr
gwklxgQ8Q1KKZLH64oX+7SzFfE63edaB9HNz70cMJsf11PId8JL5jCaSUlObgjCEPQ73iqRcq3a/
eL5/e/jmK7qYNhiqMQF9P3PNYF7qQvRqBxEvRQ0+ty0jTsuEqVb68+cP+m+PH902Otfg92gwW/zY
t6+zkpOZh0WndhllhjvW8InGL8ZNH9yOwbQBzKVpudzUuxVR0EAN2NYV2hve09Yq9mRvQ/EL7j6/
ld8WeG5FMC4xqJPoX78/YFcYtLA91WoXDi5dnuYSBhrqOwTrk7uaVHLx+eU+uC2kTLxUjFdRJP02
4IIraahY73cpyMZTe+oqlvx65RFG/fmFPviKGBIb4IGRK4ifIYm/HhZDzK05M8N+Z0zkYKAgGWNS
Zi3vT9+oeRANYR2KPksqLdu3TwLT9jhD4t/twkaRCA9ujxyM3pZwRR3ZZ6vPb8qW85P16xiUO3IB
95Mia9O95R/eXq8o6iqMQz3cuSb0iZVv9Iid26gYL5s8E7d9QQe+BM+SrHpRTRld6S6/wZY7rusw
NV5UUHnx+Vj0JIAlrZxONMhktGznngXJIDB+Fr3eo4kOHR9ig4kai7h41wh3ALTd/nIg34hk7GTq
7xpbJNcjHjz8hjReO3mGb8PdTzwzB1BNNNZIVGoWOoFh7bI1EVoAl4KoKkP7PmnwN3R5MgrcFZrE
q1zx0xe+Y/d7D9zaDqD3iPQjzs+A9A4bYCWgRkU3MAdwvFMEjah6TYa/jEQCmlV+e0fya7myiVBf
1AqCA+QqbMgtRcbC0CSZXwPdVsTMCNitqVzaPeHjJ65dawWhNYTfpFuH1yMCCqWTe6OPMjt3YH7Q
0bexT6tO+4G6ZzxtGiRqaVDMFAO4ttdJYpcAN1pJZF8jDo0Ig2PVk2Qk6mQD2Emia57UbFs1kEGj
r1u6SnMvZWsjm9dK4reEC58grcpN2BIGFOgjyal62G5E4B5D6ebMDL7l8XgGEep70YJmCUlZMBvd
uigBRnQ1zB7DPS8MalSJoXjl4q25DsHcLcOCDw4NwDJXOh7/ore0k1xX0XejkuY6S0k8V0532mo5
aABgm6GfIYpDr3DoEPM7TCJ2NEOTpd7a6V0NlMlfML+odpOjGH+MZdOtSwg5Cy+r8wfQDM1KN8sn
6ga5rGuLHMDJy4kpjIrLyqkYdQTyGYXIcF2E9ItYqGGMEmQUbJCiNvjSJulPO1cZVnCad8RwvaSj
VT6kMJvVwk3owmw94C0XpNV0Jq1EKYd7byKHCPCZXn4fIUo9tsDlp6P0cfDz+zkUPTak20djroTc
uSaK5uqon+uk5GfJFMzVUxcmGEMzu6OkNFpJ0U8suDNXXOZcewkCwJ5FalJQmHPITD6o8P+wd2bN
kRtn1v4v3z06kNgRMd9cFFAbWcWluPMGQTZJ7DuQSODXz1OUZMkK22NdToQdvrCsZktNopBvnvec
59C7xH3NPt/civMdjoRQdxy/L3bR+Y5HLCg+4SSxjkWGSta2E+o0iKPQscivY6Py7tv8vBA43x6N
74ukG6tY7Ca9LS7S7/umrdHZS0Jdy0/T963U+76h6t+31fz75mohk1PGw9NDssbGy0ZgpEaOaUx4
V4AG4qvyfEcGj5whVpO/X+eWF91WsEifEUStz7F2xh0LgwHXuwml2mxaEKp5ZpR8EMZq18z+gmbn
pZ5aTyPoa8fO8iMIG4unxQGxnPkg8XpT3KelpW3aLopPsPQQ6k29q+4W0Ff3YgFg4bUpgupiFSAm
vUleYuQgeUOtkXtI8kJWAVtDe+0NSN0JZryVKIn8a6Z1ZvJIa7jjtHCf4e5+QXnCKE2ADlGvK6q3
xPKm9WRnwGYo73rt6KoEjKrGFloFBMq3Xk/kHUhm6zlSLvB1UBSwkuPe8AhMunLZSa80X8mi6JBB
Mu3FoXDwROGA/9b0rboXlqoOVH+ZORUFBjiVBbICTDpdFmtLP2MMwSWwjTIX5+cImHjXaOPQrk21
GGptjzlWa1HDdQssNcyvutdpV5PekBSvosz0VwxH+aVmZe3RGimG0BdDfuhlt1C4N/TeE7xSYkKZ
b2gmPWVGTJGDocfPxjjNEbEglZZBo3Ud1V+ubrx4XVfe2Vyj9hNtioEVt3HggcLQwt6KKj+wfRYI
RMP9HnJP2Y8hmCxVhHXUQuWxURFfCcPM+U5ZU/IOSheScQkplW5QAiwt+WgINrnbL5ceqyFdNPk5
88H7ZWNOg/sRJ4M4RKkzXiSZ0eVbcB7LI92GRrMWg+h3NuaPB9gkyQ3YE++9ptXyTgoEWiXwjPET
zVXBUxDzKaRtitpNr+UhgRVTOdzAG6q2TexBBOpLkJuInWVB9MGKbwbbX+4HPdWu50zxtnf1hL4H
BSbjayCoCTevNGCl9OAjrhY/ddhyFaY8tks1viyJab7HWj/3G5759nMegDOJ1mECr9M2fq4UfYCs
hd14P7Im+zJSKUEzQDFl5ZdWImwBGqwjTeYS1F7ePooyW6ZAq7jdFRo4hhWn6LT2c8orV6QPVE7k
dhku+y7zrzMv8k98f6qraRAsS5y+eynbSay9yKyqsENzbwLYls0LzLahXZHJp/4Lcpu9FvGk9p2l
TVsA3eR5Mpb1WYD/jucxa1R9DU8vvQYHEO9azew9ihZjkzY3cEhEmwoJ7AktDe0iRW8nejT4j0WV
4kOza/dBkE98Z/0GbyJTqWWt2mp2Zh6FtLvqZjULwBK+QvmZngkI3kltaO/hGLbpelRVfT2eMUs3
MlfJTi6G/eYswHrXI+aZq5TIzL4FOrhulEHYvzX7LxXrXhlqU00PqY7whWUjfpwnLNTsItxkX3Zl
IoPF9ZLLuCJGtmF/Q4qnxnu0GSGm7JM40wKRmslDJx3jYq7MobvIQRVQuTtqsl3FnTddVX7SXdOA
K89Z4OXkpMh4tmv1e9eR3gt3dnXXGZarQsCZ0Z4NnxNvhDLh2LMm6YgtziXDME9nYBDNdK9bkD58
gEgYBDRyzVu4N+abnKtuP7Y6XZgiV6vJhyu+sjqLAB1LPkawpO/O0JJWUzdaR0cMVs3pJ4SL4SNu
CsIdY+aVHWF2eV608J54YwtLnK2mRjTAnd2GkgJfwJX2hMEyzubHeMqIdvEtpkrZp06HFXCTTADQ
JToX5sVynoNYLib0Ja/dE20d7i27yARJE1UzmxVmFW9jbYLuKKz26GnQf4sWoWr0RvXc1GAUr0ut
dHiGu/N7s0n12Qx5oZuXIHWG8qaB0yrXkgVuulWtNTNguPVy5n4258pVpD4zpQKh0wvS2007xD+X
bjEvoYRigPZa2rAZH+L8nJD0uss+K1rYjVM0zxcTAMV4j4BDnW1kAZJsfOY2HZr9g2r99tPOJ2+v
s0p/su08eWSlPs4raejTdtI1sa+FNWwd8uR7WmU8soXV+JWLM9EyMi0oXxQHFSpoe48uJhH1GFzI
nHMmgdLLZ9aPOjvE0nDZTsczlHnYqvZPy437ceX4jX2/wIlaVwa7z9h3LtxUWhtQ4Oa6oof1TgJ9
uiomXCAGRZzkg4CQBSlZqVPv+NHPeiEvmdpde1focCZpQKCtYawHjTXnYKanhWKPTQ8c78nyNXmF
EUbd11Qv7dl40nPN91oHcDp5IVmk6NgXcJUlH/j7eTi7b7QCn52r0gDdv/qqPbcC19fZ9zz2jMKZ
dSHS3twrEQ0AiaR1WTpiuXQXoXZIyeMe9ikZosGktAOUWu/adwzl3e3kqvYyi2PrkIxmvQNk7bzo
/OTeIzOLA4QKeyNTi07lReSHZqzSmx5EPDV3MLEhscUgA1iP95ERf3lW8hAprdhZdrMuu4KqWtef
gpr1KL3FdncYmuHFlwuR27yftj7UljOGPg9xwDOfLt6TzwvrWCXNtLf79KdwXUwegEjWZpc1K5gw
q8k2xgsjidKdQ4HSZeRlRjhUCP6xUMVrZk4IyhbuF9/kjsDp0O9omBx2A214oTZ42YY/T79xU4tA
ub+FBe7/oo78pZzUMf3Z1X39NfzX32WjviM+f0tK/fd9XfLfP/+Sv/sKutp+/Qefm+b+7i+oCYC4
cTt+dvPpEyTZ8FuA6Pwr/92/+Wt33f/C7UA+0JH90IH+eZrqmGKsfyv/WOjz+5f9mqEyf1gmQikG
FXRK1INfA1TGDwMZmiefZ8YDv4Ec8ht9w+Ir8JzzH1PHnmtzJf4tQSV+nJezRNYh4xNicZy/kqBC
if7T5fvsldWJkDtAlFj++n/ap0Gt1+iaieRu7NvkCBrJDxokwlPBjTfuWKZHdJU4Ljguqi9BtTYr
sjlbXi8wHG12wUuWjwzB7p0nhqNhMvx0nXyVC4XVXnbUYPJCOB019vHmV6+6/Np2JKZtkfrNzegt
s4U6XLy6ffrWm5rYzEgfz4mDZaJyY9g3ZUEem2QvG6T31p/EahzVu0FbC4zy1nZOdISDy5uiOmzL
5z4ebioHcp5Bdyf3JCOYR/oeBhZXKxizX4a/RHt9KYunzh/19TBM5ZXH8kfNyRnYbWwWa7rre/No
wvkrqnktwBIzn7LHaSv15UATDOYGH1QyNc+kUuWVlUNUsAedazlVGwfKzi+VkV9WHnV+0zC+lVWa
hbXC1cEtzFy74HxCwxqWlc52pYEfeFP3GQW3aVuGkR7lK/YJfZj2ulEHhS7r93ykywFTzMGV+aVb
+XBvYWgq02k3xVSX6wxz0uUo67BOYRG1WUr+33FPiUWdTwOzNqdvlgg6IBeAeHb36CU3jpHfKxZd
AZ7pFbG6G6uebhmI4M+qp8GD05RrojtmhZ9e6ElHI0hJvNPaFPryyGCzg/IM7Onc9CJF3qzMerRg
TwzRWo7aXRdz/BeWx4nOKHTdFW9xm/x0pHUjqNlZWbFBqbRyb7J2ueVnDdPMqMtNY0zuAVdGtqld
5YXCms5Jb/06NpmzUrKrXGj2nceNP+3wUWgZP28TMEE41EkGwUXKlcRTBigmESvIXlDdmfziJPHX
RW+jG7n8sgmmNDyA1r4d8/i16XhBdwZttqN+oc/jSzvnT6Cuyu3Q8A926PbIzNPippQgWdrJ9+K9
KkW75vDBsuFZMF3SDG9jbQCqGOyLohpA5iq1ibCOUS1lFMRm3U1DgI3bqHuGcCBBaak2XbDjSyDY
T2o1G250KCDWgozTHgwWc4rBfe1Jyf8zJ1QDxd27RXVyIMz6gXICICrD9OISk/9EDCDKG1ufehcd
2t64dFtvvANIzbfe56zUcJwElFhDVFeg5nD2rLk33aRyyA+4gK4snR0b0ZqPiljhti9GzD/tuMJO
99XK/FajjvuSnewYuFz025pnExPeEDCKtisyQtkOcZqWp7oOm1FtM7r2itr5yNv2qbSTk5J49Qin
96ueB3DDDVYcuxbBgSR0eeGlyVry+zg0+JRi3Av3oJjoUq8r1v3klzcxvKra1a/VjITWd9xZArvz
n71MhXM9wmtNYEejI1HPtcOB+DTFWz8ttXcA3gZAGb8TN2U1c2Nb+MEn2rHyOPaasb4monWRFF82
xiprGNfLkOjXGvhWLl61sYGeT5UCLzQX++3blN0M/rwfhb7r2Pse4X+Kld24p5R7EP1W3Xu5RMkh
deS8Gdi1wPoRJYYeHczQylvS9DNWbNMBC448jZgwjaBppkf2SWtXaoERH81EazeldFf90gU1qF8u
xxSBu4Tm+c5p9vK4qMU7tQJgQ5LwcYAcoI8ny1blPp70E5hSkzrB9K5saov8BqWDrQCmC8aR+xWd
YlrOue/SsAz0dKMN1ldDOzV/1uHNLH3tEoGyXpXlFJj9xA7thM5JqWYDehROK6CjZ2jnFhf9RCYP
AEdbCJOLqW/rNMu+2h78C3do0T9O8CCfSZLDXqXH3niabRfcbonF5SUt6pzdoJlnW9yFcbiUnlxT
1G1A9l4gPudOvckh6a5MQIBfDR+13ayRJ9taWGTqXe3pC0oqIuEGD6XLRWL4/q1ZJpWBW6K18K8K
YRATbQWjAr5ccaN3xlAFfHoNAKSxHwsuthqFTEZRQjuSZuFHIRQPG0asSEs/GFstNwNZ4rMdPBnd
cPNcdr0/emsbwxt1ODD7gEefCT/tvVnVl3abePh3XecEUBnKMHfbJw11+2iCWV5TKCc4NNq4OHmT
ox0sPB1QGvP0PpaG+2ZqsLk53Jw+EPHgb9NOlOMW8Kr1MEEq3EoI2leQF9MtL41nX5plja7ZF5e4
Be0NpzXKtN69Vf5k3ywwFYaD6w/oY0AqmrXljN6zhyi2qqBd7pTRGohkIk+fZRVp9wLnBP7oEZbR
uFj5dVOxserzyXy1ISCHJqZYHIlklfaxaYOwpmDGetDdtAf3RzR31+Rzeiz8+sPKM3DEBn0efV67
V2hHAFZUp+3raFzeagfruFE4ZR1MxYudW0/0qOCrFLURznn1pSTjb4EWt9KKocBBwL4I61+sffD9
Lu6mlkE+YC3RrzNN7sA7+2tnhDCi2laimBvxutfa/MHH8UmLJuNxhS+61kQaWkmRaSF8yOodMWSY
tqp3kbXNijx4gOvduHaHrHnLkpkwHJUf90ZpR2u9s3nkKUdxboQRF9eedqEMK6Kl6bzAFFg4nkzu
EAA0svK17TFHuwUfrs5UWhJyPo937BsCTN1IJqOvgwjSo5Pw2mFVm0XT8ZyaC4CsXIhrR8IS682K
OsGuzunAYTJK5pnuikJ+NOwTWpWqrZfGcp91qn1svB4zsKuhUnHtnwxOgMDP4ufvifUvje7/eCj/
I+Hgv/+96X77WZ8rofv/O/M968N/Pt/fd9jxurd/MN/zZb/O9wal1AY57/O2mw7OP4z44gd4Pfb5
ZNudMyWBOf73Ed+2z3O8w5cQgjH+MOLTf83qnGZ4Qq+sxf4aYM/6jnz/vl8jU89u0iIy9O3pZEX+
p31eU+UaQQMxAjOC4jaikhH08HalRG8UvnrmEnpmxSZFgIVqxioyfCrDeMo877l0C/0UtazN7Hb6
GOaULcNQghhSDnB0TWgrNYA1yhu9v3QleCRKMquQeEa/gjF56zQaw5chEypAiINQBXjlNjnI+nRO
1nNtP9c+Mr8zzqfa0j/LprjBd56HRYyoR7kKL5Vc+0Dnw13ecWLUWvvKtRnmCneIHW88TP62GfFP
jeVr2gMoWOpDV2QSZXIqXdokYoqgIpDZhq2t9XZG2jazijYv17wcMmu5aIC7HJIqcoFru1Y5IR/N
j5Ef3+tp/jYl3XOuD2Tg5DAvR43IK8x4BS21RrVMRphr0B3GUzlndPvk1qFxhNobuT1ulmgG1tb6
pCpbgbZInGRWrDJsMX6J0b/q59hZE7x0b8+ptcBvEtC3fb6de5ssETTko5uBStVUH72bbaztHAsk
NDGPJuyc1kBZANaZd6K50IvYeR+c+bVTVJfB/WmDZpL9WQLgf1Vm8z46vnaMHKnvCW0Awx6mLFwK
26IFoxtpbKs/QRLCYQcqfd3pmb+huwxKYkb3mNChGedkfdd5Au9t8tvuoi2VceK19NE0URrUWHev
J4JcZIvmZ8trkmDilFhRHQLEpdcPVpuPtEJbSbjM3EZyWXwREMp3bu2/+kORh0xP0PWHYk42kyCe
Ikv9oj4fj/yqYqcT67xM3eIelfveHfoMov35Whir9J46tD7MXWb4HhDPMTsfuQRlvECgFQZL7ptA
XpOepg7rwTXBpLmxZh/HrH3iefU/lV4Nax1A9dVi1F1YEtNfy6a/j7ToHgA7MDjFzWzpafex8lDq
0t/20HhWSrNeikrpu2zoT8JuFFtnIqeUpZ35QfXwqMdAAwk94hH0v3E+lanxzPJ5D2RCMKWXJXsS
Guj8rVJ9HB0ZVdpuC1OLrHmUsieI5665sRzFnsHWOCG6vKA8wSjWtRVP+zIVVL7zDF5jP5cX9Fml
u5hKRXTghNeZ32+XoYEsm9Fm6xUd2R9Kek99Znlbo0Fr1ez+UcS9umN5G19M6BA7mJRs8yznQeiZ
sc1TWT4WWZ4G/Ki4/tsz9Mk8GxA2R400Vt3IdZQb7YEwVHyxzJODzEeGgzpOuzPCMeo+66ajqY2h
DDLZ4l85paVumYb9sFFWvlYTbY1D71w4rmdec4GBlxTZ7Av8Kb2dRJGw6vTGaz1bSkiBzvJzmH34
7YQmnMmtd56eweLkcL6NcpiUo5bGq5no3mbQffTUPgKeRIIszIeJbabT4JA1Ersi1FSQ7JpBwof+
BOZv7n3nAditu2tpZXgqdFQ3TXdhdUqkdhYJyR5D2XzZunb64KdNe2BLjpKc4JU5FYvQrtgTL9vS
L7InpzKeuC0Pm5qYeNzHLBp7ddMM0vhk00NH4+RMsE36ngW/hCqWKkq0vESDq9U376k9Tp/S7Mtr
tzEnzADOtBsGrwgYQ+xAc4t8I5b4ybOK5krrvMtIK1kYsySLdR/MXYkhiGUneYkWnnJk8MlNzSws
Vc6oKxP30mL2vZmWqDlEYsiuE90XQa2Ph9FJJSmboX1ii06beV12VywGRhoIOj0cU8FS/VxBIjOo
q5KKPlSHeTlFCWR1u6LPHltsWM8T9VzZeMs5pHGNiNqNrdvxOzP6shMF/GXV6tgHwLfWRjVc17ln
hx4XpNCsAG1WRnpQ5D0g+lv1rZ0hQJephY4kXC2wXddYmcqLwnkRM3Zj4tl7DedViLZsh9/tTKyP
u4PSWDBoJWD8COZKKF2Tt3BqfwoBuN93ChEQPbgtO+dnanhzAHTW5J4I5FvpjbmG9MAlaGTYkmPE
6yXKrZCCwkfdqjkVz/8ORoF+E6eTH9SDbzDR8mkG5E5gIVr8Y54nJIwMaVsMkuBZ37V4JK2TVVN3
b8CTZZF9LCeocqnYeVPCQszwriWEpBXajkmE1EsmHAvJuJFeThxHy04urbtH8I8Z5WSes2aSZ2Ox
JI+AZ7e2RsUk7IKOylzNf1kWZ9m0fvNRKx4opy/uZYuPO6PxJqwK/WqRy7H0sQ5w2mWAZjtjDwXW
D7rzT5raxmhjSkZ2r+TVM+BSqIzlnRaAV+kaEd9U+gfWBZLa2u3h0dtA9S5UFN+kSdsdPZ3wZGwa
txBHzWCOpBfU7OZDwPzWqlso27Ey19z1Mu/uY7ZC4dLHlPCSStqZqn7TNd5CTpmHkQF9c7DfZwqZ
J8v+QPOw6bUFj5ea9sd/xt1/B0N9dsOhOP9LOfvqLX4r3iq+o7+Qrfcf/////f51v8679g+CJPAc
CLAYBgIyoYZfJW3zexKGq2Tqvo0PnVHzt3nXYajFK4xTzrCwC1uY236TtO0fgvw3TzENPqjh8MJ+
0/R/pbeyDvjn1C1xlqx/n3eZpn0mblzBOMqZr4nY/L2fLOc4rs1+YdMWx8VVY3U1t6le9lfteQk9
RroKKZeYUN9w2ogpX8IJx8Sakst4jSj04JBd3hTmzG7SzfCvDz1l7DQ768Su/T5gFx9jyxkjKnHr
2L5xKj27hDt/5UYOzcmtv9wwCPLgR15xnGNc+fjbHmy2k6xMfRq+0MYCJmR7lcz2fdclCaL2VF47
Y+zRzw7x9r6ZJkOjiXzm8tq7CyVqScVvvOINwQHnYGnYVktCmWefRlJt6W9LsjXtw/ULBpuWJmlJ
Q4O9kK42yZm+0ON00Rfg7zXDO42utq1SFJLZdMKmmonqDm4VpnrhUMoLfd6M8VKXAhv3aJ6Ivx+o
IbyLOtdjMaAPXBRsop/4XxdmlXUuwC6a2rggE2ZzIJLysl8seRl19cFNKUtIU/ij5C03U5UaQTZ2
87pk5ly1VHL+TKQ9YeWZrI3GyvusithX9UzbdssucuOkuv8SdZItXZFQVaK8ega725VXiTVHh5Qo
TKggL1IZA5Iwd0KUO23bIq2/KRy8x8zrxUr13jaz6TVAEDgnD8nFa+CyrdIPi85n7h9Tl8Ui3Nwp
t+St7OySe7ZJnLgZizuvjdg5m/nTmCcXSvD3jD5rdgbl5Qx05fsgo9tRU8BfS3OdDdFXaSpQ/nXp
I2GSG80St35xUwp4JCWtfW1wZNMydnTqMl0jkchy1XsLZ4pfiGuEJlRKg6rmkTsNAcZ0PS3dhmqL
nbVEhCX9aU/tRGhH1b5j0gxoQeTr8+EGhCtEV/t9mh6YCOVWSyLMp9NCOjYjR8kdJL6PyF1c12lZ
b+gYpQ2V9S+T6HDjJQZ+s6ExD0Bael63SMPVsE0iW4SajPV1Q+l5oLJuXDE8LlfRo4W7DcjjeGFq
uZWwfSn1D+FVX8hQC0dttgH1HiqPEP6c3edFFl+Mow/PuWlWsCaIEC3ZTpvHW82w5ZpNsXoY08Um
AeVuaOW0WLLjLgRrF+9oSE3uqIw5JaZ8j2zO/xj5BeY2vb/MdsURhOUmEvK1sOEdzxGp4znWsq03
WBGns8dviifyHg3tZOYt5bFs1MYwK5P5Ti+iBT9VPzTbQcvia+Uco2l+bD2t2y6ZU91MnaYFg5TH
XAKh7ye+D95LTgQ5Luar4lztNYzKgiXYHbRFP1FEdQ9IoLs8l7noSb6po/oxr+4wvzW8R3xzZ7sN
6yMui4RI116aEeGRdnc1Sx189ISyJedj3c54h/UH9la4On3Oy9IwTnGX7Vvaxrui0R+MlIiUN0ub
iDJP46ZKqj5AyBXbFtdrZYs3C0PNpV70tIO4hzK5bvLiYrGWPf1NOx/7K1aj1nmRuHHo4K3TtUV9
153vVJu4QAvlE+vQdj5zva0CPeo8hTrt23zUwRz2G8+HqbKC459NbJMjlYVto5wSMdPs5l1pJaW8
qtzMC3S7takTZrxdQsNXtr8Tk0+Mt2ICaJ4oHuj4MNl5Q2dIZebDro47GR/ACceMiT2Ld8C7nhyJ
aFd0z8Ez8ytalTUWWV6SwCmFfNjG63I54yhwTi467tXzJNFUWb1FfDOvTU3SEBQr+1ZprtgUvolJ
P7PECbXdJpCwRKUOBiIpKPHthDcxFNY+RuCGO7d0KAXyfOJjwO2WRFuPZTGm5zl4LAKX/czzUkCe
JENZCc6JOcv8QHWiFQd4ycYpp7+w5YNDvRztZ0uWTWu9nxs8w9Wutz2doMrwMMiDs5gtE6R+dClM
O1rULq6MQYswOoAPzjvqD3QX+VlEROcaP1YhBd/TirUwSoXMXpvcnzZzNv0UldkGXgdMwqcFLMK6
c1UPvG8xYL2n7jurNf9iNrivO+5shHLwp4NJ+y7NTPqWGqFb4ukn8o5Uthcem7qJnRX6dhCX5AXH
1nIvB0c5u6KOyoAu4IvI09C+xzxwUmEeNJ7Itb40P4ueLkh+Rji25sZcdcl0w0P2sIgm/bJx4O0p
uZVgUcDf4tWaVgpr96Pw9BnyTzt/0TMXO8EYg5cN+m7Qs4AVpBv/YqL/j9j5v5sZztPfvxQ7j2/V
We38B8Pf72KndS4GwZfgnWNtFn7Evw1/yJYMhT5NgRamCe8sg/42/Nk/0B3xOZDJoP/EPMdgfxv+
zB8eCFeAgqaJ/99kPP3TsPcvh7/zn+dPwx85MLJghg5J2XVdZNU/ZiRoEMRMh1V8V8MW3g05AIA4
pQmBxdWqGWKDRWKs7nNs+FtLFnQtJYt6KOGf3VUifYptx6UYx/c+ztjBC8MsrZdeWreiKtuVaXrX
Ee+LlVFG2Y46Bh31jOsM3FkORcMrj0MO26zH+A7dJt7Rk3HSKrq0eJ+B3bFpbOSKWNxkHtLqipAF
7SC9Mw+onNUWj56DpS31l7BB3rynQNYLVDREq2WamyPvLZWEUqB7LnqEOAGwZqdVvmXv/N5Xd8wO
yXPaNJ9gGCo3jAcSQzgts9fUyN5xe7KpSYoj1kfqGRyceHXxhgJRbibARGFvWn1YWfMX+2uo7HGM
vaglQ1CP9g5jHooVqd9Thkf06EPTmKl7XcHRh1KR2syB3cTl2ulEEFlpH9LAiA1pcXoX4QjmpedI
apyUxvsL2nUGLBdVjUZQxmiANHbHTm4ayuaUK6sjaxxFgZnMrGd9Wb6AdLn2ev21FIrbdB9Vcjsb
pCM834rvxqxLH+UIzlsWjrYtJuaisLEi/daeXK/BazAhaWNuZpmec/sgg7mYqMJeYZ3lWsAQ31Nl
hNzKXjPTmC6w6pH5bltt353HU3wmNe/jeNMkznjomDVSPhUbiCnkOuzpAG5kurT16tLI8uQSITqj
x61UAab6JMQh5gcGdV0rgsyn5TxQZ63TH5yKLV9L03foy8GmNo3vWamiLXcT44Jg7/ApWGbi/GSE
b82k0CGmt2W17XNx3rPLmgocZwGm3jPApKGjZx0Vj5SL023SiCy/o+BVTJfE8MugyCZuGTZtV8p3
YIS30Np9n47g5HxLcc73lZ6LS1p32eUcC+sGdzH2RS+Kq5eZ054kgLts7HqqQyyQ9PGUTptdy2b0
PmLS5+u0ym67ojYu+LRUYU1/uzgy4uVX5feLe/jlJT5AbTyUbEguEw7iayzs2tZFCf3pRdTWC5aA
N8Qb+JS4cfwzalOs23iEx9fZ1o1AetK4juxRv02lg7NbiHeriMROV33JQG2zDTDK7qbgccKAaGyL
sp63nMMX+gSCCai4vPRiGrEckKjrCbdq0MO257inQHE+NANuo3hRa75zT2Rgaso504g/CUAuptwz
Y1zcl1Qf03+idnBiSF0VzdZX5kesCyoSW+1ny0ohATgltg1tDqYLQYpihsIQl30ZPUX0xmP73tdy
ekcj4W7gX+mA9WioG+2NWsaPMlHiKm/NT8RdlKSR6jbh6t3GU5q3q8XwRqSgv6BqUwZQrpKPGfjS
hXS8/rasgUgAF1pwSFNjUZa5t5Wy/8mr2AaLan5IUp4bUPpOgEDuYYpJ00uLRMCC4XtbztQVVa1/
pI5zDkyi9Gu6RufQdEW9MQdaZNoRfYwZdUFDpcW0kkXg88POrYkZ1mOsLZxN3fTDcWlEh0A3z1vX
aphGlYERKFLHQoh0Tx8qt0oBdYL7mHOFCixucyo9b+wqXpu+TPf4E4sAP8PAy6cCiUK+2WBfrxXW
Z49bn8gW3oBcxoTFz34B6+wcKHuM8WZpnN0E+Aqys8OgndTZuXn2HahvC4KjZuPJ/TYmyLNHIbXT
4RG8IcYFjFnZV7/gZui/jQ3gN5KHSXT2hC25IIqVUxyaFUTIYiuJ19IzdVCIRYcDmSJBNdI5XRSu
vZKEZwPfP/g2Y3E70T4vSpT/yX9uq7znKldh+kmothir93jx7xrtWiWTszP8bWPIOOhmJxkCsk/D
7UixY6viL96zIb2u5w3BjTGkWlgp71bXOVZqPEMlZ+kmtw0FYrB5N5fbcpBh7/E1QjTPpWZkt72u
70EUpeHUsTngK+qHpgP147dRA0hBo6NZ6288Zw4NzNh7aXscVucb1Ggm931BN2qr8WHPc5d3c2Hi
uCcbhDWND6Y/k0YTZd0HM5Qggi2aRqWMu8UmnyDx1tOqdOOLmdzIFoxc6JIDIcbsmzWxvqo+wvTy
n1OwVRpBvdDGqb5lKVXdyZEqIqvA+mWC89crn7N0kPZNsdgnd56SC8PIcPhH3r6JSxR/y7xSNd9m
273r2wUdRJu4U6KgrAZICnNWwIclir7r6XdUVHZ7Bd4yy9E/CvzOqzgXdxApX81kIrK3WA4VVx4F
pVJ8Evt45kzxoN7EX/+RHf+C7Ii79Z9v2Y+fMYUEb/Of9+zniZUv/NueHY7nWSMkAguE7myY/UV3
9PwfNA1D66UG4LvJ7g9WWufHGWxLpBXCBJQAn6n0t9HT/qFDHxXokuiEwvX/ku5o/Gn0PO/Z2dmb
7PvBGPGbfYMo/8ByYXEwgI1xnV3nd7gojRb4w8ozMcawZk+TD5UXxQUXKdXsYdiOdziFvHjtTCJb
NuQ9zYc2y8ClDY7DLdbJibSU2AWj/2HvTLbkNtIs/Sp9eg8dg2EwYNEbn8PDYx4YwQ1OUCQxjwbA
ADx9fQipS0plZ2Xlpk4vcimRDDrd4Tbc/97vbj3TT+2xtBLnJdT40CJjBBEGC4yi49GwslVTGOCt
dN0sPGGBCvKjmIO2uQirnq5mjVHO82IWMarI42ftKe79I7vudhhs6znE9ncdDGp4a1xOfxXlRntb
FPm2rYJHwaZPnlPQ50GnOogsenpzPXbU+bQNvBYmVi337ji+iEyHPQKnvVy8RDfFzrgIm/i3gyMG
3/Kkho4ab5nKU+QF0y72Fuc0w4g+SbcNGXnP9DWVxew/mMQJn4M6DI7Gzs1NExThNpvLceNQ4IUf
vmw2kCA5SSc+p2lXNq+UYJvhMYIFTSuyrh9t2uGDrWnSuaTKioX7Irn6MumszPgAMoLkT1yx2V7a
tM/MMcJu6XAXLVjjQgo+4522I/g6MW30FK7WWT/SxzZr5qsjwdSHxQb9dUchkF892ARmsUWLFpIH
TaNddJU0gb1cDaIH5BmxDaz9bShU+2EAAsOcJSnexkJiQiUW00umesF6F0ikm2/lIPN54yx6HA6R
r8ejouTzu6ibmN7TpgyPVTfYr15kwm4Xizg+wI/6GYYTHbumvZdVIC91NzfoscI6WVMwvhFzmDaA
7O7NVPkbJI2eBXIqwxunM7tybtMH5FtkbVGUm7qIWGJbj7SJdiv93cGXeKqllaTHdFxSe1fUtOWR
DQ6eEX/IyM6KUeeuTPvgCQrqfDFRupAJpEwHDGnx1OcI6IPDVYGwQXLMY6c+C8XM0NJhvBdpcEYL
XsE09vIckdQ6jG3tnX3G6JuEEkKiaNhwqTTKa62fZjeDC2T7+s6K7YgqDxOXxCJwHrtFN+eURyWK
fajk/x9rhmMXxgyc+TJ03Jmh76VrOZWuUZH0mad1uK4ZXWRbXNZIS3OYZiDFaa/ZYF/bwXmk/KmJ
hytye/ldyCH1HRInm2ZcR7beEvjCRzJzVaK42sKojIJPvKRUtB6m5UM718eaCNO+DfFLl3QkfYfj
Q+lfoJqncog1esuQ8b5nM713JHlX+95VYS3DTdPPP+phgMPczLLc07fcY8XO6ETrlJVjFzf+k6mx
8yGz5+prM5NB3AvqdK/WYBGq6DTgdGGa6Vty4LrZDgfBYYUiQIXVefKQv22HCe6UAcLr4uJUhNZZ
APpkhSnRpD0xvEVCMxjVcXEfh0571k2G3XlOQrynbfThmhFr3r+3xf/+tugynPrH2+I2YRSXxh9d
8veSzPonf9sXlf9LAOEtZNP5zJGsLrPf9kV+BdMZkUV/LW34NKb9rsg49LtSGUh7D1vW6lr7YxzH
LyHesJP6zJ9tX9j/kiLzSW/4Yxq3zgiZx3HhgGTC/uj+lSZBn5piQLM+7aZrX0p4MG+tsuObQLJf
EgTupvfeEt+i3O5+oGBWX81KJfXHJBn2rjb1Xo04qJVnhW+dPdbnsWzinR2kxXeviIcv/34Y/1sP
I6JZwFyWJ+cfP40vff/RfeTrM/k3j+Mff/a35zGwKQhGAVxBJSh7fzqnKfULXcP8779WRjn2L67P
5JcHEZLPZy/Uf57Sgl/4BTyIv53sVlnxXxAI5Sew6c/PI30e/PUMp5lfB1BU/hJ4mpeWKNQMDaIG
5Fw1aodgyGV/DBV4riA9SC+rqVE31gtEvOk5sO3wbQ7G5k4mS3wdzLJ9j1IuwC7HDsxJnoyPWAGb
58kJlwNEbvZIldPk3oXWPehbih1bAOo5wsJq0wldCz9PJNM33jasXWlRjdsIw/qRiu4VFpsTRU+t
X2O/jneORe7ZysjycYV/hTGE9aVvvH3EePRNDgOyvO0xP2lD9Ble+7bKPe/WLXIWec/pvB0lhfT8
JUp97YM5Pnpy5PJGJRx8tfuh5wTKrX+DJTtHFZLzzluS+WEcKjLv+XKBGEh6IQ9wYwmbFDvevSTx
2T66JUfl77zvsm9xXllu3E8MtsqAUIdl118WWRZyhyJB2rJL/PESKTVfJW3FMQsF1n+o0UPvdLFk
K9/Ojm5mYK8/kHjS7020UFXqWmiHfSIf6yVn8GEBXqH3kdNfPY/+NSN66+RJrE0aNEQLLI/xIW5S
Mf0Y9fSmk6U9VIOXHtyupA50aovDGOdi4zeeA056STlAe2RkWw5gtDt6uOWHetQY95f0DinWW0dq
8hxlpX+f4k3j3jmN6aOK4vCKZI25kvAorhaR4J5Fa/uJ6hMS9jVmek5K41nbIQmgMQdtNahtQLT1
InWFamab2t4WUQ4kWmJtQgxD5UG5AXfBGykPQmQgF4Uh6OG0dv0rQzFYagFD3DMJwfkpxJvJuBqh
/d5YQX8JQU/c54kXbopUprdDMUosNzEoFqgZ9qGpQ02I3amvuxi61IajIB9QZ/UIrDVRbX6SX76W
nm/uocT5gOtB4h1NR9Ue4Wi5DZI5hPrARHAfJ6RRQlNaoFgEDSUb4EpVc+pbNTF08u3z1Hmc5Nwm
4wPPeXC5KMBbJtj40VRCEjLLKrgQDJvdqaNnNJhxwdG/4jzTW/nUMLfbFVbzaMk0PTUWb5hjNfUj
BzEXZgGke2vW6MeMzJezgmZ5PSYWTX8Uk/nYVAfAPkEMeDjgc9gmyHJfOF5724F97z4MjHpt+Qxm
QMmlfQH+gjw7uehaedblN0nek+Ej3wBVgf5qpuMYOeFUEz2PXfnQcF5Cq3WsE0DtiryIz6VBT5fG
9unpLgY+9pT2X16kuFQpUN5uVv4r6ebx3i+r/DEIF3X0rDh4r9z2fdJZ/s0n0sJDJ/27pfaqr/Cc
qmOQ1GuWS+Tziehjtw/dMv0++wvNdUVMEXoJHWPDvUVeAwtVXyafjFOPBBRsGDZG20qiQoITsK6y
RlzKqOdXx5Yj/cDExd7QWDq+kO5UJ/qt1UmMCjNdXz/9aSv43Ybzv6qhvK/Tqtf/53+7jHD+NHhR
JAjXsj/b91dqFCAsruB/HrxowL5kFFrrOJMhPFd5etXLiAzNTK2jXFPlMnS8e3Quy16vwxLM6EDc
RSr7XTPRBZeC/vt9HgdzhuMzX1uBjUbFZvEmmVi8OkFzGdJK7wdBaJ4MhXnsAFbA9LKanM81o617
VqA+sAdrMjl9ZitqBCx11gG3vX0/86qcUI79NoiW6qNjkIt1pPcT7m/rYpZ/rmt4x1njls/1zv1c
+5J1GQzXBfG/fsMQIf76jv1lJ/qLLz+J5qZDCJDHOPNKYE2FTwmzwOUOGl95H3qO5IM9ryErqtW2
0HmqiR7T2ZcH5jX9wXjKXELtpCzMgoFENrTbpHmhSxeldsSQo3Jvl/htcaX6ZvyWpEN/xRLjIGv2
sZVuw6XC542PcYHgWAb5NlApZv/Cdg5V3y53hHk1ExFC5Bm0pZo0X5DQ8jtMe5EbZk9N94ORPTYI
lVPSHZYpjho4y7eiH9JLDFFxP8ssZaY1kHGTeAjdHtOLpiL2OoN7sg0TQm+tzV0vyZzwO8stkyGC
SOJg68g91vMgnhQpuru88dsjZwS1w11Dv6rbm+VM3EfuBPXxB7mQ1ts6qPfpJpHdRxHYvFATF9mx
DFqXHOg45wbb1ogt1huCB4MlZee3DUiPwG2+ibJoWQSwqi/+1z4UNwv5tg1q5GmZi8s4wqXw5ofE
Iu3oucO9qvIbclTdbnIVSKsuPS5+DOGebCLmX8svkLKtskG4mEy/S/LIf+4ROjE1FGMkyLamD7LO
ruGoB5smKN1dVHk95Q6cJg5JOYfca8NOjJtqkPWH5Vjzzdx10dcQEgy0i6C5X7SN92eBO/ZcIK+e
u2zWp4kau5spSTD9i552bqEHVsc+iog41k8B7PWdv377x3Ud4Nw8voyfi0MTezlgpIW8HvHrC4d5
QlzreqLXlWX4XGR44miQXVces65B1boa4TjD/PC5REXrapWu65ZYV7DwczGr13VNrCvcuK51al31
Cszl37qmfucwot7DdW1U6ypZruslLmP/tV7X0Oa31ZR1NVtX2HZdazsWXQSe+DKu63C3rsihoIIF
77t8UJ8L9vS5eLs5T7a3ruh2NNwGVZLfFJ/LfbGu/Pa6B8xLx3ZAXFO99komcqtxEV3VbTo/kTOd
rkqj7XtpF2DHY68ZPxwvMBSrs0MizWQYuZb+qykjc4mqUJ8oC3CetQjYkQhTGkwnWfe18CPGr9R3
6HY7TpbX3oaf+2b0uYfSt6M3Ks8t8PWGaE1EjPNkrbsvtYr8NdW6J4/r7ux+btR63bPbHO71Xn9u
5RykamApSG8OWYKzyjDPWqlgOq08/DH5ehzI1oNBsB4RTL/0l3E9Nkz2iJsH1jyHifVY4X6eMNz1
sEGIKb4T/cyhRtqZPJDO1fv084TirIcVHNGcW8znGcZZjzMSP/dNNC75vSYkvO+jqdr3hU1jdeBO
J6UMnJHeMs1D0Jjojj7Y5pJwQqTVuJ+AruH7PwTezIgOb3Z6kVkkD6qe/YvN6n0tyJcfhSP7SyUa
c5Mg4Xz1mgKiUB/Vo0M2+qXB7Qj/qXGiZ7sr5TdbLvUxMmiJ6E7dk1fROp26I8bGwk6PWPD4js2m
zG+juDAPMNmmh9lDWeWL1/XbBjzOjqWVGoH+ZLWiI58yJviyInFi5A1RTlntve0TTU495b22lm8I
w4v6h3Ea+tyXqUbYXALriWmTvBu19F7tqOWsbzcGd6jJNMEblTEt5qzYVo7zs8oj6qBt07x6NaY+
C0jBa5pAIyAsS4MCTKNl7zA1O2SYc47rhPkgNIehcYn1tnW7jNYPjJ1PriqjQ8KRk66FwACVzyvn
EnNWOs6l7x0pXQn2NiO+HS2gNqnCIXyrLDqziYwPj23YRff8Z3TV9Ea9pcYuj2XcJQeMSu2t9PVw
y9S1+jYrRFC8HeVX/GPh1zAoy/vBH9OjnKx0Ny0UjOSZ3+/LsXOY81lKgk4f273dlqW79QrckzlB
2nMzuu3ODEF35S42qJ12qrfkTH6VHE63fqXPTYJgpdjdyqj+2jhLy81iUI9xC+ikhB8MNTx+brNi
/FFpYXZ+50zHvjOkKtUgW3vvzwRzSXElFK1DKTIHC5trvO07p7k0CiTs4nIU6QZMBEWAOBoJHFle
tk5PU2/jOm/d3J29IbVu7Ho8lTFjOJXGNxNIMkLg096eUdPLrGxP9KV1+76zuy0AlqrZd/TkwBwS
nlOc6crSYsNnUqJlDhXo7GSYDnmfFVeIf+u/xY6rfTcROEu67isyDSvzUCs8XMaBjrEIzzx1epmZ
dMllL1vDpSQsx0fHwp+6xyIVnogHYKUNAliO8xRuDImBhfKJohz0vdDsa83g5KcohF9IuqU8Tw1v
D3Zf7xk5xuGJbWjq1uAa5zpqdrau5mvbyGPvLMvJH6eFsnZZvNlT9D1n8yrK6IMLiz6ZstjzrmCt
AbbUu4wKvRq6lO3WEBEs5xHcwnB2qcl8crGTckK1sukuUdDYNyCrBwdWpnB3fjXZhKVSiZlGWD8n
mCJnmxTWK9+P9oJ7Yzg59HiwzQz197Ivx1MgG3XuZbMglnncP5PqfpWMGMLOyz4ey+iJD6DkPcWH
s6FJLPgIJNxJF6rJrR1jU+Q3OnCJJsb0YqnvwUSJi0axfaNRC9xTElMZKKxxbA7EbPVJ+j0Cb0hx
58/SokQX3AfJuDx3ueI44OnSODDpHtsrk06/SqGXu5X1yJw0Bvc3ueOJzsZBbC1d+QXZuqp+5JyR
VjfEnEkNW3BN8Azwc5MroRkC7GTbZuYupOjxjL5fPKzYpB8lK868SWi02hZTG3Dq9dMXpyzxmeA3
Irph289ajThiZbVwsIVScCqjJD04mSQrU6cMTADDo0DI9CTKVO5B8jWP2pi7FRJaYdLjL9R0BU/1
biCKsgkEHVs9R4ztmqmDG2Cm7yadpp+mkd81hKevsNY+/GYUOQbouL4LrdgnTT70J1gZKBC1Yy7K
6UAZNmK8XlzZQeMjQaR0QlkT9Vc4TigzdNrgWS4Gt7iEnSYBiO6irtK7RCsb9V3HO6/wqgME2pR+
r8rcoRNYxwiiEoOFsj8az/a3LjeDGz+bo++B0zoHvqPxsUoWh49hKJ9Tr/ZvUieI7wUWi6Nexv5g
rQFqPyn8p1jF3cWp2Dq3mVyynef2RbORY8j02lLjQas+vupwIX+zs3HaB7Qm3ZdpN+yFqdW2Y4nC
1ZV5twNc2q1VRISDwDPvosLBJmqCCkhMmk7efilweHp00NRbmRq1TyIBppxWs5jTlbGuSvpfr1XQ
jcRBJ/dUTr79FPUhN/VGEFbEF3PyZjc/5rOxYQ/GNS5s7UCrGs1VWkT1vTIFcK/BX2QHatVK37y0
60+tyZtHAaZ2N8k0vnPTCuOTWtxXNrqC7x9Frbsq9eXeBa54TvEsnFQEEGOIm+pnUOXBja+94mVE
tCKtU4k9zih5WnLYAASJ3AMTIEGzUwN2LY9CtpqZqA+nASAeopouWvQPntAHzqu4m9WS7QkifrFW
TA9zwdtxtt6x/ScbJ669F6eCNeAHHXSHmstL4yu9baSYzo2X9PsuwgC+mdzU7Add91t/KKkh4sEA
2Fr2hXkUFMM+C3fxdnMMhWbAYLIhURj9E3L6Z2zk74VDVjI6TOGXrir7ny+4IZy72cV5fiw36ml5
c97aD+utfTS3+oG8a3VnFf+EK/3/kiptseL1XbqpHaHQ6P/8NxpOtyXwzuiI2yf6VuCK7hm2ZvMt
xPNFblnGmutubhng2OQ/v9neAmjXjfKfjCiJIcxzGh2qzMzcvRXL2X6JHN5ACXhNHEHTWl9wv/vP
WDqRJ/0KgPI2d1WQ7xnddaeprduLU3YQrfGEXfEYoSlxlt34ihAJWJIj09CYk16ZHSiCaw+zNgyS
a2/56oOjvdImKq7G1guO/VxYL2WKUX7oq/wBh3h8LYsBRtvIavSUhP7CZCnNCH5T/LOD0Ni9Evpe
NadSFv/DCv//j5iy3wV4FJd/LN6fk4/uH0r3/MnfpXv1C90R9H/93SgpWKNdzG9cbLp/M0mSpMEC
rLafHd3wyDzyZf/XYAGrjO8KQyYIZsIjkPivSPeKwdPfSkzYgwNACaDjeY0eadK//T6IUmTAmWcS
t7aLdkCNY12hJUHo2OvBo/JSeJH/ha+pKHa681O+DTonAUycOrZ3K+e62kRNOz7BAw/BdHu9d1gr
r26CaegPtkn6x9pQfFfZNd4Gr1ww3YP1OCXgKq95QeWuhJV1MuEA03vmWjhd/Fp01w1B5/TOG4aY
WLdPCw+HjUwl151SWu6zpC4eidR482YBXjlv6adxcGS22JyOtWK/2gCHhSM2xBw8oaZlwUmElTee
SJ5kj+PgtaeWPSkH5Fm9keWeYNZE9vCdfxzfWFBj1DPGzvCstL+616yooHu0tCM2yUZlW8bGUH4M
CaUDs5qRpkqnVfUhXYxbU7UYpbdpbyMg5bBpy12smkWcUdfBA4Oy4gyWBXmkThk5O0EOic14H3Vu
iiZGz+a0BT9tfa2HKCQ5UczphdhL9tFytLtoSc0AFXL12qxJLcCyC4p5JfM4qvN3edcB76nHKHiL
TT28FzI3iNRDX/+QsDh/Jq4if8O4g8gybtebyWCp3kDGBTw30NPJDb6Z8pNtSUNhnTU+MOsvf3XK
xKKCMEviYj+3xnrTADytXYTxtj66rfbvCR1x3JVuXKC4ai5TW26UxTOklhGNuBd07aEDNfVWoyP9
9BsRrnqOXbwvqneiw2C1oQfUfcGCTeyB81uDOkOOIifZMERWeG3jwj7YTTXuZKfb+2a2mvtk5Prg
9HX7mGSBuAXy4lkAwbLS7Aqwgfucwu8PofsJa2jmDNu5nWE8NCo/W5hE9r6bN9twWktEUyZRm2Wu
5mPv0gNbe/Z8SGjAwOUYzTcirnAAIX+8Tk2dwtrMkPCchWhLIFaaR9QvT3Y9TfdV7IPJ6qdxm9uh
uctsVv0i91IsxG1+M9jYRgd+FpokCHSA/NiPdR9wG6kEZ2heEsE0uZ+tFCwGtxGME110pnuzPsky
CQ+UyVZHTyTla2e7DRB+58V3UOKEL0kThc2mHa9RfnnykQ3nTYdt8jEccYunCf9SM4gAFliqr7HV
iF3EveqlAUvF1j9MZ6evcIioZdy2wseU489dCPHB5f3PJbFkqITLgyPHYDdXXD141h2clplqdgly
1M/ArE7LqJG7bPDspyU2y+vqkD0VKpg54WctrDbuYNVrwRToC47f5jWv++HnkHTZq6JJ2jcBKJWc
n50JJoFbnff+PYaN9r2VpX6oStf+IOkEC7yVKnySKdeAKino48pKxlKbkDUF9HbmZHvjzNzLkYA/
zJL186axtPsiZcuBbQSN0Zmx/DbFmbpjMO5/RcTT+wRiUbwbsQc9OoGKTnOTwpEu6+K70hGXhboV
EiSS5c13marwdDI2aqA8t/br+iA8O4tafibKmGYXGFG8LBzsHsga3qs6ha87JX0JscizDf9Oqx13
Bf117w60ees4AA73dmFRRLe0AQ3nmTXikWKy+EeZ5KRbuTXOX/KwKvqNZmk+OT58703mRM7PvKuJ
aWksJXjCcuk/4+CyJQY0LEOwSGK0/Lj68DFY/5AMIHHiBMBgYFiNMNNCiOkYtqcLs9be3sZLuhym
pg939H0zVyWEtpcBozTkSJjVHIgOqIIkVcHddGeu0i3QlIIx1a6yh+UEastruQgnwzpdwOlL4Etv
Gt+j2DHopX6MZdEe03qCpzimg34C+7Xy7WkJYADnXzt+EdHx67pEU6v8XIkl+kpv8pNoyumSxQP2
mUbM2QMtC3l5qg20r1EzEgUThqeIKQMEDuxSdLrbs3Px86C/Kdo8STfc9ZK73JvCWwyLTM2yxRp4
Iwp3eTC+js1Jpn3/FNHz9ZyMsfcVZKDZj2OsrtG7xQN3GXOmDMTHeo4omOZDGW8tqhX2eT6Fd+Dw
5tNYE95l8GV1fMnGqtwUwqTWnjmjbx2CtE29rfHDljTaLF/8RNcPcZtxWOtH/zzT1/sxURP3YXHH
OWJv4jUbx+m+2z0VnxRny+fRpl5icdcCGRhpl7jrml/jKDYfcJwZGkMV6+HJWEiJpB1Nd/LnlNhv
2hfUwdjVz0jXXY5MoILTYPUOjjDk7530NHXnxKcvmcmdA9hc3tHZSZONMh7MD2znVwlTmgcAPRZY
LhGUzSGdcvbbgMzJbZiwvGxa21vpiWY0iOoFQ92klNFj0s/DT2f0yuHOzgdGn3Xg5kTUSoW4mboZ
g+R0fugIbbKzd7p7qGoFMk4zW8UFnSl3m3NDvQBqbtm8Rj+/Jc4aH1RS1ufE06CDXK7i31VpInh+
COdiGzlOek2024QHKUfx4qsifWXPhrYCigoLvArrkbmg5V0XRUDWAO8q3X54+Jm64iYP6gxWS86V
+bpIo0VcpaOu4NK1jibSoLPrpbWEe51Us/OlboQ/7Savu0q17zcbT1cYaNZzel8r+TiJQJ7dkLBq
pAXE8SAmuFMv5n6pNG9IyKK7Ngv3Xzz6z38mwbh8EQb6awHz6UovAYjLJagew6h1L6pzuEXMvva/
9LJLAEkYh+OQF7tehOrYcBVP6PQuojb/Qm29f8OBrXWPEVPydtPqsLiE8xC8h0s6kf7w3+igbo6z
n08Ap10eZ9pJd2HXuM8WVv+rxC8ZQ4dMqFxS41q9ID4CuGwIDB6Rh4p3uuTMq2TpbGA0dc11mNgh
JNhFiE1OjwHprSI5+2kNS3u2gnUA7x+jyDqkWOBbqg2xGzKMGL/OkiDNJs1df1s4Kn8P5q7qNwCj
g1MXieDWmYdEMqMQ44/I0+F+mGBicjDaiyYFh+PoNXEXnIzh8R+Y2V7bffBMer07mnB8stXYfOmw
MB5Ht8ObqcaAFSsbPUEeTGOmr4u4eEp5TL60kyBMj+B+So01lnsy1umjXMJxOg9AUbJtPTR9vK8c
6b6Fup+/NVR0pthXU0RBUwCqYfuJ9HBadAMXiGoD8kBxwVWbj3mBojh4sDqHpnhPW9/wJoYjA1XJ
9nmMMrmWhdKBk81rcRM9ykRkZsu69+v0mcCuuo9TN3pORQaxpXZq52pwDWiFrEbqb0Rt/Wi8Ujzj
onROWUEANSPse4hpNdgW6eg8G/cqWn2Oi8tvJ9hxA1qSQbYw7t6UHRpVKLhzV0l5Vdqi2iq8wvc6
6Jud5du3ChzSLW7paNN2wjxEbZ1e8qWwD0yCrIS6HPbYjYlk4m1Va9RujAB9DmWY3dpoX5e4LRGg
LE1P46nM4/6mwyCkNx3XmVdv9NaOHiCzzk7OleVDiBf96xB3PrTEyY1fW9Y6drDZe2wUsuFuzW85
B7utCkJvVhCCciHp/IL8TqntPCf3serXvqB4piZopGrijPLTvmnf9l8CjMkXv1Aw6d1q9Ckjqr0H
FjskM9q+kne+wOLgzKbiCG05BP/DomJAOsU3Te6Rzud1yh2z8eAs+Yf/DIELMH80scKRxHnzqjJl
DERgYWq1ZXSp4TmWOJAd7ejkVBaNU7Fqzra1GzRjjw019kQ3FrQzd9vHMeUbg4bGy+DGk9tuca0P
CLP6qYJ/A8uJM/uuKavyblHF8A6/Cwh8S3nAzRAophUBORpNN/K8md1RkOnzi3eNitFTm4npnaKn
REDob9vC23mJC04yJApIdcE4YYAXVYLkNTWIzHwjwvIUjTL8QhMbFx3cDIxMc2LN+CSwSNXAKVyo
c5AtBF6Oxf6iNQ6lY++L4Dqccemg98XpS20F5UyCinrhA3K1+1NjDK6PDa6g+RCJntwxw1AC+Ai2
OrnrHZcrR1HUbobRxF7Y9MAxsFfNj3xnzMZzSj1t+2ThrMHqf90nVC4NZXU9BY77hWXJe/RrtoM0
i8Lrapz7p2nONb6rYvlilhjCY5ikE9Q87ObbLhHEi1iSFv/f4effODX/LPzs2ygH3lpq948lkucf
kG/ij+pvQyh//Mn/dDc6UG/oNfT5ecSMsW387rZVvxBuVhgpcdbaYHH+CEDb4S/saWgknosth8vW
HyKJ7RGA9sinENEki4BK8q+IJPzEv4okaxmizyGJTnmerb/WjqY5FycnM/EBDfbRt7P0VPYTt0nE
hUNoleZHBqIRqFoYnoa6nAmPFPowJr5z8hckgrDOUHtHqIQZA3vjPWjfoI0sMEd6gF6bpMgnSDex
f4OyrgjshhzBgLd972BFHRbM5Wj9nM6/gaYR+gYyrI0IsO7oxHqS176p9E1L8Wy3G8i2RYzi+F4q
5MSr1BgIc1PshcUpy0SLccl0XBFcriVeZX4lXkAtZhVcB7kZ33xaj2ArNxKemu2nC6upck8szOmB
St0m35YdeWIDseqlKpk+byu2tQWM1xR2WBYDq4IwGZd3mMEYXUGFaIDsWCGSexSkxLHRoF5oSx7f
AfEvBFJV2l81YRY9iz4lJiMF3UzAfnz6iPMOfWWwJiZxfeKkdxAjx9eu8tJ8D8JBXNNxgTZu5lvI
wOMptbX5tRZl+ZVzKGKGhkN7x/CfqRBjzBGOrO29RsI4l95xrOckV+LNqqsckp6jxqu5Hc3DSEB3
3zlx/D2YUZq2sT+tL7xwDs0aJR8IJHh10J1qPCQXUaQQE/mYq2/+0HhXmgFcx9VGSF5kEDItdZL6
mIvMvpMlxcQAH+d5h4zDaTCwKLqLPZ9Br08qGZYwk9uEwTWHSCiNWjC6kSQCiVqjCacWY8h4BLoD
bOdS0lEXbdNhMR9x0mZnMytzwwM1ZOQPg8Y6+iWpeI4gCsBhuBsnXe9yYY/sYVzHlVWmrw2C/26Z
oNph4SseLUuVoE4gTuJ2JehB1BeFyDh3SUj1ShFk8YnpgLjmE42upKXxHS25+Nouy3JO3Di6r7kk
3czQ4w9dbdS3Pq+mg3AmfZXXkj2wosKsNVvmbzUskCG55+aEoMax84XqoOgQD4H7kdrDfI0vFBCM
09UHnzEEgpb+IgStRglqhq2o5OFjetXhSCCxQvR292AToHRP5tRN2X3DeWpICLs0h1jRDZBX7CDD
tA4uByafXoXqRThF4nViEgY42nTqRtul/4gXwa+wuE3ZuUis6E0rwXGyz+p8Vzu2Exz5TSlw4cmh
nyTtivlJtqI9gWzxbgVvH2TvHqSADMKUyZPTQLmvffeV0Jd765WBc7K7tlCwhyjGi5RJf1IK1hw6
U3LonadIfyMpFK9fyiB8VpXdbLOeU98m9gWGUp6T+Z4cdvIA9NPfrSMiSDELA7gGVAvs5z5OH6cg
gINiZmCb+MDH9ybNGqBOrjnPovJuiQlRdGicceEnkWktxsF+DCWmpWBpoWZG9FI+B+EkX4ZSmZNv
pvlbWKQlTTGMj5naZu43nu/0J75jxwEPazM2rWaZfNhR4RbbllgUIjCW6LvMbav9LEoQ2c5/MHdm
TXFjaRr+K46+mKtRhdZzpJjojujcM0kgwYDBN4pksfZ916+fR9i4TZWryl14JpoLhw1YqVRKZ/m+
933eMDGKVZSFxbrziho7j+X667yJ0nOfRetVm0DQcktLfx8llbEvlYJmGxdFHFDVaWAQBb11RCue
uW5gG5yPXaiBkvIIEu+Cel/7efIQcgvzqbqGflMhPd9DhzCWrjYWG5uu7okWxvZZmiZAiXA0sTWX
hqueCDeH2VN03omlteGeMl1U8aao+tFYp/mrIBWqllLE4G0RPJ7JqE4uCABXL029pw6EUNXwd/nY
yWsvTlRj3uRD+QAYCqFholZzqaLZnZdWQW3N3oXFALLHDrOiJtGB5ABXySKgYB1aoCiw/Z2BsILy
d3oGdAC9iQaIcZEbPYh9p9bgc2nJhQjRPsPTzpaQBYJ1yR8zrRvT91VrDKDUArjngXPehqgqCD6z
HyLDCU47z4VwqYPELMq6PfFEom9kban30Ug9sm3BTMC4gkqVWPKEiAM+Q90Te9chQydGAzxnLEpP
KHGE4zyDpbmUSXKvVXG2xJpG6dVMxQdk5CthNx9Cwc6SR9/fapEAu6vTjg+j9tHMgqewyuVSVMow
J1kU3E+msGLGBxUoZrG2GgtAqxacsyOVULiEcqEB29gMo5du4QzvJlG8mGWiJ1uE7KvbIUcYMHM1
r7zQXRorC89TEIqY+gIW2RVClX6VWK29yvz8NlYpCcV5rdGbDe5Dpe3inU4rkmqS0wBR9szOgZsx
9qvaNdtLrTXD075V8pUNQums1HWayNbHps83ZopFMq3YcFZ91cyTAbyAnel7DQYKUCkfpP5MlOz6
4flmYC5lE57oWB2RF+QjoW695cbrwFf5a5OZyRq+wa6MXOSPELiKYTH6KgoOza5JAguyLt+0pHwk
Q5zsRCyaO5DnlTN3/SE4DYe6pSGvwQ8DgVtcFjU73bEA3IU2h32BbPvmJKF8naxgOOC7HKgIj41i
PCW11wJIS1orWpp57bOYUbwYsnETtFAsK+aBQK+yKUGjAn81xqF4SDOKFvQ5u/Mg8qnopdjJJTJQ
UsSagd27foo19py3RdHQs0CTGZVaIOxwalzgMI/6G9f1Hx1u97vREguWPaeWjygzqorwyIBYXNIv
D2YEoyYGdjqW+ykMpRk9Kf0Cm994p3hgTj1K5jt6EWwOWMSjxuxq4ApO2VFUi6z7is7KR48Xnnka
HdnJoIJ3UJE0ZfLyOpNtuvFETGqJrHYCyNshD13vZuoPwAfurE90iWMUK2a+onxupcBM0iTYxLVX
brrUsfJZm5c5wtK0VdFnmOmBOaBbN+DjzwiMH3c6C7KbYKSz0FdKvyt0G5tJUcALSKyaCUlaJBOm
GfJ/PbC3VJ2QeTj1+KBjDN2wHaoWhjW6K2y/LeJ3jYhK31qj1LmmVMOWxQoW0uoAT2O81CtrIVW2
bzaafbIPwYY3XflkYCJkdcKtGPViiYMI5gaAwwRi98IUyFT14UJBzrHLMuoCUT5YmwAx2BGKST6v
TJYUVpUAnLJTdZWTxMoMo+MjK237gtA4be+5RbdK8so9TXFWzwJU1KscgRYb/xLNuaGfeW1zQuTd
J02rKGG2TFOEebPaf2xiXCCIfalBstQ6cyJSb1JvqpaNnr8GLj6b3JE0LUqtvardsr4eTHBgIPtb
2NU0bzwf5Aia5IXqi3ABmjGdVZ0HXtZl048/wllRa+zBdBv9Hf+p3QeJHO9LGwCJC/d2BWki3at5
ZEwWhglhI5o0mud5QJCMH4EQQuCxSQPT30k8NRd5y1zuNrlK9iipdkDZ4rPBHd0LDFA29ZM02mOV
gLfuUyE48ITiH8lR2O3ZhyQXqadbT6OK79qs3fTc6HXtzGp0gS83tp4c33VOBWS4WdD5wXujLArE
i8IEYl6kAZzJpD5l2Iy3xRh1i6qQD4iKnY1Mw3jhmWFzVpuafWeadb1M6RnSp2WiZ11khEijhyJh
5R8YwTZLvKoCUZMPjB51MIPFkq7giDUbp5QC0q8cLuHqwJADVr7LArwLKWqqHULw4aZDiXreAz7K
hHQPqptHd51qFxtD5gFJE8YadXa0HLywAFUnNJLZMHcPvpadlTJkpstdDzS5gSwOpcyicQS67ySy
PqhsZbjMNob1hgGP9WN265M0+ZHeRrRDuscNXFbm3tZqLOejh2cXpL3nX9A6UKhCiGaJUK1/cGn0
gEhj3nNtnVceqklXxDzeS+mdZLK4FnXrfbAVl1VmIgAusyBCxLQljXYNdSaHJQLLss3aAzMqcjSD
Je9CtRogw6qyUFWKLGyz0LDm3UMQdM1VhCpxF5aEH7Zh224NSApYZpp4Sc6ruuiTyN10ANIddWp5
FHG4lfEj+jfn0SNJZhtOOTgsYdWZ2sXlw6D4w0kMSZtWYQD6We+wJrhJR8phxq4vHTsun9mZ54pl
ExvgR+Wha6hO+SLL71VumLMm0kCv6qDewFDBvNZA3MMxRTwoh/o0oYUw7z10164bVKwXwvhIO3Lk
reSwuiGcPrAZ0+GTlNoCxzkRVk5dXCvK2F1G7UhpFyGtdpfKTPmYSKdZFYGab6x+IL0rcOLcmY99
wqantrVDCedq7rZ0UO2I6JjWcaKVnQ8I05wuEyM7uZak84rPy5JOdDukfced1Qnc5ETHpG5zalBM
FICEZAZ4RjQCckhgf3JY8IPT2/epw/GBGfZtSqEaewvLU3UXCQB6iUyeiq7fdB5gA0wUc6G1wSFg
SgQmlA6bypbeajDLYouuu95GvMu7Qs3aI0ASzEBgZW+wGTr7DKXmg8KaaYIHpc0cVqmDNMgzl0hD
5akxxvle1GZyJ223YW1kWdtMZUnbGAqpMfASlaUW6wGK5tGaEtE0pd8XacoQD3PJWWPRABbVIYRn
qZ/ZK7cMbXThA5Aot6KZMsSu/OgIRaAsVO3oJmeJtMydwTnDjxHfFpjk1sNzQKFu9EdBuZa5I0q1
Q9xMpTjIUhcemWm7yBr7C6WqumpGbmoLPIf4FxeR2HakUnHpJE559AYigETZ5bc58xtDPPmOcjCT
pYi68pQ2ndrQ7MjFskG6QCZakV3UFk2syclXPqmj114pKaz4WdWa1SnR9WLZNRDSZ9Gg23dxZUwi
Y/1TEKWg4XzfRUMLcvGAj4wQr9gIbhg4qMPhovAXuWI1p70c9V0JWR1B8ZDcNvgiHyJqnYeUx51Q
rjg7g1RrnRElT891nKS7mU/FdWYmenWIcOCcs7gOiUvzsmFThvoUHsYkeullRenMAt+KQfYk9jrS
xvJ9mLOGnbGEoyaN73vhsIvZ64iG50WcVtcCsMcsM6ScD1Xk3ZihHaxpwBs2UZJtuO1SQVhGhUkm
YXm2K4qxuyUwFaYcq9CLRu+YTcbQuEn0Ptg5rRbee7JhLnK78cwakdSTJK56e5Rm2mlakTvja9Aj
rDC2tmre9pgxyd3M5lkorGNrKj4pcpGhHvHvRAXFg7H/QA9NUmsJnYrCQ22qMC6drDlR0JUujcxm
t1u4yrgaZJSfMo/nd37vwvGQ5GWPucnGwMbDNth6dg6G0KZFFkkK5RbGw6a1Fp2iJ2cYhVhihXWF
yVSGQXuLch8CsBr6567Z6+sSVa2cIS4VdyPSURYNtH5qaCInCgEdJ0kQStDmxAotZeGGh7AiHVcZ
7CNuBUYwTEkjRauVOrAH531oc70A5EaNWbiI7GcoNyMSKqbag5bwKWm1oy1KJU6ujVgtdhldwXaJ
JFfcKyb7i56ezuSKFCKYYSRIampWOZlBAZ083jXLW0X07wM3nBB9OEihO8Fs6U0j+H+u//4Hqt9w
Hhqqjg5bN9BI6jrSgz8q8u6Pj1jYv/Wvf/cAX2q96i/ozRCa0Xt/Fr59hV1K/RfKrOrkczT5yzel
XkP+ooKdtFRCFeUXDOYXPZwxBQVJ5HUsJxzDssx/CzjE+vxVqVfRNVOyLOXU+P43oCEzrgmTimp/
E3cymVypQAbxEcMbtHPGFEg5Kfm3Smoz9JfVTsV/tgOEQ1O2FXV41uWTUSC1BytZUBZEdK/glaoc
e7jJw8TBgBTYKVWfKAEeFmCpuUzysLqQkWr2cxkmWLkMiUmumBHDiZQgbzV3WRkqWQFVWOjePcw+
Jd+2WWaeYoQxdnGvdcfWHdJ7VrEWEF4zzKnepRCARyvAWR63lVA33SDER2gu6ImMzOmH9YAeCyAu
5dRiC1qWpxgUiRkuGmh9xS60RXAB88fy5uFYFleWbJL3tJv6hYgamM1Etok7fYiSQ99rg8LMrDPb
lCHg3hVdXZ98M7wId0XISpFWMsSzuRPV8rJPgzZjuDPah9Bij+SEibnTGs+7pCefLic3/3sgAc0H
4MjWASxTcimTSKyJ13MII8zH9WRSo3bConTfImPEYYHixKBIS6EI6/aqhYVEyIve+A8OEjt/o8TV
FFWpixY/a9SNJ7kijE8dG4j3auGNT0GXAEByvby4G/XIPGdDG2pLvwrZ0iSki19Lc0pAb5qkPvgk
tZ3BIyZuCMnYaCErHNp1FGNtm1Gc7a7RXSo3hRNg9WKGVK/xQpEd4wgCMJcBVjrAcL5+H2pdsS5H
u5hreh15xGR4FZmKYpp5mJPlMsnpZNGLr/fgD8lyLIwy3Ui0MtXWTPAVzSItrT8mGPJKxPVN9eQl
bn9ltRnk/YodhzbDsmTPpdvYp1leEviDijKOF7VjkkBThJVzbjl4dHHuhhhf6UfD7x6UOKNaNMoe
FuVQZOYyJD/cILhxlE8pUiNzgQXScudwa/JxKQqd4A/FScKMvWmZf8QP59+qOlhPkZAlfZ5YvdWy
fE4G0ipJaO8ovsoGpIJb9s08wNnI9WtxJ8wNXghHmTX4lxaMffKbmTFuqQa6n9jYyGFXxrr7hNuz
3thh0WgPOQnStEvQHbVrI3HZPPJadbZCKOHjPIUPuW8coqdmLjKPLRqV6qERfg+KGmbgQg0S/k2U
qbLXlICouLZpnI9mNo7hgd6iAPfVuxhCuyG5JoLcfBysMbjrPUxlsxL7cI66P4nnBDhZq1CF0z43
tbTb5j60ZzxJQoL+VhDsLvB5xcC6swhlFeaHZjU4bCtm/jjYT05bCn0RVQ68chlbmIX7Wl6ojVtt
W9FWBM8nTf9eiZ3q3imt6kMY+uqZ2Y8gQ5uqhtHo94Qq5qXTXky94g9daVkzCIuYF0cE420MpGPZ
wwTETtOSM8xahy2gkvkm+yeyzJcKAHjCoUJUEkNSkaurRZa/FKGojFmIARBYmtfj6nWNETloip0K
QRNofp/OPTsgKajlZe2DQ1sKgVHYSGdOkheCqygeLgVpKtTe3Cx3l7E19Gtytqy1lsfqVuZTrq/O
x3hXOtH4WCuVR62iVpFYEiZ52pAvfOogtMS+lJnyskvy4H3bKqC62S9pW7UT48Ykn+oysDtQFx5u
ItYiqUIkUpPeTrSqZTvCk63g3V7VDUPOnIr9uAqjLkbZ6uQEfdYqap/RtMOPoAWy8zAurWVVoKkB
A9FvCVkaH6clrT0ffD/T1lHEihAN0sBn30S5T7xN5+V3OckId1LzdFKF6BBkLCtkOWMMr6/5dOhU
qIBfzw1Mr/MWXc+wU6yelXlnVwbqZGrBZOwokL7VygCQ5cZhdg9bRFzVJtvcWaE2RHlSIgk/apmZ
31pFR5kSRGZGi6wx0VebGFN8YsLCKJ3VEvrGWs/V/KYKQdVe6nbGtqweDAYdT8UaaCjwIk78cMDb
B7+K1Ej6blO+Qj5APtbjzjC3pTpUxnle5OUpUkByESh8DdFCerpzVhYyvu99z//kKyXJtJVK9wQd
LtufGH3wjCAl4iBY8Plz/OJy6Q4arRYP6ChlUyr3CyUr+p3ZFj3elMGNd03XinFutXECDDerMyrf
OrtI4rMQYdpuf+jywhgXCtlm6zbx1a1GMgi8/yYmIZj6WL8qDCPcGyW1cpwXtUGimeGv2/68xEPh
zXzi1PNZiRB5P4R5DmY+SQk8LUwVAJ9IwntZROlSjY2TrmeDD5EUMOUMAElxkVPz/mDEmJNBKlDa
94bamtSVSIhnWacGQKBltuOxsbIPCabYEMFvtcHYsq5hr1CPQtSMB9I5qUXC+iEqpmD71Il3vtGB
08AzSnE9qFxLnTHspIxDlrIuNWSn/YWuQcq31XZ8jJkNmKiD+iqm4HrijdnEgnHtOQy5+pKNc/vJ
ZPJZk/2D68sRRwlaeTGCkN6MKMQ2el1V10ZvGRvKo5JHN0YlwY7dfIL477ZzXPPOodGAEkRx10Cb
xhy4IyCUreAQNPgb6aDMDLTYJHYEYb8fjQLXsJep4JVdzN8WA/ky7NKCzPGevdecFHQFdZrQ3Gju
w6tZV+HghLMxKKLtGIAP1EMz3vXcanvbrpHTOYF50viNXcxgp1e3DvfZorJS+0FQWkwxzpjFuZnE
9iV8H3TydZ2Cw85dumy9oj863DALt9LSiyKkLlHEY2AuERqZG9Wq82uVoNY1WsxxnzmFf4uQVk75
I9GIX1h4Ks3EUJ6lkSMeiBG01CV15Wwuyjr/WJeONR/ror4q9Kp66D0tP4ha9KcpQADwh1HonVUW
FG4DjwFWADVAgYjKB9y4pcuPyWiQ15I1cX8tzICGsIU86Mn1C/88cRXCQJqcInuc8BTOOtoSTKCw
6e5ac5AQuQr7vWIa1JgL1fXupIp3AMx6239UhK98jBoTfGxYhz3ZVaFY+3Yuzx1VGDun76JPnG95
gMNK525sKOCO+VCxPKNdSfm6tGvY5x249bDqLBRVXmBTb7GG4cL2SnslB6u7AdkqVrJIk6OjC5Ya
OCE6mu+Vi5+bsmxasl0ziIRm1NtrnlczOgRueRGUBnkOGWzNEI9jzEilZ30dL3O03QE2eqXJ1k2N
nn+bl7Xqkf/Qi3gVa752VuW5+UGXXevN9ArMwSpok6nRXdqeQXGrtE8CWrnJPDP7ql60tJDJ3htV
pFHYkgX9kKEr77o6KMNFSW8lmwdj7J7SUICMS+HC33KHOPSu0PjSLZdMap1la5S5JNe/stHTzaBr
N+gWk/jGNP3ikvJdFc1K9kOX4WDSP9egCSu6Kk+CyrLPNdynTwF1A/JmkX3qS+bdqauoN+y+IzbT
7/FjE8NNEidPXVdWfkq82UjhVFPYwhxsK2kBLbaWuZGxTso31lcaC3H7HKXNVNGe6gFSQmpwiefN
eyeTa4G48TKO9bxYjE4HcD1zYvNTmCCrWKSgM68dSxmOga2oj7YdNw3qaAo75FyUdcNilTIxDfCi
z+GWhzk9kJpwGTP2PumgPS7rEabQ4OQaAo+gGqms2MFylFl50dgYR0uQRHstrWyxGli1hQuzJ7zO
8Wlr2eqUpiJE5R6drtAv1ZQlxpJVr6PMywRw87LPBbZXyADKJ0D6I2u0ptzCp5jUf2ApV4qb9stS
GjwmJvPygju70ZZFqGZHwyly/cD2Pl66LUZp/tUfMjUmHybNs06fqXlJohx3lT53k8I/oPQ1t0Zk
e+cRIpByksxKuFCtXow4i6fAQskhveswMDknMkLzmxyefbUoHDf+lMF6uiyNmB5FrNJkR09LEGuo
jAvZgHkvy57iqlHWS+ECJpjTgYfcMnjYKLyUUnwzkhfo5kFkzSzVy49+rJQnUT+i0+81jN9KrTmf
BpPUkjURg7I/RT+kXLVKy1FsHx22RxeLLRl7zskq3rg7YkaoFMcOi+aRcJ9LZm7Szw09cE5sN0vh
CqhRjss4M9aqQjuyLchXlMwhS6/Ui6XQsQ4AnaX6Z4ZktSvknSydDMlPM1QNkeu1uSM4Xb1lHVAs
HdwFKyKnSMyzKLkhAKfbASe7iOeh9AARhFFzmZlT7Hxi4JecuXBqZ+QXBRf4j+KlljvgfizbsU6m
vv+SFZy71IV7zzrVWas8k8usqWkCOY73US+T+n5QMfTPlEBzF96gR7TuMnnhjRqIIXYHiFoyJV6P
SpIQPFT3V6TDHga/1u4g6PoXOHF5LvUeuJMrrH5no93ZmHnsnaDljLjuIiACMia3FXmRtc4iVf9Q
lCMS2yzIxLRCR5BFtxXImjRNuKC1F7KajQL13mKI2QQsS4nl6cPqFOlQw01E6GNTtoRc6koQ1lhL
xnibZQ2LaPrw2RVxSvaKJZw4CNGb780Rqa6k3X3IKtINO5Hhp/FC0V4VSk6uHyOvvhWebS+RtPhX
PHrunS/0kaGNrhPDowewjEqXQ5M8JUcgHXI0Aq4vDnB5Bah0tB7BzBBqdGopRrPxA984C/QR8o0L
b+u8jAsP6pyaEHGqNnLrJt6A3agJ6/eDHgfXTdy0B0ym1gPPrnbQkAk9FZVfrUqEWMlM6IOvEGVs
ah904u6hzUfh1ipEeCpVJDIztaWWkdQ2nuQGsdmssZNwG6eUdJs0SeD+knEROUq/1XOR49w2+xMl
5s1GkoMg302BHdcepWMLw8OHkqnO59XAyamqNvmcgdy6emxf1X5Dzu/Q5GByctjuq4J49Llv6D0d
Z1Qa82nlYqG59dMrLdHguZpteMhM/ZNkM8isXES0DHssD3sMxvJmmj6XbRQhrYdd090IJmU+y7Gg
KN+0Wf0YYUOe/zeb8zh3UyPeGIPFiiYu+36hijBDCjz41jnF1rQByRSi83iumP3sCJ3/gyTwL6e4
ONbH5TPX8qJ5KofLJzjS9decmOmnz5iyq+yv/dILX/L7B3r39CNETVBiENJeiU2fz+n5hP/oEPGx
Durm8envf8NZi2QUiZJlqM9fKE3jLPW+/Njmx7DGBWmL33583z/pz5foj9/Yj/zOqzN/YLNaT5ff
C7L025Iqy/Efe++/OsI3751SqYXNibf3vfcunV+o9grJ5fn8Y/S0XOtvbo/fuwF+8iU4PiYkmwC0
LoOH+ttLQHdb/3xSn5Mrv34s/8YNgGoYubA6yYO/exHEL0TOOzg6UA9PX0iB/7MuAiLoX5vS/92H
AHm0tBC02Q4UnOevVw8BNwIGKBPk+peL8PnG+w+6EXSpT6jmt40E4hcc74aOo/O7F4EMLYtwV1tj
Ypu+/uNuBOlA6zLePCDqv4hpQ0df5buXQfuFuFeSyfiVz18//jz8wA3zdX6Z+8Cln2eW4Kn63gT0
e7/wMvb89udfhtXntF3Gzle/OFkbPr/2vyaef7wad57HvW9++DIOPr/Ol//+5Q3+9qVfvdbLu3r5
5iZ4Ko/lgz88/2D4cppnx4Tp6Z/po18e3x3K4+NT9aqj9vmx/9cJ/f1vr073m4fhD49fVcfk2yF1
6ne9/Pu7fo+vz9gfHZZe+rF8Ocx0wT/P1G89282xHH5tHTGsyefx5iMHyfGBdJTvXmlTNQBYv/Ul
dsckad791zHJ/+fdyRESU/DqCrEAcRjC3voqJ8cyZWkW/cpfo2s/4VM94T6Nf3Vgc2qMvvWk98eo
8o+P3dNT/nKw56d0au2+fOOv34ynx0d/+P4zNLWO3/4C548Bp/9ynOnMdRN+y8s3/vqZH5rH5sF/
wk7/cqzngwtDY5X61ot+aNLweP9ynM8HZgZ5+cZfP+vLY3ikbHR8tVr9MkO/9aTfB1EUvBqwDNW2
fsJneHVMgvjd2fGxebkA0xUxdCGY59961s9Q/+8NLYYppgSjtx7/w1NVv5s94auLXw72fPYCBv/L
N/7653l6ZDBnwKrLV/f4l8X3W8993YQc/dWy/utC5s3Hzl6d8XRcyNlvvyLMysfkmL4jpOHdWfCQ
3R/Ld9sKY+Nj9XLw6foT/qFp07r0re/jnzAHfn96orwIEfwn3EanwZiVr5cDHBrmnPMTZtgrwArN
6zvoy8F/wtO7OD6ySnr+OI4kubzbHNunOHi58NNn8fxahvwJH8YZrzB91L86Org64ydcpj9OB/79
osgPLcv+LAHujYdfPMX+ry86l8X8CU/c4uvzRh3xt1fe/Anz4Z/mAL3x6sx9/1jXQfWbpKEvZLmf
8Bj8QHjMG9/EnxLu3nj8P7WHv/H4P6pMfOPLfH88evdP5ovfvZMla0ZV2JquU2nB465NKU5/PHN8
b7/5tUD3213oS+3xe//t9RZ7+o2H+OlY/uN/AQAA//8=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1.jpg"/><Relationship Id="rId3" Type="http://schemas.openxmlformats.org/officeDocument/2006/relationships/chart" Target="../charts/chart3.xml"/><Relationship Id="rId21" Type="http://schemas.microsoft.com/office/2014/relationships/chartEx" Target="../charts/chartEx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microsoft.com/office/2014/relationships/chartEx" Target="../charts/chartEx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8</xdr:col>
      <xdr:colOff>546736</xdr:colOff>
      <xdr:row>100</xdr:row>
      <xdr:rowOff>144781</xdr:rowOff>
    </xdr:from>
    <xdr:ext cx="45719" cy="45719"/>
    <xdr:pic>
      <xdr:nvPicPr>
        <xdr:cNvPr id="814104210" name="Chart1" title="Chart">
          <a:extLst>
            <a:ext uri="{FF2B5EF4-FFF2-40B4-BE49-F238E27FC236}">
              <a16:creationId xmlns:a16="http://schemas.microsoft.com/office/drawing/2014/main" id="{00000000-0008-0000-0000-0000923E8630}"/>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xdr:spPr>
        <a:xfrm flipH="1" flipV="1">
          <a:off x="6404611" y="18242281"/>
          <a:ext cx="45719" cy="45719"/>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352800" cy="2028824"/>
    <xdr:graphicFrame macro="">
      <xdr:nvGraphicFramePr>
        <xdr:cNvPr id="1450596746" name="Chart 2">
          <a:extLst>
            <a:ext uri="{FF2B5EF4-FFF2-40B4-BE49-F238E27FC236}">
              <a16:creationId xmlns:a16="http://schemas.microsoft.com/office/drawing/2014/main" id="{00000000-0008-0000-0100-00008A597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257175</xdr:colOff>
      <xdr:row>0</xdr:row>
      <xdr:rowOff>0</xdr:rowOff>
    </xdr:from>
    <xdr:ext cx="3305175" cy="1990725"/>
    <xdr:graphicFrame macro="">
      <xdr:nvGraphicFramePr>
        <xdr:cNvPr id="935599858" name="Chart 3">
          <a:extLst>
            <a:ext uri="{FF2B5EF4-FFF2-40B4-BE49-F238E27FC236}">
              <a16:creationId xmlns:a16="http://schemas.microsoft.com/office/drawing/2014/main" id="{00000000-0008-0000-0100-0000F21EC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12</xdr:row>
      <xdr:rowOff>9524</xdr:rowOff>
    </xdr:from>
    <xdr:ext cx="3381374" cy="2009775"/>
    <xdr:graphicFrame macro="">
      <xdr:nvGraphicFramePr>
        <xdr:cNvPr id="400421298" name="Chart 4">
          <a:extLst>
            <a:ext uri="{FF2B5EF4-FFF2-40B4-BE49-F238E27FC236}">
              <a16:creationId xmlns:a16="http://schemas.microsoft.com/office/drawing/2014/main" id="{00000000-0008-0000-0100-0000B2F1D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285750</xdr:colOff>
      <xdr:row>11</xdr:row>
      <xdr:rowOff>161925</xdr:rowOff>
    </xdr:from>
    <xdr:ext cx="3276600" cy="2000250"/>
    <xdr:graphicFrame macro="">
      <xdr:nvGraphicFramePr>
        <xdr:cNvPr id="1927011988" name="Chart 5">
          <a:extLst>
            <a:ext uri="{FF2B5EF4-FFF2-40B4-BE49-F238E27FC236}">
              <a16:creationId xmlns:a16="http://schemas.microsoft.com/office/drawing/2014/main" id="{00000000-0008-0000-0100-000094DED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419100</xdr:colOff>
      <xdr:row>11</xdr:row>
      <xdr:rowOff>171450</xdr:rowOff>
    </xdr:from>
    <xdr:ext cx="3181350" cy="2019300"/>
    <xdr:graphicFrame macro="">
      <xdr:nvGraphicFramePr>
        <xdr:cNvPr id="943108525" name="Chart 6">
          <a:extLst>
            <a:ext uri="{FF2B5EF4-FFF2-40B4-BE49-F238E27FC236}">
              <a16:creationId xmlns:a16="http://schemas.microsoft.com/office/drawing/2014/main" id="{00000000-0008-0000-0100-0000ADB13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0</xdr:colOff>
      <xdr:row>24</xdr:row>
      <xdr:rowOff>161925</xdr:rowOff>
    </xdr:from>
    <xdr:ext cx="3419474" cy="1809750"/>
    <xdr:graphicFrame macro="">
      <xdr:nvGraphicFramePr>
        <xdr:cNvPr id="1453600647" name="Chart 7">
          <a:extLst>
            <a:ext uri="{FF2B5EF4-FFF2-40B4-BE49-F238E27FC236}">
              <a16:creationId xmlns:a16="http://schemas.microsoft.com/office/drawing/2014/main" id="{00000000-0008-0000-0100-0000872FA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323850</xdr:colOff>
      <xdr:row>24</xdr:row>
      <xdr:rowOff>133350</xdr:rowOff>
    </xdr:from>
    <xdr:ext cx="3200400" cy="1857375"/>
    <xdr:graphicFrame macro="">
      <xdr:nvGraphicFramePr>
        <xdr:cNvPr id="1777014530" name="Chart 8">
          <a:extLst>
            <a:ext uri="{FF2B5EF4-FFF2-40B4-BE49-F238E27FC236}">
              <a16:creationId xmlns:a16="http://schemas.microsoft.com/office/drawing/2014/main" id="{00000000-0008-0000-0100-00000217E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390525</xdr:colOff>
      <xdr:row>37</xdr:row>
      <xdr:rowOff>9525</xdr:rowOff>
    </xdr:from>
    <xdr:ext cx="3190875" cy="1990725"/>
    <xdr:graphicFrame macro="">
      <xdr:nvGraphicFramePr>
        <xdr:cNvPr id="126703319" name="Chart 9">
          <a:extLst>
            <a:ext uri="{FF2B5EF4-FFF2-40B4-BE49-F238E27FC236}">
              <a16:creationId xmlns:a16="http://schemas.microsoft.com/office/drawing/2014/main" id="{00000000-0008-0000-0100-0000D7568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49</xdr:row>
      <xdr:rowOff>19050</xdr:rowOff>
    </xdr:from>
    <xdr:ext cx="3371850" cy="1990725"/>
    <xdr:graphicFrame macro="">
      <xdr:nvGraphicFramePr>
        <xdr:cNvPr id="2014018846" name="Chart 10">
          <a:extLst>
            <a:ext uri="{FF2B5EF4-FFF2-40B4-BE49-F238E27FC236}">
              <a16:creationId xmlns:a16="http://schemas.microsoft.com/office/drawing/2014/main" id="{00000000-0008-0000-0100-00001E7D0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361949</xdr:colOff>
      <xdr:row>49</xdr:row>
      <xdr:rowOff>57150</xdr:rowOff>
    </xdr:from>
    <xdr:ext cx="3209925" cy="1876425"/>
    <xdr:graphicFrame macro="">
      <xdr:nvGraphicFramePr>
        <xdr:cNvPr id="1872347466" name="Chart 11">
          <a:extLst>
            <a:ext uri="{FF2B5EF4-FFF2-40B4-BE49-F238E27FC236}">
              <a16:creationId xmlns:a16="http://schemas.microsoft.com/office/drawing/2014/main" id="{00000000-0008-0000-0100-00004AC19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7</xdr:col>
      <xdr:colOff>352425</xdr:colOff>
      <xdr:row>49</xdr:row>
      <xdr:rowOff>38100</xdr:rowOff>
    </xdr:from>
    <xdr:ext cx="3219450" cy="1952625"/>
    <xdr:graphicFrame macro="">
      <xdr:nvGraphicFramePr>
        <xdr:cNvPr id="1782671364" name="Chart 12">
          <a:extLst>
            <a:ext uri="{FF2B5EF4-FFF2-40B4-BE49-F238E27FC236}">
              <a16:creationId xmlns:a16="http://schemas.microsoft.com/office/drawing/2014/main" id="{00000000-0008-0000-0100-000004684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342900</xdr:colOff>
      <xdr:row>24</xdr:row>
      <xdr:rowOff>142875</xdr:rowOff>
    </xdr:from>
    <xdr:ext cx="3248025" cy="1838324"/>
    <xdr:graphicFrame macro="">
      <xdr:nvGraphicFramePr>
        <xdr:cNvPr id="1827205606" name="Chart 13">
          <a:extLst>
            <a:ext uri="{FF2B5EF4-FFF2-40B4-BE49-F238E27FC236}">
              <a16:creationId xmlns:a16="http://schemas.microsoft.com/office/drawing/2014/main" id="{00000000-0008-0000-0100-0000E6F1E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61</xdr:row>
      <xdr:rowOff>133350</xdr:rowOff>
    </xdr:from>
    <xdr:ext cx="3352800" cy="2171700"/>
    <xdr:graphicFrame macro="">
      <xdr:nvGraphicFramePr>
        <xdr:cNvPr id="1948168554" name="Chart 14">
          <a:extLst>
            <a:ext uri="{FF2B5EF4-FFF2-40B4-BE49-F238E27FC236}">
              <a16:creationId xmlns:a16="http://schemas.microsoft.com/office/drawing/2014/main" id="{00000000-0008-0000-0100-00006AB11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3</xdr:col>
      <xdr:colOff>361950</xdr:colOff>
      <xdr:row>61</xdr:row>
      <xdr:rowOff>142875</xdr:rowOff>
    </xdr:from>
    <xdr:ext cx="2847975" cy="2171700"/>
    <xdr:graphicFrame macro="">
      <xdr:nvGraphicFramePr>
        <xdr:cNvPr id="478323752" name="Chart 15">
          <a:extLst>
            <a:ext uri="{FF2B5EF4-FFF2-40B4-BE49-F238E27FC236}">
              <a16:creationId xmlns:a16="http://schemas.microsoft.com/office/drawing/2014/main" id="{00000000-0008-0000-0100-000028A48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4</xdr:col>
      <xdr:colOff>0</xdr:colOff>
      <xdr:row>90</xdr:row>
      <xdr:rowOff>9525</xdr:rowOff>
    </xdr:from>
    <xdr:ext cx="3486150" cy="1885950"/>
    <xdr:graphicFrame macro="">
      <xdr:nvGraphicFramePr>
        <xdr:cNvPr id="656639766" name="Chart 16">
          <a:extLst>
            <a:ext uri="{FF2B5EF4-FFF2-40B4-BE49-F238E27FC236}">
              <a16:creationId xmlns:a16="http://schemas.microsoft.com/office/drawing/2014/main" id="{00000000-0008-0000-0100-000016872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7</xdr:col>
      <xdr:colOff>342900</xdr:colOff>
      <xdr:row>0</xdr:row>
      <xdr:rowOff>0</xdr:rowOff>
    </xdr:from>
    <xdr:ext cx="3200400" cy="1962150"/>
    <xdr:graphicFrame macro="">
      <xdr:nvGraphicFramePr>
        <xdr:cNvPr id="967068273" name="Chart 17">
          <a:extLst>
            <a:ext uri="{FF2B5EF4-FFF2-40B4-BE49-F238E27FC236}">
              <a16:creationId xmlns:a16="http://schemas.microsoft.com/office/drawing/2014/main" id="{00000000-0008-0000-0100-0000714AA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13</xdr:col>
      <xdr:colOff>257175</xdr:colOff>
      <xdr:row>24</xdr:row>
      <xdr:rowOff>180974</xdr:rowOff>
    </xdr:from>
    <xdr:ext cx="3181350" cy="1819275"/>
    <xdr:graphicFrame macro="">
      <xdr:nvGraphicFramePr>
        <xdr:cNvPr id="726213101" name="Chart 18">
          <a:extLst>
            <a:ext uri="{FF2B5EF4-FFF2-40B4-BE49-F238E27FC236}">
              <a16:creationId xmlns:a16="http://schemas.microsoft.com/office/drawing/2014/main" id="{00000000-0008-0000-0100-0000ED214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17</xdr:col>
      <xdr:colOff>190499</xdr:colOff>
      <xdr:row>76</xdr:row>
      <xdr:rowOff>104774</xdr:rowOff>
    </xdr:from>
    <xdr:ext cx="45719" cy="47625"/>
    <xdr:pic>
      <xdr:nvPicPr>
        <xdr:cNvPr id="1030139763" name="Chart19" title="Chart">
          <a:extLst>
            <a:ext uri="{FF2B5EF4-FFF2-40B4-BE49-F238E27FC236}">
              <a16:creationId xmlns:a16="http://schemas.microsoft.com/office/drawing/2014/main" id="{00000000-0008-0000-0100-000073AF663D}"/>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xdr:spPr>
        <a:xfrm flipH="1" flipV="1">
          <a:off x="12592049" y="13858874"/>
          <a:ext cx="45719" cy="47625"/>
        </a:xfrm>
        <a:prstGeom prst="rect">
          <a:avLst/>
        </a:prstGeom>
        <a:noFill/>
      </xdr:spPr>
    </xdr:pic>
    <xdr:clientData fLocksWithSheet="0"/>
  </xdr:oneCellAnchor>
  <xdr:oneCellAnchor>
    <xdr:from>
      <xdr:col>7</xdr:col>
      <xdr:colOff>19050</xdr:colOff>
      <xdr:row>76</xdr:row>
      <xdr:rowOff>0</xdr:rowOff>
    </xdr:from>
    <xdr:ext cx="2771775" cy="1924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twoCellAnchor>
    <xdr:from>
      <xdr:col>3</xdr:col>
      <xdr:colOff>409575</xdr:colOff>
      <xdr:row>36</xdr:row>
      <xdr:rowOff>161925</xdr:rowOff>
    </xdr:from>
    <xdr:to>
      <xdr:col>6</xdr:col>
      <xdr:colOff>771525</xdr:colOff>
      <xdr:row>48</xdr:row>
      <xdr:rowOff>9525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9C2DC8D-80CC-4C86-B875-9D9DCECE1B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3800475" y="6677025"/>
              <a:ext cx="3114675" cy="2019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36</xdr:row>
      <xdr:rowOff>152400</xdr:rowOff>
    </xdr:from>
    <xdr:to>
      <xdr:col>3</xdr:col>
      <xdr:colOff>85724</xdr:colOff>
      <xdr:row>48</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485564F-E226-4C55-82D7-760051D4AF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0" y="6667500"/>
              <a:ext cx="3476624" cy="2019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800100</xdr:colOff>
      <xdr:row>62</xdr:row>
      <xdr:rowOff>57150</xdr:rowOff>
    </xdr:from>
    <xdr:to>
      <xdr:col>13</xdr:col>
      <xdr:colOff>19050</xdr:colOff>
      <xdr:row>73</xdr:row>
      <xdr:rowOff>161925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CB93C5D-307D-47E5-B06B-E10BEBA8C9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6943725" y="11277600"/>
              <a:ext cx="3609975"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561975</xdr:colOff>
      <xdr:row>90</xdr:row>
      <xdr:rowOff>104775</xdr:rowOff>
    </xdr:from>
    <xdr:to>
      <xdr:col>12</xdr:col>
      <xdr:colOff>66675</xdr:colOff>
      <xdr:row>100</xdr:row>
      <xdr:rowOff>95249</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A217719E-3A4E-F696-6642-FBC5CC61D3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191500" y="16392525"/>
              <a:ext cx="1828800" cy="1885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13</xdr:row>
      <xdr:rowOff>14288</xdr:rowOff>
    </xdr:from>
    <xdr:to>
      <xdr:col>8</xdr:col>
      <xdr:colOff>590549</xdr:colOff>
      <xdr:row>24</xdr:row>
      <xdr:rowOff>28576</xdr:rowOff>
    </xdr:to>
    <xdr:graphicFrame macro="">
      <xdr:nvGraphicFramePr>
        <xdr:cNvPr id="2" name="Chart 1">
          <a:extLst>
            <a:ext uri="{FF2B5EF4-FFF2-40B4-BE49-F238E27FC236}">
              <a16:creationId xmlns:a16="http://schemas.microsoft.com/office/drawing/2014/main" id="{2A954A25-C1B6-2594-7619-95C4962ED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28</xdr:row>
      <xdr:rowOff>9525</xdr:rowOff>
    </xdr:from>
    <xdr:to>
      <xdr:col>9</xdr:col>
      <xdr:colOff>0</xdr:colOff>
      <xdr:row>39</xdr:row>
      <xdr:rowOff>23813</xdr:rowOff>
    </xdr:to>
    <xdr:graphicFrame macro="">
      <xdr:nvGraphicFramePr>
        <xdr:cNvPr id="3" name="Chart 2">
          <a:extLst>
            <a:ext uri="{FF2B5EF4-FFF2-40B4-BE49-F238E27FC236}">
              <a16:creationId xmlns:a16="http://schemas.microsoft.com/office/drawing/2014/main" id="{F17B535D-EF18-4BD3-9EB1-0A4DED40B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13</xdr:row>
      <xdr:rowOff>19050</xdr:rowOff>
    </xdr:from>
    <xdr:to>
      <xdr:col>16</xdr:col>
      <xdr:colOff>0</xdr:colOff>
      <xdr:row>24</xdr:row>
      <xdr:rowOff>28575</xdr:rowOff>
    </xdr:to>
    <xdr:graphicFrame macro="">
      <xdr:nvGraphicFramePr>
        <xdr:cNvPr id="4" name="Chart 3">
          <a:extLst>
            <a:ext uri="{FF2B5EF4-FFF2-40B4-BE49-F238E27FC236}">
              <a16:creationId xmlns:a16="http://schemas.microsoft.com/office/drawing/2014/main" id="{64AE5B4D-3FEB-437C-BF99-7600734AD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28</xdr:row>
      <xdr:rowOff>0</xdr:rowOff>
    </xdr:from>
    <xdr:to>
      <xdr:col>16</xdr:col>
      <xdr:colOff>0</xdr:colOff>
      <xdr:row>39</xdr:row>
      <xdr:rowOff>14288</xdr:rowOff>
    </xdr:to>
    <xdr:graphicFrame macro="">
      <xdr:nvGraphicFramePr>
        <xdr:cNvPr id="5" name="Chart 4">
          <a:extLst>
            <a:ext uri="{FF2B5EF4-FFF2-40B4-BE49-F238E27FC236}">
              <a16:creationId xmlns:a16="http://schemas.microsoft.com/office/drawing/2014/main" id="{E37C1220-10AF-49EC-B2A5-520175D2E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542924</xdr:colOff>
      <xdr:row>8</xdr:row>
      <xdr:rowOff>185737</xdr:rowOff>
    </xdr:from>
    <xdr:to>
      <xdr:col>15</xdr:col>
      <xdr:colOff>200024</xdr:colOff>
      <xdr:row>24</xdr:row>
      <xdr:rowOff>71437</xdr:rowOff>
    </xdr:to>
    <xdr:graphicFrame macro="">
      <xdr:nvGraphicFramePr>
        <xdr:cNvPr id="2" name="Chart 1">
          <a:extLst>
            <a:ext uri="{FF2B5EF4-FFF2-40B4-BE49-F238E27FC236}">
              <a16:creationId xmlns:a16="http://schemas.microsoft.com/office/drawing/2014/main" id="{96405BA7-DFDB-A1DE-1CCF-2BCB96A3A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Amruta" refreshedDate="45476.925235416667" createdVersion="8" refreshedVersion="8" minRefreshableVersion="3" recordCount="5" xr:uid="{97A98A82-0E04-46C0-A317-945195AEC733}">
  <cacheSource type="worksheet">
    <worksheetSource ref="A76:C81" sheet="Data"/>
  </cacheSource>
  <cacheFields count="3">
    <cacheField name="Category" numFmtId="0">
      <sharedItems count="5">
        <s v="Category1"/>
        <s v="Category2"/>
        <s v="Category3"/>
        <s v="Category4"/>
        <s v="Category5"/>
      </sharedItems>
    </cacheField>
    <cacheField name="Percentage1" numFmtId="0">
      <sharedItems containsSemiMixedTypes="0" containsString="0" containsNumber="1" containsInteger="1" minValue="10" maxValue="30"/>
    </cacheField>
    <cacheField name="Percentage2" numFmtId="0">
      <sharedItems containsSemiMixedTypes="0" containsString="0" containsNumber="1" containsInteger="1" minValue="10" maxValue="30"/>
    </cacheField>
  </cacheFields>
  <extLst>
    <ext xmlns:x14="http://schemas.microsoft.com/office/spreadsheetml/2009/9/main" uri="{725AE2AE-9491-48be-B2B4-4EB974FC3084}">
      <x14:pivotCacheDefinition pivotCacheId="1016237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0"/>
    <n v="20"/>
  </r>
  <r>
    <x v="1"/>
    <n v="20"/>
    <n v="15"/>
  </r>
  <r>
    <x v="2"/>
    <n v="25"/>
    <n v="30"/>
  </r>
  <r>
    <x v="3"/>
    <n v="15"/>
    <n v="10"/>
  </r>
  <r>
    <x v="4"/>
    <n v="1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C7794-BF62-4C70-8B50-B3707D260A4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2:C98" firstHeaderRow="0" firstDataRow="1" firstDataCol="1"/>
  <pivotFields count="3">
    <pivotField axis="axisRow" showAll="0">
      <items count="6">
        <item x="0"/>
        <item x="1"/>
        <item x="2"/>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Percentage1" fld="1" baseField="0" baseItem="0"/>
    <dataField name="Sum of Percentage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92900FC-CD60-493E-B6B0-4F630AE86DD5}" sourceName="Category">
  <pivotTables>
    <pivotTable tabId="2" name="PivotTable1"/>
  </pivotTables>
  <data>
    <tabular pivotCacheId="101623712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4B2C233-9F0F-4C28-AD55-0DC5C33E5E86}" cache="Slicer_Category1" caption="Catego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1526E5-5D33-4FD3-BC96-9CA2C7BCC56F}" name="Table2" displayName="Table2" ref="A1:D20" totalsRowShown="0">
  <autoFilter ref="A1:D20" xr:uid="{111526E5-5D33-4FD3-BC96-9CA2C7BCC56F}"/>
  <tableColumns count="4">
    <tableColumn id="1" xr3:uid="{C80F38AC-0C0C-43C8-8B8A-30032075FF46}" name="Sales ($)"/>
    <tableColumn id="2" xr3:uid="{696848D0-05FC-4E00-8DF2-00A9133459E5}" name="Month"/>
    <tableColumn id="3" xr3:uid="{8A0D454D-EF23-44D6-B277-1ED9D0A23141}" name="Forecast(Month)">
      <calculatedColumnFormula>_xlfn.FORECAST.ETS(A2,$B$2:$B$16,$A$2:$A$16,1,1)</calculatedColumnFormula>
    </tableColumn>
    <tableColumn id="4" xr3:uid="{8938735A-94FF-48C9-B4A2-0D8279CB2FBF}" name="Confidence Interval(Month)">
      <calculatedColumnFormula>_xlfn.FORECAST.ETS.CONFINT(A2,$B$2:$B$16,$A$2:$A$16,0.95,1,1)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0206D7-6D56-4C11-9131-7334AA3DFCAC}" name="Table3" displayName="Table3" ref="G1:H8" totalsRowShown="0">
  <autoFilter ref="G1:H8" xr:uid="{090206D7-6D56-4C11-9131-7334AA3DFCAC}"/>
  <tableColumns count="2">
    <tableColumn id="1" xr3:uid="{36399717-A0E2-406D-ADE4-31AB11CE2E91}" name="Statistic"/>
    <tableColumn id="2" xr3:uid="{DBE51258-30D3-4A71-8EE0-CDEB564B1A69}" name="Valu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excel2_practice.xlsx/" TargetMode="Externa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topLeftCell="A83" workbookViewId="0">
      <selection activeCell="A40" sqref="A40:B46"/>
    </sheetView>
  </sheetViews>
  <sheetFormatPr defaultColWidth="14.42578125" defaultRowHeight="15" customHeight="1" x14ac:dyDescent="0.25"/>
  <cols>
    <col min="1" max="1" width="18.5703125" customWidth="1"/>
    <col min="2" max="2" width="14.85546875" customWidth="1"/>
    <col min="3" max="3" width="10.85546875" customWidth="1"/>
    <col min="4" max="26" width="8.7109375" customWidth="1"/>
  </cols>
  <sheetData>
    <row r="1" spans="1:4" ht="14.25" customHeight="1" x14ac:dyDescent="0.25">
      <c r="A1" s="1" t="s">
        <v>0</v>
      </c>
      <c r="B1" s="2"/>
      <c r="C1" s="3"/>
      <c r="D1" s="3"/>
    </row>
    <row r="2" spans="1:4" ht="14.25" customHeight="1" x14ac:dyDescent="0.25">
      <c r="A2" s="4" t="s">
        <v>1</v>
      </c>
      <c r="B2" s="4" t="s">
        <v>2</v>
      </c>
      <c r="C2" s="5" t="s">
        <v>3</v>
      </c>
      <c r="D2" s="5"/>
    </row>
    <row r="3" spans="1:4" ht="14.25" customHeight="1" x14ac:dyDescent="0.25">
      <c r="A3" s="5" t="s">
        <v>4</v>
      </c>
      <c r="B3" s="5">
        <v>15</v>
      </c>
      <c r="C3" s="5">
        <v>5</v>
      </c>
      <c r="D3" s="5"/>
    </row>
    <row r="4" spans="1:4" ht="14.25" customHeight="1" x14ac:dyDescent="0.25">
      <c r="A4" s="5" t="s">
        <v>5</v>
      </c>
      <c r="B4" s="5">
        <v>18</v>
      </c>
      <c r="C4" s="5">
        <v>7</v>
      </c>
      <c r="D4" s="5"/>
    </row>
    <row r="5" spans="1:4" ht="14.25" customHeight="1" x14ac:dyDescent="0.25">
      <c r="A5" s="5" t="s">
        <v>6</v>
      </c>
      <c r="B5" s="5">
        <v>14</v>
      </c>
      <c r="C5" s="5">
        <v>9</v>
      </c>
      <c r="D5" s="5"/>
    </row>
    <row r="6" spans="1:4" ht="14.25" customHeight="1" x14ac:dyDescent="0.25">
      <c r="A6" s="5"/>
      <c r="B6" s="5"/>
      <c r="C6" s="5"/>
      <c r="D6" s="5"/>
    </row>
    <row r="7" spans="1:4" ht="14.25" customHeight="1" x14ac:dyDescent="0.25">
      <c r="A7" s="1" t="s">
        <v>7</v>
      </c>
      <c r="B7" s="2"/>
      <c r="C7" s="3"/>
      <c r="D7" s="3"/>
    </row>
    <row r="8" spans="1:4" ht="14.25" customHeight="1" x14ac:dyDescent="0.25">
      <c r="A8" s="4" t="s">
        <v>8</v>
      </c>
      <c r="B8" s="4" t="s">
        <v>9</v>
      </c>
      <c r="C8" s="5"/>
      <c r="D8" s="5"/>
    </row>
    <row r="9" spans="1:4" ht="14.25" customHeight="1" x14ac:dyDescent="0.25">
      <c r="A9" s="5">
        <v>2021</v>
      </c>
      <c r="B9" s="5">
        <v>1000</v>
      </c>
      <c r="C9" s="5"/>
      <c r="D9" s="5"/>
    </row>
    <row r="10" spans="1:4" ht="14.25" customHeight="1" x14ac:dyDescent="0.25">
      <c r="A10" s="5">
        <v>2022</v>
      </c>
      <c r="B10" s="5">
        <v>2000</v>
      </c>
      <c r="C10" s="5"/>
      <c r="D10" s="5"/>
    </row>
    <row r="11" spans="1:4" ht="14.25" customHeight="1" x14ac:dyDescent="0.25">
      <c r="A11" s="5">
        <v>2023</v>
      </c>
      <c r="B11" s="5">
        <v>3000</v>
      </c>
      <c r="C11" s="5"/>
      <c r="D11" s="5"/>
    </row>
    <row r="12" spans="1:4" ht="14.25" customHeight="1" x14ac:dyDescent="0.25">
      <c r="A12" s="5">
        <v>2024</v>
      </c>
      <c r="B12" s="5">
        <v>4000</v>
      </c>
      <c r="C12" s="5"/>
      <c r="D12" s="5"/>
    </row>
    <row r="13" spans="1:4" ht="14.25" customHeight="1" x14ac:dyDescent="0.25">
      <c r="A13" s="5"/>
      <c r="B13" s="5"/>
      <c r="C13" s="5"/>
      <c r="D13" s="5"/>
    </row>
    <row r="14" spans="1:4" ht="14.25" customHeight="1" x14ac:dyDescent="0.25">
      <c r="A14" s="5"/>
      <c r="B14" s="5"/>
      <c r="C14" s="5"/>
      <c r="D14" s="5"/>
    </row>
    <row r="15" spans="1:4" ht="14.25" customHeight="1" x14ac:dyDescent="0.25">
      <c r="A15" s="1" t="s">
        <v>10</v>
      </c>
      <c r="B15" s="2"/>
      <c r="C15" s="3"/>
      <c r="D15" s="3"/>
    </row>
    <row r="16" spans="1:4" ht="14.25" customHeight="1" x14ac:dyDescent="0.25">
      <c r="A16" s="4" t="s">
        <v>11</v>
      </c>
      <c r="B16" s="4" t="s">
        <v>12</v>
      </c>
      <c r="C16" s="5"/>
      <c r="D16" s="5"/>
    </row>
    <row r="17" spans="1:4" ht="14.25" customHeight="1" x14ac:dyDescent="0.25">
      <c r="A17" s="5" t="s">
        <v>13</v>
      </c>
      <c r="B17" s="5">
        <v>30</v>
      </c>
      <c r="C17" s="5"/>
      <c r="D17" s="5"/>
    </row>
    <row r="18" spans="1:4" ht="14.25" customHeight="1" x14ac:dyDescent="0.25">
      <c r="A18" s="5" t="s">
        <v>14</v>
      </c>
      <c r="B18" s="5">
        <v>25</v>
      </c>
      <c r="C18" s="5"/>
      <c r="D18" s="5"/>
    </row>
    <row r="19" spans="1:4" ht="14.25" customHeight="1" x14ac:dyDescent="0.25">
      <c r="A19" s="5" t="s">
        <v>15</v>
      </c>
      <c r="B19" s="5">
        <v>15</v>
      </c>
      <c r="C19" s="5"/>
      <c r="D19" s="5"/>
    </row>
    <row r="20" spans="1:4" ht="14.25" customHeight="1" x14ac:dyDescent="0.25">
      <c r="A20" s="5" t="s">
        <v>16</v>
      </c>
      <c r="B20" s="5">
        <v>10</v>
      </c>
      <c r="C20" s="5"/>
      <c r="D20" s="5"/>
    </row>
    <row r="21" spans="1:4" ht="14.25" customHeight="1" x14ac:dyDescent="0.25">
      <c r="A21" s="5" t="s">
        <v>17</v>
      </c>
      <c r="B21" s="5">
        <v>20</v>
      </c>
      <c r="C21" s="5"/>
      <c r="D21" s="5"/>
    </row>
    <row r="22" spans="1:4" ht="14.25" customHeight="1" x14ac:dyDescent="0.25">
      <c r="A22" s="5"/>
      <c r="B22" s="5"/>
      <c r="C22" s="5"/>
      <c r="D22" s="5"/>
    </row>
    <row r="23" spans="1:4" ht="14.25" customHeight="1" x14ac:dyDescent="0.25">
      <c r="A23" s="1" t="s">
        <v>18</v>
      </c>
      <c r="B23" s="2"/>
      <c r="C23" s="3"/>
      <c r="D23" s="3"/>
    </row>
    <row r="24" spans="1:4" ht="14.25" customHeight="1" x14ac:dyDescent="0.25">
      <c r="A24" s="4" t="s">
        <v>19</v>
      </c>
      <c r="B24" s="4" t="s">
        <v>20</v>
      </c>
      <c r="C24" s="5"/>
      <c r="D24" s="5"/>
    </row>
    <row r="25" spans="1:4" ht="14.25" customHeight="1" x14ac:dyDescent="0.25">
      <c r="A25" s="5">
        <v>1</v>
      </c>
      <c r="B25" s="5">
        <v>5</v>
      </c>
      <c r="C25" s="5"/>
      <c r="D25" s="5"/>
    </row>
    <row r="26" spans="1:4" ht="14.25" customHeight="1" x14ac:dyDescent="0.25">
      <c r="A26" s="5">
        <v>2</v>
      </c>
      <c r="B26" s="5">
        <v>7</v>
      </c>
      <c r="C26" s="5"/>
      <c r="D26" s="5"/>
    </row>
    <row r="27" spans="1:4" ht="14.25" customHeight="1" x14ac:dyDescent="0.25">
      <c r="A27" s="5">
        <v>3</v>
      </c>
      <c r="B27" s="5">
        <v>6</v>
      </c>
      <c r="C27" s="5"/>
      <c r="D27" s="5"/>
    </row>
    <row r="28" spans="1:4" ht="14.25" customHeight="1" x14ac:dyDescent="0.25">
      <c r="A28" s="5">
        <v>4</v>
      </c>
      <c r="B28" s="5">
        <v>9</v>
      </c>
      <c r="C28" s="5"/>
      <c r="D28" s="5"/>
    </row>
    <row r="29" spans="1:4" ht="14.25" customHeight="1" x14ac:dyDescent="0.25">
      <c r="A29" s="5">
        <v>5</v>
      </c>
      <c r="B29" s="5">
        <v>8</v>
      </c>
      <c r="C29" s="5"/>
      <c r="D29" s="5"/>
    </row>
    <row r="30" spans="1:4" ht="14.25" customHeight="1" x14ac:dyDescent="0.25">
      <c r="A30" s="5"/>
      <c r="B30" s="5"/>
      <c r="C30" s="5"/>
      <c r="D30" s="5"/>
    </row>
    <row r="31" spans="1:4" ht="14.25" customHeight="1" x14ac:dyDescent="0.25">
      <c r="A31" s="6" t="s">
        <v>21</v>
      </c>
      <c r="B31" s="4"/>
      <c r="C31" s="5"/>
      <c r="D31" s="5"/>
    </row>
    <row r="32" spans="1:4" ht="14.25" customHeight="1" x14ac:dyDescent="0.25">
      <c r="A32" s="4" t="s">
        <v>1</v>
      </c>
      <c r="B32" s="4" t="s">
        <v>22</v>
      </c>
      <c r="C32" s="5"/>
      <c r="D32" s="5"/>
    </row>
    <row r="33" spans="1:4" ht="14.25" customHeight="1" x14ac:dyDescent="0.25">
      <c r="A33" s="5" t="s">
        <v>23</v>
      </c>
      <c r="B33" s="5">
        <v>100</v>
      </c>
      <c r="C33" s="5"/>
      <c r="D33" s="5"/>
    </row>
    <row r="34" spans="1:4" ht="14.25" customHeight="1" x14ac:dyDescent="0.25">
      <c r="A34" s="5" t="s">
        <v>24</v>
      </c>
      <c r="B34" s="5">
        <v>50</v>
      </c>
      <c r="C34" s="5"/>
      <c r="D34" s="5"/>
    </row>
    <row r="35" spans="1:4" ht="14.25" customHeight="1" x14ac:dyDescent="0.25">
      <c r="A35" s="5" t="s">
        <v>25</v>
      </c>
      <c r="B35" s="5">
        <v>-30</v>
      </c>
      <c r="C35" s="5"/>
      <c r="D35" s="5"/>
    </row>
    <row r="36" spans="1:4" ht="14.25" customHeight="1" x14ac:dyDescent="0.25">
      <c r="A36" s="5" t="s">
        <v>26</v>
      </c>
      <c r="B36" s="5">
        <v>120</v>
      </c>
      <c r="C36" s="5"/>
      <c r="D36" s="5"/>
    </row>
    <row r="37" spans="1:4" ht="14.25" customHeight="1" x14ac:dyDescent="0.25">
      <c r="A37" s="5"/>
      <c r="B37" s="5"/>
      <c r="C37" s="5"/>
      <c r="D37" s="5"/>
    </row>
    <row r="38" spans="1:4" ht="14.25" customHeight="1" x14ac:dyDescent="0.25">
      <c r="A38" s="5"/>
      <c r="B38" s="5"/>
      <c r="C38" s="5"/>
      <c r="D38" s="5"/>
    </row>
    <row r="39" spans="1:4" ht="14.25" customHeight="1" x14ac:dyDescent="0.25">
      <c r="A39" s="1" t="s">
        <v>27</v>
      </c>
      <c r="B39" s="2"/>
      <c r="C39" s="3"/>
      <c r="D39" s="3"/>
    </row>
    <row r="40" spans="1:4" ht="14.25" customHeight="1" x14ac:dyDescent="0.25">
      <c r="A40" s="4" t="s">
        <v>28</v>
      </c>
      <c r="B40" s="4" t="s">
        <v>22</v>
      </c>
      <c r="C40" s="5"/>
      <c r="D40" s="5"/>
    </row>
    <row r="41" spans="1:4" ht="14.25" customHeight="1" x14ac:dyDescent="0.25">
      <c r="A41" s="5" t="s">
        <v>29</v>
      </c>
      <c r="B41" s="5">
        <v>10</v>
      </c>
      <c r="C41" s="5"/>
      <c r="D41" s="5"/>
    </row>
    <row r="42" spans="1:4" ht="14.25" customHeight="1" x14ac:dyDescent="0.25">
      <c r="A42" s="5" t="s">
        <v>29</v>
      </c>
      <c r="B42" s="5">
        <v>15</v>
      </c>
      <c r="C42" s="5"/>
      <c r="D42" s="5"/>
    </row>
    <row r="43" spans="1:4" ht="14.25" customHeight="1" x14ac:dyDescent="0.25">
      <c r="A43" s="5" t="s">
        <v>29</v>
      </c>
      <c r="B43" s="5">
        <v>20</v>
      </c>
      <c r="C43" s="5"/>
      <c r="D43" s="5"/>
    </row>
    <row r="44" spans="1:4" ht="14.25" customHeight="1" x14ac:dyDescent="0.25">
      <c r="A44" s="5" t="s">
        <v>30</v>
      </c>
      <c r="B44" s="5">
        <v>25</v>
      </c>
      <c r="C44" s="5"/>
      <c r="D44" s="5"/>
    </row>
    <row r="45" spans="1:4" ht="14.25" customHeight="1" x14ac:dyDescent="0.25">
      <c r="A45" s="5" t="s">
        <v>30</v>
      </c>
      <c r="B45" s="5">
        <v>30</v>
      </c>
      <c r="C45" s="5"/>
      <c r="D45" s="5"/>
    </row>
    <row r="46" spans="1:4" ht="14.25" customHeight="1" x14ac:dyDescent="0.25">
      <c r="A46" s="5" t="s">
        <v>30</v>
      </c>
      <c r="B46" s="5">
        <v>35</v>
      </c>
      <c r="C46" s="5"/>
      <c r="D46" s="5"/>
    </row>
    <row r="47" spans="1:4" ht="14.25" customHeight="1" x14ac:dyDescent="0.25">
      <c r="A47" s="5"/>
      <c r="B47" s="5"/>
      <c r="C47" s="5"/>
      <c r="D47" s="5"/>
    </row>
    <row r="48" spans="1:4" ht="14.25" customHeight="1" x14ac:dyDescent="0.25">
      <c r="A48" s="1" t="s">
        <v>31</v>
      </c>
      <c r="B48" s="2"/>
      <c r="C48" s="2"/>
      <c r="D48" s="2"/>
    </row>
    <row r="49" spans="1:4" ht="14.25" customHeight="1" x14ac:dyDescent="0.25">
      <c r="A49" s="4" t="s">
        <v>8</v>
      </c>
      <c r="B49" s="4" t="s">
        <v>9</v>
      </c>
      <c r="C49" s="4" t="s">
        <v>32</v>
      </c>
      <c r="D49" s="4" t="s">
        <v>33</v>
      </c>
    </row>
    <row r="50" spans="1:4" ht="14.25" customHeight="1" x14ac:dyDescent="0.25">
      <c r="A50" s="5">
        <v>2021</v>
      </c>
      <c r="B50" s="5">
        <v>100</v>
      </c>
      <c r="C50" s="5">
        <v>80</v>
      </c>
      <c r="D50" s="5">
        <v>20</v>
      </c>
    </row>
    <row r="51" spans="1:4" ht="14.25" customHeight="1" x14ac:dyDescent="0.25">
      <c r="A51" s="5">
        <v>2022</v>
      </c>
      <c r="B51" s="5">
        <v>120</v>
      </c>
      <c r="C51" s="5">
        <v>90</v>
      </c>
      <c r="D51" s="5">
        <v>30</v>
      </c>
    </row>
    <row r="52" spans="1:4" ht="14.25" customHeight="1" x14ac:dyDescent="0.25">
      <c r="A52" s="5">
        <v>2023</v>
      </c>
      <c r="B52" s="5">
        <v>150</v>
      </c>
      <c r="C52" s="5">
        <v>110</v>
      </c>
      <c r="D52" s="5">
        <v>40</v>
      </c>
    </row>
    <row r="53" spans="1:4" ht="14.25" customHeight="1" x14ac:dyDescent="0.25">
      <c r="A53" s="5">
        <v>2024</v>
      </c>
      <c r="B53" s="5">
        <v>130</v>
      </c>
      <c r="C53" s="5">
        <v>100</v>
      </c>
      <c r="D53" s="5">
        <v>30</v>
      </c>
    </row>
    <row r="54" spans="1:4" ht="14.25" customHeight="1" x14ac:dyDescent="0.25">
      <c r="A54" s="5"/>
      <c r="B54" s="5"/>
      <c r="C54" s="5"/>
      <c r="D54" s="5"/>
    </row>
    <row r="55" spans="1:4" ht="14.25" customHeight="1" x14ac:dyDescent="0.25">
      <c r="A55" s="1" t="s">
        <v>34</v>
      </c>
      <c r="B55" s="2"/>
      <c r="C55" s="2"/>
      <c r="D55" s="3"/>
    </row>
    <row r="56" spans="1:4" ht="14.25" customHeight="1" x14ac:dyDescent="0.25">
      <c r="A56" s="4" t="s">
        <v>8</v>
      </c>
      <c r="B56" s="4" t="s">
        <v>35</v>
      </c>
      <c r="C56" s="4" t="s">
        <v>36</v>
      </c>
      <c r="D56" s="5"/>
    </row>
    <row r="57" spans="1:4" ht="14.25" customHeight="1" x14ac:dyDescent="0.25">
      <c r="A57" s="5">
        <v>2021</v>
      </c>
      <c r="B57" s="5">
        <v>50</v>
      </c>
      <c r="C57" s="5">
        <v>30</v>
      </c>
      <c r="D57" s="5"/>
    </row>
    <row r="58" spans="1:4" ht="14.25" customHeight="1" x14ac:dyDescent="0.25">
      <c r="A58" s="5">
        <v>2022</v>
      </c>
      <c r="B58" s="5">
        <v>60</v>
      </c>
      <c r="C58" s="5">
        <v>40</v>
      </c>
      <c r="D58" s="5"/>
    </row>
    <row r="59" spans="1:4" ht="14.25" customHeight="1" x14ac:dyDescent="0.25">
      <c r="A59" s="5">
        <v>2023</v>
      </c>
      <c r="B59" s="5">
        <v>70</v>
      </c>
      <c r="C59" s="5">
        <v>50</v>
      </c>
      <c r="D59" s="5"/>
    </row>
    <row r="60" spans="1:4" ht="14.25" customHeight="1" x14ac:dyDescent="0.25">
      <c r="A60" s="5">
        <v>2024</v>
      </c>
      <c r="B60" s="5">
        <v>65</v>
      </c>
      <c r="C60" s="5">
        <v>45</v>
      </c>
      <c r="D60" s="5"/>
    </row>
    <row r="61" spans="1:4" ht="14.25" customHeight="1" x14ac:dyDescent="0.25">
      <c r="A61" s="5"/>
      <c r="B61" s="5"/>
      <c r="C61" s="5"/>
      <c r="D61" s="5"/>
    </row>
    <row r="62" spans="1:4" ht="14.25" customHeight="1" x14ac:dyDescent="0.25">
      <c r="A62" s="1" t="s">
        <v>37</v>
      </c>
      <c r="B62" s="2"/>
      <c r="C62" s="3"/>
      <c r="D62" s="3"/>
    </row>
    <row r="63" spans="1:4" ht="14.25" customHeight="1" x14ac:dyDescent="0.25">
      <c r="A63" s="4" t="s">
        <v>1</v>
      </c>
      <c r="B63" s="4" t="s">
        <v>22</v>
      </c>
      <c r="C63" s="5"/>
      <c r="D63" s="5"/>
    </row>
    <row r="64" spans="1:4" ht="14.25" customHeight="1" x14ac:dyDescent="0.25">
      <c r="A64" s="5" t="s">
        <v>38</v>
      </c>
      <c r="B64" s="5">
        <v>80</v>
      </c>
      <c r="C64" s="5"/>
      <c r="D64" s="5"/>
    </row>
    <row r="65" spans="1:4" ht="14.25" customHeight="1" x14ac:dyDescent="0.25">
      <c r="A65" s="5" t="s">
        <v>39</v>
      </c>
      <c r="B65" s="5">
        <v>70</v>
      </c>
      <c r="C65" s="5"/>
      <c r="D65" s="5"/>
    </row>
    <row r="66" spans="1:4" ht="14.25" customHeight="1" x14ac:dyDescent="0.25">
      <c r="A66" s="5" t="s">
        <v>40</v>
      </c>
      <c r="B66" s="5">
        <v>85</v>
      </c>
      <c r="C66" s="5"/>
      <c r="D66" s="5"/>
    </row>
    <row r="67" spans="1:4" ht="14.25" customHeight="1" x14ac:dyDescent="0.25">
      <c r="A67" s="5" t="s">
        <v>41</v>
      </c>
      <c r="B67" s="5">
        <v>60</v>
      </c>
      <c r="C67" s="5"/>
      <c r="D67" s="5"/>
    </row>
    <row r="68" spans="1:4" ht="14.25" customHeight="1" x14ac:dyDescent="0.25">
      <c r="A68" s="5"/>
      <c r="B68" s="5"/>
      <c r="C68" s="5"/>
      <c r="D68" s="5"/>
    </row>
    <row r="69" spans="1:4" ht="14.25" customHeight="1" x14ac:dyDescent="0.25">
      <c r="A69" s="1" t="s">
        <v>42</v>
      </c>
      <c r="B69" s="2"/>
      <c r="C69" s="2"/>
      <c r="D69" s="2"/>
    </row>
    <row r="70" spans="1:4" ht="14.25" customHeight="1" x14ac:dyDescent="0.25">
      <c r="A70" s="4" t="s">
        <v>1</v>
      </c>
      <c r="B70" s="4" t="s">
        <v>43</v>
      </c>
      <c r="C70" s="4" t="s">
        <v>44</v>
      </c>
      <c r="D70" s="4" t="s">
        <v>45</v>
      </c>
    </row>
    <row r="71" spans="1:4" ht="14.25" customHeight="1" x14ac:dyDescent="0.25">
      <c r="A71" s="5" t="s">
        <v>46</v>
      </c>
      <c r="B71" s="5">
        <v>5</v>
      </c>
      <c r="C71" s="5">
        <v>10</v>
      </c>
      <c r="D71" s="5">
        <v>15</v>
      </c>
    </row>
    <row r="72" spans="1:4" ht="14.25" customHeight="1" x14ac:dyDescent="0.25">
      <c r="A72" s="5" t="s">
        <v>47</v>
      </c>
      <c r="B72" s="5">
        <v>7</v>
      </c>
      <c r="C72" s="5">
        <v>15</v>
      </c>
      <c r="D72" s="5">
        <v>20</v>
      </c>
    </row>
    <row r="73" spans="1:4" ht="14.25" customHeight="1" x14ac:dyDescent="0.25">
      <c r="A73" s="5" t="s">
        <v>48</v>
      </c>
      <c r="B73" s="5">
        <v>9</v>
      </c>
      <c r="C73" s="5">
        <v>12</v>
      </c>
      <c r="D73" s="5">
        <v>25</v>
      </c>
    </row>
    <row r="74" spans="1:4" ht="14.25" customHeight="1" x14ac:dyDescent="0.25">
      <c r="A74" s="5"/>
      <c r="B74" s="5"/>
      <c r="C74" s="5"/>
      <c r="D74" s="5"/>
    </row>
    <row r="75" spans="1:4" ht="14.25" customHeight="1" x14ac:dyDescent="0.25">
      <c r="A75" s="6" t="s">
        <v>49</v>
      </c>
      <c r="B75" s="5"/>
      <c r="C75" s="5"/>
      <c r="D75" s="5"/>
    </row>
    <row r="76" spans="1:4" ht="14.25" customHeight="1" x14ac:dyDescent="0.25">
      <c r="A76" s="4" t="s">
        <v>1</v>
      </c>
      <c r="B76" s="4" t="s">
        <v>50</v>
      </c>
      <c r="C76" s="4" t="s">
        <v>51</v>
      </c>
      <c r="D76" s="4"/>
    </row>
    <row r="77" spans="1:4" ht="14.25" customHeight="1" x14ac:dyDescent="0.25">
      <c r="A77" s="5" t="s">
        <v>46</v>
      </c>
      <c r="B77" s="5">
        <v>30</v>
      </c>
      <c r="C77" s="5">
        <v>20</v>
      </c>
      <c r="D77" s="5"/>
    </row>
    <row r="78" spans="1:4" ht="14.25" customHeight="1" x14ac:dyDescent="0.25">
      <c r="A78" s="5" t="s">
        <v>47</v>
      </c>
      <c r="B78" s="5">
        <v>20</v>
      </c>
      <c r="C78" s="5">
        <v>15</v>
      </c>
      <c r="D78" s="5"/>
    </row>
    <row r="79" spans="1:4" ht="14.25" customHeight="1" x14ac:dyDescent="0.25">
      <c r="A79" s="5" t="s">
        <v>48</v>
      </c>
      <c r="B79" s="5">
        <v>25</v>
      </c>
      <c r="C79" s="5">
        <v>30</v>
      </c>
      <c r="D79" s="5"/>
    </row>
    <row r="80" spans="1:4" ht="14.25" customHeight="1" x14ac:dyDescent="0.25">
      <c r="A80" s="5" t="s">
        <v>52</v>
      </c>
      <c r="B80" s="5">
        <v>15</v>
      </c>
      <c r="C80" s="5">
        <v>10</v>
      </c>
      <c r="D80" s="5"/>
    </row>
    <row r="81" spans="1:4" ht="14.25" customHeight="1" x14ac:dyDescent="0.25">
      <c r="A81" s="5" t="s">
        <v>53</v>
      </c>
      <c r="B81" s="5">
        <v>10</v>
      </c>
      <c r="C81" s="5">
        <v>25</v>
      </c>
      <c r="D81" s="5"/>
    </row>
    <row r="82" spans="1:4" ht="14.25" customHeight="1" x14ac:dyDescent="0.25">
      <c r="A82" s="5"/>
      <c r="B82" s="5"/>
      <c r="C82" s="5"/>
      <c r="D82" s="5"/>
    </row>
    <row r="83" spans="1:4" ht="14.25" customHeight="1" x14ac:dyDescent="0.25">
      <c r="A83" s="6" t="s">
        <v>54</v>
      </c>
      <c r="B83" s="5"/>
      <c r="C83" s="5"/>
      <c r="D83" s="5"/>
    </row>
    <row r="84" spans="1:4" ht="14.25" customHeight="1" x14ac:dyDescent="0.25">
      <c r="A84" s="6" t="s">
        <v>55</v>
      </c>
      <c r="B84" s="5"/>
      <c r="C84" s="5"/>
      <c r="D84" s="5"/>
    </row>
    <row r="85" spans="1:4" ht="14.25" customHeight="1" x14ac:dyDescent="0.25">
      <c r="A85" s="6" t="s">
        <v>56</v>
      </c>
      <c r="B85" s="5"/>
      <c r="C85" s="5"/>
      <c r="D85" s="5"/>
    </row>
    <row r="86" spans="1:4" ht="14.25" customHeight="1" x14ac:dyDescent="0.25">
      <c r="A86" s="6" t="s">
        <v>57</v>
      </c>
    </row>
    <row r="87" spans="1:4" ht="14.25" customHeight="1" x14ac:dyDescent="0.25">
      <c r="A87" s="6" t="s">
        <v>58</v>
      </c>
    </row>
    <row r="88" spans="1:4" ht="14.25" customHeight="1" x14ac:dyDescent="0.25">
      <c r="A88" s="6" t="s">
        <v>59</v>
      </c>
    </row>
    <row r="89" spans="1:4" ht="14.25" customHeight="1" x14ac:dyDescent="0.25">
      <c r="A89" s="6" t="s">
        <v>60</v>
      </c>
    </row>
    <row r="90" spans="1:4" ht="14.25" customHeight="1" x14ac:dyDescent="0.25"/>
    <row r="91" spans="1:4" ht="14.25" customHeight="1" x14ac:dyDescent="0.25">
      <c r="A91" s="7" t="s">
        <v>61</v>
      </c>
    </row>
    <row r="92" spans="1:4" ht="14.25" customHeight="1" x14ac:dyDescent="0.25">
      <c r="A92" s="8" t="s">
        <v>62</v>
      </c>
      <c r="B92" s="8" t="s">
        <v>63</v>
      </c>
      <c r="C92" s="8" t="s">
        <v>64</v>
      </c>
    </row>
    <row r="93" spans="1:4" ht="14.25" customHeight="1" x14ac:dyDescent="0.25">
      <c r="A93" s="8" t="s">
        <v>65</v>
      </c>
      <c r="B93" s="8" t="s">
        <v>66</v>
      </c>
      <c r="C93" s="9">
        <v>70</v>
      </c>
    </row>
    <row r="94" spans="1:4" ht="14.25" customHeight="1" x14ac:dyDescent="0.25">
      <c r="A94" s="8" t="s">
        <v>65</v>
      </c>
      <c r="B94" s="8" t="s">
        <v>66</v>
      </c>
      <c r="C94" s="9">
        <v>90</v>
      </c>
    </row>
    <row r="95" spans="1:4" ht="14.25" customHeight="1" x14ac:dyDescent="0.25">
      <c r="A95" s="8" t="s">
        <v>65</v>
      </c>
      <c r="B95" s="8" t="s">
        <v>67</v>
      </c>
      <c r="C95" s="9">
        <v>89</v>
      </c>
    </row>
    <row r="96" spans="1:4" ht="14.25" customHeight="1" x14ac:dyDescent="0.25">
      <c r="A96" s="8" t="s">
        <v>65</v>
      </c>
      <c r="B96" s="8" t="s">
        <v>68</v>
      </c>
      <c r="C96" s="9">
        <v>78</v>
      </c>
    </row>
    <row r="97" spans="1:3" ht="14.25" customHeight="1" x14ac:dyDescent="0.25">
      <c r="A97" s="8" t="s">
        <v>65</v>
      </c>
      <c r="B97" s="8" t="s">
        <v>69</v>
      </c>
      <c r="C97" s="9">
        <v>67</v>
      </c>
    </row>
    <row r="98" spans="1:3" ht="14.25" customHeight="1" x14ac:dyDescent="0.25">
      <c r="A98" s="8" t="s">
        <v>65</v>
      </c>
      <c r="B98" s="8" t="s">
        <v>70</v>
      </c>
      <c r="C98" s="9">
        <v>56</v>
      </c>
    </row>
    <row r="99" spans="1:3" ht="14.25" customHeight="1" x14ac:dyDescent="0.25">
      <c r="A99" s="8" t="s">
        <v>65</v>
      </c>
      <c r="B99" s="8" t="s">
        <v>71</v>
      </c>
      <c r="C99" s="9">
        <v>45</v>
      </c>
    </row>
    <row r="100" spans="1:3" ht="14.25" customHeight="1" x14ac:dyDescent="0.25"/>
    <row r="101" spans="1:3" ht="14.25" customHeight="1" x14ac:dyDescent="0.25"/>
    <row r="102" spans="1:3" ht="14.25" customHeight="1" x14ac:dyDescent="0.25"/>
    <row r="103" spans="1:3" ht="14.25" customHeight="1" x14ac:dyDescent="0.25"/>
    <row r="104" spans="1:3" ht="14.25" customHeight="1" x14ac:dyDescent="0.25"/>
    <row r="105" spans="1:3" ht="14.25" customHeight="1" x14ac:dyDescent="0.25"/>
    <row r="106" spans="1:3" ht="14.25" customHeight="1" x14ac:dyDescent="0.25"/>
    <row r="107" spans="1:3" ht="14.25" customHeight="1" x14ac:dyDescent="0.25"/>
    <row r="108" spans="1:3" ht="14.25" customHeight="1" x14ac:dyDescent="0.25"/>
    <row r="109" spans="1:3" ht="14.25" customHeight="1" x14ac:dyDescent="0.25"/>
    <row r="110" spans="1:3" ht="14.25" customHeight="1" x14ac:dyDescent="0.25"/>
    <row r="111" spans="1:3" ht="14.25" customHeight="1" x14ac:dyDescent="0.25"/>
    <row r="112" spans="1:3"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93" workbookViewId="0">
      <selection activeCell="M63" sqref="M63"/>
    </sheetView>
  </sheetViews>
  <sheetFormatPr defaultColWidth="14.42578125" defaultRowHeight="15" customHeight="1" x14ac:dyDescent="0.25"/>
  <cols>
    <col min="1" max="1" width="13.140625" bestFit="1" customWidth="1"/>
    <col min="2" max="3" width="18.85546875" bestFit="1" customWidth="1"/>
    <col min="4" max="4" width="11.28515625" customWidth="1"/>
    <col min="5" max="5" width="12.42578125" customWidth="1"/>
    <col min="6" max="6" width="17.5703125" customWidth="1"/>
    <col min="7" max="7" width="12.140625" customWidth="1"/>
    <col min="8" max="8" width="10.140625" customWidth="1"/>
    <col min="9" max="26" width="8.7109375" customWidth="1"/>
  </cols>
  <sheetData>
    <row r="1" spans="1:26" ht="14.2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4.25" customHeight="1" x14ac:dyDescent="0.25">
      <c r="A2" s="5"/>
      <c r="B2" s="5"/>
      <c r="C2" s="5"/>
      <c r="D2" s="5"/>
      <c r="E2" s="5"/>
      <c r="F2" s="5"/>
      <c r="G2" s="5"/>
      <c r="H2" s="5"/>
      <c r="I2" s="5"/>
      <c r="J2" s="5"/>
      <c r="K2" s="5"/>
      <c r="L2" s="5"/>
      <c r="M2" s="5"/>
      <c r="N2" s="5"/>
      <c r="O2" s="5"/>
      <c r="P2" s="5"/>
      <c r="Q2" s="5"/>
      <c r="R2" s="5"/>
      <c r="S2" s="5"/>
      <c r="T2" s="5"/>
      <c r="U2" s="5"/>
      <c r="V2" s="5"/>
      <c r="W2" s="5"/>
      <c r="X2" s="5"/>
      <c r="Y2" s="5"/>
      <c r="Z2" s="5"/>
    </row>
    <row r="3" spans="1:26" ht="14.25" customHeight="1" x14ac:dyDescent="0.25">
      <c r="A3" s="5"/>
      <c r="B3" s="5"/>
      <c r="C3" s="5"/>
      <c r="D3" s="5"/>
      <c r="E3" s="5"/>
      <c r="F3" s="5"/>
      <c r="G3" s="5"/>
      <c r="H3" s="5"/>
      <c r="I3" s="5"/>
      <c r="J3" s="5"/>
      <c r="K3" s="5"/>
      <c r="L3" s="5"/>
      <c r="M3" s="5"/>
      <c r="N3" s="5"/>
      <c r="O3" s="5"/>
      <c r="P3" s="5"/>
      <c r="Q3" s="5"/>
      <c r="R3" s="5"/>
      <c r="S3" s="5"/>
      <c r="T3" s="5"/>
      <c r="U3" s="5"/>
      <c r="V3" s="5"/>
      <c r="W3" s="5"/>
      <c r="X3" s="5"/>
      <c r="Y3" s="5"/>
      <c r="Z3" s="5"/>
    </row>
    <row r="4" spans="1:26" ht="14.25" customHeight="1" x14ac:dyDescent="0.25">
      <c r="A4" s="5"/>
      <c r="B4" s="5"/>
      <c r="C4" s="5"/>
      <c r="D4" s="5"/>
      <c r="E4" s="5"/>
      <c r="F4" s="5"/>
      <c r="G4" s="5"/>
      <c r="H4" s="5"/>
      <c r="I4" s="5"/>
      <c r="J4" s="5"/>
      <c r="K4" s="5"/>
      <c r="L4" s="5"/>
      <c r="M4" s="5"/>
      <c r="N4" s="5"/>
      <c r="O4" s="5"/>
      <c r="P4" s="5"/>
      <c r="Q4" s="5"/>
      <c r="R4" s="5"/>
      <c r="S4" s="5"/>
      <c r="T4" s="5"/>
      <c r="U4" s="5"/>
      <c r="V4" s="5"/>
      <c r="W4" s="5"/>
      <c r="X4" s="5"/>
      <c r="Y4" s="5"/>
      <c r="Z4" s="5"/>
    </row>
    <row r="5" spans="1:26" ht="14.25" customHeight="1" x14ac:dyDescent="0.25">
      <c r="A5" s="5"/>
      <c r="B5" s="5"/>
      <c r="C5" s="5"/>
      <c r="D5" s="5"/>
      <c r="E5" s="5"/>
      <c r="F5" s="5"/>
      <c r="G5" s="5"/>
      <c r="H5" s="5"/>
      <c r="I5" s="5"/>
      <c r="J5" s="5"/>
      <c r="K5" s="5"/>
      <c r="L5" s="5"/>
      <c r="M5" s="5"/>
      <c r="N5" s="5"/>
      <c r="O5" s="5"/>
      <c r="P5" s="5"/>
      <c r="Q5" s="5"/>
      <c r="R5" s="5"/>
      <c r="S5" s="5"/>
      <c r="T5" s="5"/>
      <c r="U5" s="5"/>
      <c r="V5" s="5"/>
      <c r="W5" s="5"/>
      <c r="X5" s="5"/>
      <c r="Y5" s="5"/>
      <c r="Z5" s="5"/>
    </row>
    <row r="6" spans="1:26" ht="14.25" customHeight="1" x14ac:dyDescent="0.25">
      <c r="A6" s="5"/>
      <c r="B6" s="5"/>
      <c r="C6" s="5"/>
      <c r="D6" s="5"/>
      <c r="E6" s="5"/>
      <c r="F6" s="5"/>
      <c r="G6" s="5"/>
      <c r="H6" s="5"/>
      <c r="I6" s="5"/>
      <c r="J6" s="5"/>
      <c r="K6" s="5"/>
      <c r="L6" s="5"/>
      <c r="M6" s="5"/>
      <c r="N6" s="5"/>
      <c r="O6" s="5"/>
      <c r="P6" s="5"/>
      <c r="Q6" s="5"/>
      <c r="R6" s="5"/>
      <c r="S6" s="5"/>
      <c r="T6" s="5"/>
      <c r="U6" s="5"/>
      <c r="V6" s="5"/>
      <c r="W6" s="5"/>
      <c r="X6" s="5"/>
      <c r="Y6" s="5"/>
      <c r="Z6" s="5"/>
    </row>
    <row r="7" spans="1:26" ht="14.25" customHeight="1" x14ac:dyDescent="0.25">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5">
      <c r="A8" s="5"/>
      <c r="B8" s="5"/>
      <c r="C8" s="5"/>
      <c r="D8" s="5"/>
      <c r="E8" s="5"/>
      <c r="F8" s="5"/>
      <c r="G8" s="5"/>
      <c r="H8" s="5"/>
      <c r="I8" s="5"/>
      <c r="J8" s="5"/>
      <c r="K8" s="5"/>
      <c r="L8" s="5"/>
      <c r="M8" s="5"/>
      <c r="N8" s="5"/>
      <c r="O8" s="5"/>
      <c r="P8" s="5"/>
      <c r="Q8" s="5"/>
      <c r="R8" s="5"/>
      <c r="S8" s="5"/>
      <c r="T8" s="5"/>
      <c r="U8" s="5"/>
      <c r="V8" s="5"/>
      <c r="W8" s="5"/>
      <c r="X8" s="5"/>
      <c r="Y8" s="5"/>
      <c r="Z8" s="5"/>
    </row>
    <row r="9" spans="1:26" ht="14.25" customHeight="1" x14ac:dyDescent="0.25">
      <c r="A9" s="5"/>
      <c r="B9" s="5"/>
      <c r="C9" s="5"/>
      <c r="D9" s="5"/>
      <c r="E9" s="5"/>
      <c r="F9" s="5"/>
      <c r="G9" s="5"/>
      <c r="H9" s="5"/>
      <c r="I9" s="5"/>
      <c r="J9" s="5"/>
      <c r="K9" s="5"/>
      <c r="L9" s="5"/>
      <c r="M9" s="5"/>
      <c r="N9" s="5"/>
      <c r="O9" s="5"/>
      <c r="P9" s="5"/>
      <c r="Q9" s="5"/>
      <c r="R9" s="5"/>
      <c r="S9" s="5"/>
      <c r="T9" s="5"/>
      <c r="U9" s="5"/>
      <c r="V9" s="5"/>
      <c r="W9" s="5"/>
      <c r="X9" s="5"/>
      <c r="Y9" s="5"/>
      <c r="Z9" s="5"/>
    </row>
    <row r="10" spans="1:26" ht="14.25" customHeight="1"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2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2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2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25">
      <c r="A62" s="3"/>
      <c r="B62" s="3"/>
      <c r="C62" s="3"/>
      <c r="D62" s="3"/>
      <c r="E62" s="3"/>
      <c r="F62" s="3"/>
      <c r="G62" s="3"/>
      <c r="H62" s="14" t="s">
        <v>72</v>
      </c>
      <c r="I62" s="3"/>
      <c r="J62" s="3"/>
      <c r="K62" s="3"/>
      <c r="L62" s="3"/>
      <c r="M62" s="3"/>
      <c r="N62" s="3"/>
      <c r="O62" s="3"/>
      <c r="P62" s="3"/>
      <c r="Q62" s="3"/>
      <c r="R62" s="3"/>
      <c r="S62" s="3"/>
      <c r="T62" s="3"/>
      <c r="U62" s="3"/>
      <c r="V62" s="3"/>
      <c r="W62" s="3"/>
      <c r="X62" s="3"/>
      <c r="Y62" s="3"/>
      <c r="Z62" s="3"/>
    </row>
    <row r="63" spans="1:26" ht="14.2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25">
      <c r="A76" s="4"/>
      <c r="B76" s="4"/>
      <c r="C76" s="4"/>
      <c r="D76" s="4"/>
      <c r="E76" s="4"/>
      <c r="F76" s="4"/>
      <c r="G76" s="4"/>
      <c r="H76" s="10" t="s">
        <v>73</v>
      </c>
      <c r="I76" s="4"/>
      <c r="J76" s="4"/>
      <c r="K76" s="4"/>
      <c r="L76" s="4"/>
      <c r="M76" s="4"/>
      <c r="N76" s="4"/>
      <c r="O76" s="4"/>
      <c r="P76" s="4"/>
      <c r="Q76" s="4"/>
      <c r="R76" s="4"/>
      <c r="S76" s="4"/>
      <c r="T76" s="4"/>
      <c r="U76" s="4"/>
      <c r="V76" s="4"/>
      <c r="W76" s="4"/>
      <c r="X76" s="4"/>
      <c r="Y76" s="4"/>
      <c r="Z76" s="4"/>
    </row>
    <row r="77" spans="1:26" ht="14.2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25">
      <c r="A85" s="5"/>
      <c r="B85" s="5"/>
      <c r="C85" s="5"/>
      <c r="D85" s="5"/>
      <c r="H85" s="5"/>
      <c r="I85" s="5"/>
      <c r="J85" s="5"/>
      <c r="K85" s="5"/>
      <c r="L85" s="5"/>
      <c r="M85" s="5"/>
      <c r="N85" s="5"/>
      <c r="O85" s="5"/>
      <c r="P85" s="5"/>
      <c r="Q85" s="5"/>
      <c r="R85" s="5"/>
      <c r="S85" s="5"/>
      <c r="T85" s="5"/>
      <c r="U85" s="5"/>
      <c r="V85" s="5"/>
      <c r="W85" s="5"/>
      <c r="X85" s="5"/>
      <c r="Y85" s="5"/>
      <c r="Z85" s="5"/>
    </row>
    <row r="86" spans="1:26" ht="14.25" customHeight="1" x14ac:dyDescent="0.25">
      <c r="A86" s="5"/>
      <c r="B86" s="5"/>
      <c r="C86" s="5"/>
      <c r="D86" s="5"/>
      <c r="H86" s="5"/>
      <c r="I86" s="5"/>
      <c r="J86" s="5"/>
      <c r="K86" s="5"/>
      <c r="L86" s="5"/>
      <c r="M86" s="5"/>
      <c r="N86" s="5"/>
      <c r="O86" s="5"/>
      <c r="P86" s="5"/>
      <c r="Q86" s="5"/>
      <c r="R86" s="5"/>
      <c r="S86" s="5"/>
      <c r="T86" s="5"/>
      <c r="U86" s="5"/>
      <c r="V86" s="5"/>
      <c r="W86" s="5"/>
      <c r="X86" s="5"/>
      <c r="Y86" s="5"/>
      <c r="Z86" s="5"/>
    </row>
    <row r="87" spans="1:26" ht="14.25" customHeight="1" x14ac:dyDescent="0.25">
      <c r="A87" s="5"/>
      <c r="B87" s="5"/>
      <c r="C87" s="5"/>
      <c r="D87" s="5"/>
      <c r="H87" s="5"/>
      <c r="I87" s="5"/>
      <c r="J87" s="5"/>
      <c r="K87" s="5"/>
      <c r="L87" s="5"/>
      <c r="M87" s="5"/>
      <c r="N87" s="5"/>
      <c r="O87" s="5"/>
      <c r="P87" s="5"/>
      <c r="Q87" s="5"/>
      <c r="R87" s="5"/>
      <c r="S87" s="5"/>
      <c r="T87" s="5"/>
      <c r="U87" s="5"/>
      <c r="V87" s="5"/>
      <c r="W87" s="5"/>
      <c r="X87" s="5"/>
      <c r="Y87" s="5"/>
      <c r="Z87" s="5"/>
    </row>
    <row r="88" spans="1:26" ht="14.25" customHeight="1" x14ac:dyDescent="0.25">
      <c r="A88" s="5"/>
      <c r="B88" s="5"/>
      <c r="C88" s="5"/>
      <c r="D88" s="5"/>
      <c r="H88" s="5"/>
      <c r="I88" s="5"/>
      <c r="J88" s="5"/>
      <c r="K88" s="5"/>
      <c r="L88" s="5"/>
      <c r="M88" s="5"/>
      <c r="N88" s="5"/>
      <c r="O88" s="5"/>
      <c r="P88" s="5"/>
      <c r="Q88" s="5"/>
      <c r="R88" s="5"/>
      <c r="S88" s="5"/>
      <c r="T88" s="5"/>
      <c r="U88" s="5"/>
      <c r="V88" s="5"/>
      <c r="W88" s="5"/>
      <c r="X88" s="5"/>
      <c r="Y88" s="5"/>
      <c r="Z88" s="5"/>
    </row>
    <row r="89" spans="1:26" ht="14.25" customHeight="1" x14ac:dyDescent="0.25">
      <c r="A89" s="5"/>
      <c r="B89" s="5"/>
      <c r="C89" s="5"/>
      <c r="D89" s="5"/>
      <c r="H89" s="5"/>
      <c r="I89" s="5"/>
      <c r="J89" s="5"/>
      <c r="K89" s="5"/>
      <c r="L89" s="5"/>
      <c r="M89" s="5"/>
      <c r="N89" s="5"/>
      <c r="O89" s="5"/>
      <c r="P89" s="5"/>
      <c r="Q89" s="5"/>
      <c r="R89" s="5"/>
      <c r="S89" s="5"/>
      <c r="T89" s="5"/>
      <c r="U89" s="5"/>
      <c r="V89" s="5"/>
      <c r="W89" s="5"/>
      <c r="X89" s="5"/>
      <c r="Y89" s="5"/>
      <c r="Z89" s="5"/>
    </row>
    <row r="90" spans="1:26" ht="14.25" customHeight="1" x14ac:dyDescent="0.25">
      <c r="A90" s="5"/>
      <c r="B90" s="5"/>
      <c r="C90" s="5"/>
      <c r="D90" s="5"/>
      <c r="E90" s="11" t="s">
        <v>57</v>
      </c>
      <c r="H90" s="5"/>
      <c r="I90" s="5"/>
      <c r="J90" s="10" t="s">
        <v>58</v>
      </c>
      <c r="K90" s="5"/>
      <c r="L90" s="5"/>
      <c r="M90" s="5"/>
      <c r="N90" s="5"/>
      <c r="O90" s="5"/>
      <c r="P90" s="5"/>
      <c r="Q90" s="5"/>
      <c r="R90" s="5"/>
      <c r="S90" s="5"/>
      <c r="T90" s="5"/>
      <c r="U90" s="5"/>
      <c r="V90" s="5"/>
      <c r="W90" s="5"/>
      <c r="X90" s="5"/>
      <c r="Y90" s="5"/>
      <c r="Z90" s="5"/>
    </row>
    <row r="91" spans="1:26" ht="14.25" customHeight="1" x14ac:dyDescent="0.25">
      <c r="A91" s="10" t="s">
        <v>74</v>
      </c>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15" t="s">
        <v>75</v>
      </c>
      <c r="B92" t="s">
        <v>76</v>
      </c>
      <c r="C92" t="s">
        <v>77</v>
      </c>
      <c r="D92" s="5"/>
      <c r="E92" s="5"/>
      <c r="F92" s="5"/>
      <c r="G92" s="5"/>
      <c r="H92" s="5"/>
      <c r="I92" s="5"/>
      <c r="J92" s="5"/>
      <c r="K92" s="5"/>
      <c r="L92" s="5"/>
      <c r="M92" s="5"/>
      <c r="N92" s="5"/>
      <c r="O92" s="5"/>
      <c r="P92" s="5"/>
      <c r="Q92" s="5"/>
      <c r="R92" s="5"/>
      <c r="S92" s="5"/>
      <c r="T92" s="5"/>
      <c r="U92" s="5"/>
      <c r="V92" s="5"/>
      <c r="W92" s="5"/>
      <c r="X92" s="5"/>
      <c r="Y92" s="5"/>
      <c r="Z92" s="5"/>
    </row>
    <row r="93" spans="1:26" x14ac:dyDescent="0.25">
      <c r="A93" s="16" t="s">
        <v>46</v>
      </c>
      <c r="B93" s="17">
        <v>30</v>
      </c>
      <c r="C93" s="17">
        <v>20</v>
      </c>
      <c r="D93" s="5"/>
      <c r="E93" s="5"/>
      <c r="F93" s="5"/>
      <c r="G93" s="5"/>
      <c r="H93" s="5"/>
      <c r="I93" s="5"/>
      <c r="J93" s="5"/>
      <c r="K93" s="5"/>
      <c r="L93" s="5"/>
      <c r="M93" s="5"/>
      <c r="N93" s="5"/>
      <c r="O93" s="5"/>
      <c r="P93" s="5"/>
      <c r="Q93" s="5"/>
      <c r="R93" s="5"/>
      <c r="S93" s="5"/>
      <c r="T93" s="5"/>
      <c r="U93" s="5"/>
      <c r="V93" s="5"/>
      <c r="W93" s="5"/>
      <c r="X93" s="5"/>
      <c r="Y93" s="5"/>
      <c r="Z93" s="5"/>
    </row>
    <row r="94" spans="1:26" x14ac:dyDescent="0.25">
      <c r="A94" s="16" t="s">
        <v>47</v>
      </c>
      <c r="B94" s="17">
        <v>20</v>
      </c>
      <c r="C94" s="17">
        <v>15</v>
      </c>
      <c r="D94" s="5"/>
      <c r="E94" s="5"/>
      <c r="F94" s="5"/>
      <c r="G94" s="5"/>
      <c r="H94" s="5"/>
      <c r="I94" s="5"/>
      <c r="J94" s="5"/>
      <c r="K94" s="5"/>
      <c r="L94" s="5"/>
      <c r="M94" s="5"/>
      <c r="N94" s="5"/>
      <c r="O94" s="5"/>
      <c r="P94" s="5"/>
      <c r="Q94" s="5"/>
      <c r="R94" s="5"/>
      <c r="S94" s="5"/>
      <c r="T94" s="5"/>
      <c r="U94" s="5"/>
      <c r="V94" s="5"/>
      <c r="W94" s="5"/>
      <c r="X94" s="5"/>
      <c r="Y94" s="5"/>
      <c r="Z94" s="5"/>
    </row>
    <row r="95" spans="1:26" x14ac:dyDescent="0.25">
      <c r="A95" s="16" t="s">
        <v>48</v>
      </c>
      <c r="B95" s="17">
        <v>25</v>
      </c>
      <c r="C95" s="17">
        <v>30</v>
      </c>
      <c r="D95" s="5"/>
      <c r="E95" s="5"/>
      <c r="F95" s="5"/>
      <c r="G95" s="5"/>
      <c r="H95" s="5"/>
      <c r="I95" s="5"/>
      <c r="J95" s="5"/>
      <c r="K95" s="5"/>
      <c r="L95" s="5"/>
      <c r="M95" s="5"/>
      <c r="N95" s="5"/>
      <c r="O95" s="5"/>
      <c r="P95" s="5"/>
      <c r="Q95" s="5"/>
      <c r="R95" s="5"/>
      <c r="S95" s="5"/>
      <c r="T95" s="5"/>
      <c r="U95" s="5"/>
      <c r="V95" s="5"/>
      <c r="W95" s="5"/>
      <c r="X95" s="5"/>
      <c r="Y95" s="5"/>
      <c r="Z95" s="5"/>
    </row>
    <row r="96" spans="1:26" x14ac:dyDescent="0.25">
      <c r="A96" s="16" t="s">
        <v>52</v>
      </c>
      <c r="B96" s="17">
        <v>15</v>
      </c>
      <c r="C96" s="17">
        <v>10</v>
      </c>
      <c r="D96" s="5"/>
      <c r="E96" s="5"/>
      <c r="F96" s="5"/>
      <c r="G96" s="5"/>
      <c r="H96" s="5"/>
      <c r="I96" s="5"/>
      <c r="J96" s="5"/>
      <c r="K96" s="5"/>
      <c r="L96" s="5"/>
      <c r="M96" s="5"/>
      <c r="N96" s="5"/>
      <c r="O96" s="5"/>
      <c r="P96" s="5"/>
      <c r="Q96" s="5"/>
      <c r="R96" s="5"/>
      <c r="S96" s="5"/>
      <c r="T96" s="5"/>
      <c r="U96" s="5"/>
      <c r="V96" s="5"/>
      <c r="W96" s="5"/>
      <c r="X96" s="5"/>
      <c r="Y96" s="5"/>
      <c r="Z96" s="5"/>
    </row>
    <row r="97" spans="1:26" x14ac:dyDescent="0.25">
      <c r="A97" s="16" t="s">
        <v>53</v>
      </c>
      <c r="B97" s="17">
        <v>10</v>
      </c>
      <c r="C97" s="17">
        <v>25</v>
      </c>
      <c r="D97" s="5"/>
      <c r="E97" s="5"/>
      <c r="F97" s="5"/>
      <c r="G97" s="5"/>
      <c r="H97" s="5"/>
      <c r="I97" s="5"/>
      <c r="J97" s="5"/>
      <c r="K97" s="5"/>
      <c r="L97" s="5"/>
      <c r="M97" s="5"/>
      <c r="N97" s="5"/>
      <c r="O97" s="5"/>
      <c r="P97" s="5"/>
      <c r="Q97" s="5"/>
      <c r="R97" s="5"/>
      <c r="S97" s="5"/>
      <c r="T97" s="5"/>
      <c r="U97" s="5"/>
      <c r="V97" s="5"/>
      <c r="W97" s="5"/>
      <c r="X97" s="5"/>
      <c r="Y97" s="5"/>
      <c r="Z97" s="5"/>
    </row>
    <row r="98" spans="1:26" x14ac:dyDescent="0.25">
      <c r="A98" s="16" t="s">
        <v>78</v>
      </c>
      <c r="B98" s="17">
        <v>100</v>
      </c>
      <c r="C98" s="17">
        <v>100</v>
      </c>
      <c r="D98" s="5"/>
      <c r="E98" s="5"/>
      <c r="F98" s="5"/>
      <c r="G98" s="5"/>
      <c r="H98" s="5"/>
      <c r="I98" s="5"/>
      <c r="J98" s="5"/>
      <c r="K98" s="5"/>
      <c r="L98" s="5"/>
      <c r="M98" s="5"/>
      <c r="N98" s="5"/>
      <c r="O98" s="5"/>
      <c r="P98" s="5"/>
      <c r="Q98" s="5"/>
      <c r="R98" s="5"/>
      <c r="S98" s="5"/>
      <c r="T98" s="5"/>
      <c r="U98" s="5"/>
      <c r="V98" s="5"/>
      <c r="W98" s="5"/>
      <c r="X98" s="5"/>
      <c r="Y98" s="5"/>
      <c r="Z98" s="5"/>
    </row>
    <row r="99" spans="1:26" x14ac:dyDescent="0.25">
      <c r="D99" s="5"/>
      <c r="E99" s="5"/>
      <c r="F99" s="5"/>
      <c r="G99" s="5"/>
      <c r="H99" s="5"/>
      <c r="I99" s="5"/>
      <c r="J99" s="5"/>
      <c r="K99" s="5"/>
      <c r="L99" s="5"/>
      <c r="M99" s="5"/>
      <c r="N99" s="5"/>
      <c r="O99" s="5"/>
      <c r="P99" s="5"/>
      <c r="Q99" s="5"/>
      <c r="R99" s="5"/>
      <c r="S99" s="5"/>
      <c r="T99" s="5"/>
      <c r="U99" s="5"/>
      <c r="V99" s="5"/>
      <c r="W99" s="5"/>
      <c r="X99" s="5"/>
      <c r="Y99" s="5"/>
      <c r="Z99" s="5"/>
    </row>
    <row r="100" spans="1:26" x14ac:dyDescent="0.2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H102" s="5"/>
      <c r="I102" s="5"/>
      <c r="J102" s="5"/>
      <c r="K102" s="5"/>
      <c r="L102" s="5"/>
      <c r="M102" s="5"/>
      <c r="N102" s="5"/>
      <c r="O102" s="5"/>
      <c r="P102" s="5"/>
      <c r="Q102" s="5"/>
      <c r="R102" s="5"/>
      <c r="S102" s="5"/>
      <c r="T102" s="5"/>
      <c r="U102" s="5"/>
      <c r="V102" s="5"/>
      <c r="W102" s="5"/>
      <c r="X102" s="5"/>
      <c r="Y102" s="5"/>
      <c r="Z102" s="5"/>
    </row>
    <row r="103" spans="1:26" x14ac:dyDescent="0.25">
      <c r="B103" s="10" t="s">
        <v>82</v>
      </c>
      <c r="C103" s="5"/>
      <c r="H103" s="20"/>
      <c r="I103" s="20"/>
      <c r="J103" s="20"/>
      <c r="K103" s="20"/>
      <c r="L103" s="20"/>
      <c r="M103" s="5"/>
      <c r="N103" s="5"/>
      <c r="O103" s="5"/>
      <c r="P103" s="5"/>
      <c r="Q103" s="5"/>
      <c r="R103" s="5"/>
      <c r="S103" s="5"/>
      <c r="T103" s="5"/>
      <c r="U103" s="5"/>
      <c r="V103" s="5"/>
      <c r="W103" s="5"/>
      <c r="X103" s="5"/>
      <c r="Y103" s="5"/>
      <c r="Z103" s="5"/>
    </row>
    <row r="104" spans="1:26" x14ac:dyDescent="0.25">
      <c r="B104" s="12" t="s">
        <v>84</v>
      </c>
      <c r="C104" s="13" t="s">
        <v>83</v>
      </c>
      <c r="H104" s="5"/>
      <c r="I104" s="5"/>
      <c r="J104" s="5"/>
      <c r="K104" s="5"/>
      <c r="L104" s="5"/>
      <c r="M104" s="5"/>
      <c r="N104" s="5"/>
      <c r="O104" s="5"/>
      <c r="P104" s="5"/>
      <c r="Q104" s="5"/>
      <c r="R104" s="5"/>
      <c r="S104" s="5"/>
      <c r="T104" s="5"/>
      <c r="U104" s="5"/>
      <c r="V104" s="5"/>
      <c r="W104" s="5"/>
      <c r="X104" s="5"/>
      <c r="Y104" s="5"/>
      <c r="Z104" s="5"/>
    </row>
    <row r="105" spans="1:26" x14ac:dyDescent="0.25">
      <c r="A105" s="33"/>
      <c r="B105" s="33"/>
      <c r="C105" s="22"/>
      <c r="D105" s="34"/>
      <c r="E105" s="34"/>
      <c r="F105" s="33"/>
      <c r="G105" s="33"/>
      <c r="H105" s="33"/>
      <c r="I105" s="5"/>
      <c r="V105" s="5"/>
      <c r="W105" s="5"/>
      <c r="X105" s="5"/>
      <c r="Y105" s="5"/>
      <c r="Z105" s="5"/>
    </row>
    <row r="106" spans="1:26" x14ac:dyDescent="0.25">
      <c r="A106" s="34"/>
      <c r="B106" s="34"/>
      <c r="C106" s="22"/>
      <c r="D106" s="34"/>
      <c r="E106" s="34"/>
      <c r="F106" s="34"/>
      <c r="G106" s="34"/>
      <c r="H106" s="34"/>
      <c r="I106" s="5"/>
      <c r="J106" s="5"/>
      <c r="K106" s="5"/>
      <c r="L106" s="5"/>
      <c r="M106" s="5"/>
      <c r="N106" s="5"/>
      <c r="O106" s="5"/>
      <c r="P106" s="5"/>
      <c r="Q106" s="5"/>
      <c r="R106" s="5"/>
      <c r="S106" s="5"/>
      <c r="T106" s="5"/>
      <c r="U106" s="5"/>
      <c r="V106" s="5"/>
      <c r="W106" s="5"/>
      <c r="X106" s="5"/>
      <c r="Y106" s="5"/>
      <c r="Z106" s="5"/>
    </row>
    <row r="107" spans="1:26" x14ac:dyDescent="0.25">
      <c r="A107" s="34"/>
      <c r="B107" s="34"/>
      <c r="C107" s="22"/>
      <c r="D107" s="34"/>
      <c r="E107" s="34"/>
      <c r="F107" s="34"/>
      <c r="G107" s="34"/>
      <c r="H107" s="34"/>
      <c r="I107" s="5"/>
      <c r="J107" s="5"/>
      <c r="K107" s="5"/>
      <c r="L107" s="5"/>
      <c r="M107" s="5"/>
      <c r="N107" s="5"/>
      <c r="O107" s="5"/>
      <c r="P107" s="5"/>
      <c r="Q107" s="5"/>
      <c r="R107" s="5"/>
      <c r="S107" s="5"/>
      <c r="T107" s="5"/>
      <c r="U107" s="5"/>
      <c r="V107" s="5"/>
      <c r="W107" s="5"/>
      <c r="X107" s="5"/>
      <c r="Y107" s="5"/>
      <c r="Z107" s="5"/>
    </row>
    <row r="108" spans="1:26" x14ac:dyDescent="0.25">
      <c r="A108" s="34"/>
      <c r="B108" s="34"/>
      <c r="C108" s="22"/>
      <c r="D108" s="34"/>
      <c r="E108" s="34"/>
      <c r="F108" s="34"/>
      <c r="G108" s="34"/>
      <c r="H108" s="34"/>
      <c r="I108" s="5"/>
      <c r="J108" s="5"/>
      <c r="K108" s="5"/>
      <c r="L108" s="5"/>
      <c r="M108" s="5"/>
      <c r="N108" s="5"/>
      <c r="O108" s="5"/>
      <c r="P108" s="5"/>
      <c r="Q108" s="5"/>
      <c r="R108" s="5"/>
      <c r="S108" s="5"/>
      <c r="T108" s="5"/>
      <c r="U108" s="5"/>
      <c r="V108" s="5"/>
      <c r="W108" s="5"/>
      <c r="X108" s="5"/>
      <c r="Y108" s="5"/>
      <c r="Z108" s="5"/>
    </row>
    <row r="109" spans="1:26" x14ac:dyDescent="0.25">
      <c r="A109" s="34"/>
      <c r="B109" s="34"/>
      <c r="C109" s="22"/>
      <c r="D109" s="34"/>
      <c r="E109" s="34"/>
      <c r="F109" s="34"/>
      <c r="G109" s="34"/>
      <c r="H109" s="34"/>
      <c r="I109" s="5"/>
      <c r="J109" s="5"/>
      <c r="K109" s="5"/>
      <c r="L109" s="5"/>
      <c r="M109" s="5"/>
      <c r="N109" s="5"/>
      <c r="O109" s="5"/>
      <c r="P109" s="5"/>
      <c r="Q109" s="5"/>
      <c r="R109" s="5"/>
      <c r="S109" s="5"/>
      <c r="T109" s="5"/>
      <c r="U109" s="5"/>
      <c r="V109" s="5"/>
      <c r="W109" s="5"/>
      <c r="X109" s="5"/>
      <c r="Y109" s="5"/>
      <c r="Z109" s="5"/>
    </row>
    <row r="110" spans="1:26" ht="14.25" customHeight="1" x14ac:dyDescent="0.25">
      <c r="A110" s="34"/>
      <c r="B110" s="34"/>
      <c r="C110" s="34"/>
      <c r="D110" s="34"/>
      <c r="E110" s="34"/>
      <c r="F110" s="34"/>
      <c r="G110" s="34"/>
      <c r="H110" s="34"/>
      <c r="I110" s="5"/>
      <c r="J110" s="5"/>
      <c r="K110" s="5"/>
      <c r="L110" s="5"/>
      <c r="M110" s="5"/>
      <c r="N110" s="5"/>
      <c r="O110" s="5"/>
      <c r="P110" s="5"/>
      <c r="Q110" s="5"/>
      <c r="R110" s="5"/>
      <c r="S110" s="5"/>
      <c r="T110" s="5"/>
      <c r="U110" s="5"/>
      <c r="V110" s="5"/>
      <c r="W110" s="5"/>
      <c r="X110" s="5"/>
      <c r="Y110" s="5"/>
      <c r="Z110" s="5"/>
    </row>
    <row r="111" spans="1:26" ht="14.25" customHeight="1" x14ac:dyDescent="0.25">
      <c r="A111" s="34"/>
      <c r="B111" s="34"/>
      <c r="C111" s="34"/>
      <c r="D111" s="34"/>
      <c r="E111" s="34"/>
      <c r="F111" s="34"/>
      <c r="G111" s="34"/>
      <c r="H111" s="34"/>
      <c r="I111" s="5"/>
      <c r="J111" s="5"/>
      <c r="K111" s="5"/>
      <c r="L111" s="5"/>
      <c r="M111" s="5"/>
      <c r="N111" s="5"/>
      <c r="O111" s="5"/>
      <c r="P111" s="5"/>
      <c r="Q111" s="5"/>
      <c r="R111" s="5"/>
      <c r="S111" s="5"/>
      <c r="T111" s="5"/>
      <c r="U111" s="5"/>
      <c r="V111" s="5"/>
      <c r="W111" s="5"/>
      <c r="X111" s="5"/>
      <c r="Y111" s="5"/>
      <c r="Z111" s="5"/>
    </row>
    <row r="112" spans="1:26" ht="14.2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25">
      <c r="A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25">
      <c r="A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33.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B104" r:id="rId2" xr:uid="{00000000-0004-0000-0100-000000000000}"/>
  </hyperlinks>
  <pageMargins left="0.7" right="0.7" top="0.75" bottom="0.75" header="0" footer="0"/>
  <pageSetup orientation="portrait"/>
  <drawing r:id="rId3"/>
  <extLst>
    <ext xmlns:x14="http://schemas.microsoft.com/office/spreadsheetml/2009/9/main" uri="{05C60535-1F16-4fd2-B633-F4F36F0B64E0}">
      <x14:sparklineGroups xmlns:xm="http://schemas.microsoft.com/office/excel/2006/main">
        <x14:sparklineGroup type="stacked" displayEmptyCellsAs="gap" negative="1" xr2:uid="{00000000-0003-0000-0100-000017000000}">
          <x14:colorSeries rgb="FF376092"/>
          <x14:colorNegative rgb="FFD00000"/>
          <x14:sparklines>
            <x14:sparkline>
              <xm:f>'Visualization Charts'!B111:B142</xm:f>
              <xm:sqref>E111</xm:sqref>
            </x14:sparkline>
          </x14:sparklines>
        </x14:sparklineGroup>
        <x14:sparklineGroup type="column" displayEmptyCellsAs="gap" xr2:uid="{00000000-0003-0000-0100-000016000000}">
          <x14:colorSeries rgb="FF376092"/>
          <x14:sparklines>
            <x14:sparkline>
              <xm:f>'Visualization Charts'!B111:B142</xm:f>
              <xm:sqref>D111</xm:sqref>
            </x14:sparkline>
          </x14:sparklines>
        </x14:sparklineGroup>
        <x14:sparklineGroup displayEmptyCellsAs="gap" xr2:uid="{00000000-0003-0000-0100-000015000000}">
          <x14:colorSeries rgb="FF376092"/>
          <x14:sparklines>
            <x14:sparkline>
              <xm:f>'Visualization Charts'!B111:B142</xm:f>
              <xm:sqref>C111</xm:sqref>
            </x14:sparkline>
          </x14:sparklines>
        </x14:sparklineGroup>
        <x14:sparklineGroup type="stacked" displayEmptyCellsAs="gap" negative="1" xr2:uid="{00000000-0003-0000-0100-000014000000}">
          <x14:colorSeries rgb="FF376092"/>
          <x14:colorNegative rgb="FFD00000"/>
          <x14:sparklines>
            <x14:sparkline>
              <xm:f>'Visualization Charts'!B110:B141</xm:f>
              <xm:sqref>E110</xm:sqref>
            </x14:sparkline>
          </x14:sparklines>
        </x14:sparklineGroup>
        <x14:sparklineGroup type="column" displayEmptyCellsAs="gap" xr2:uid="{00000000-0003-0000-0100-000013000000}">
          <x14:colorSeries rgb="FF376092"/>
          <x14:sparklines>
            <x14:sparkline>
              <xm:f>'Visualization Charts'!B110:B141</xm:f>
              <xm:sqref>D110</xm:sqref>
            </x14:sparkline>
          </x14:sparklines>
        </x14:sparklineGroup>
        <x14:sparklineGroup displayEmptyCellsAs="gap" xr2:uid="{00000000-0003-0000-0100-000012000000}">
          <x14:colorSeries rgb="FF376092"/>
          <x14:sparklines>
            <x14:sparkline>
              <xm:f>'Visualization Charts'!B110:B141</xm:f>
              <xm:sqref>C110</xm:sqref>
            </x14:sparkline>
          </x14:sparklines>
        </x14:sparklineGroup>
        <x14:sparklineGroup type="stacked" displayEmptyCellsAs="gap" negative="1" xr2:uid="{00000000-0003-0000-0100-000011000000}">
          <x14:colorSeries rgb="FF376092"/>
          <x14:colorNegative rgb="FFD00000"/>
          <x14:sparklines>
            <x14:sparkline>
              <xm:f>'Visualization Charts'!B109:B140</xm:f>
              <xm:sqref>E109</xm:sqref>
            </x14:sparkline>
          </x14:sparklines>
        </x14:sparklineGroup>
        <x14:sparklineGroup type="column" displayEmptyCellsAs="gap" xr2:uid="{00000000-0003-0000-0100-000010000000}">
          <x14:colorSeries rgb="FF376092"/>
          <x14:sparklines>
            <x14:sparkline>
              <xm:f>'Visualization Charts'!B109:B140</xm:f>
              <xm:sqref>D109</xm:sqref>
            </x14:sparkline>
          </x14:sparklines>
        </x14:sparklineGroup>
        <x14:sparklineGroup displayEmptyCellsAs="gap" xr2:uid="{00000000-0003-0000-0100-00000F000000}">
          <x14:colorSeries rgb="FF376092"/>
          <x14:sparklines>
            <x14:sparkline>
              <xm:f>'Visualization Charts'!B109:B140</xm:f>
              <xm:sqref>C109</xm:sqref>
            </x14:sparkline>
          </x14:sparklines>
        </x14:sparklineGroup>
        <x14:sparklineGroup type="stacked" displayEmptyCellsAs="gap" negative="1" xr2:uid="{00000000-0003-0000-0100-00000E000000}">
          <x14:colorSeries rgb="FF376092"/>
          <x14:colorNegative rgb="FFD00000"/>
          <x14:sparklines>
            <x14:sparkline>
              <xm:f>'Visualization Charts'!B108:B139</xm:f>
              <xm:sqref>E108</xm:sqref>
            </x14:sparkline>
          </x14:sparklines>
        </x14:sparklineGroup>
        <x14:sparklineGroup type="column" displayEmptyCellsAs="gap" xr2:uid="{00000000-0003-0000-0100-00000D000000}">
          <x14:colorSeries rgb="FF376092"/>
          <x14:sparklines>
            <x14:sparkline>
              <xm:f>'Visualization Charts'!B108:B139</xm:f>
              <xm:sqref>D108</xm:sqref>
            </x14:sparkline>
          </x14:sparklines>
        </x14:sparklineGroup>
        <x14:sparklineGroup displayEmptyCellsAs="gap" xr2:uid="{00000000-0003-0000-0100-00000C000000}">
          <x14:colorSeries rgb="FF376092"/>
          <x14:sparklines>
            <x14:sparkline>
              <xm:f>'Visualization Charts'!B108:B139</xm:f>
              <xm:sqref>C108</xm:sqref>
            </x14:sparkline>
          </x14:sparklines>
        </x14:sparklineGroup>
        <x14:sparklineGroup type="stacked" displayEmptyCellsAs="gap" negative="1" xr2:uid="{00000000-0003-0000-0100-00000B000000}">
          <x14:colorSeries rgb="FF376092"/>
          <x14:colorNegative rgb="FFD00000"/>
          <x14:sparklines>
            <x14:sparkline>
              <xm:f>'Visualization Charts'!B107:B138</xm:f>
              <xm:sqref>E107</xm:sqref>
            </x14:sparkline>
          </x14:sparklines>
        </x14:sparklineGroup>
        <x14:sparklineGroup type="column" displayEmptyCellsAs="gap" xr2:uid="{00000000-0003-0000-0100-00000A000000}">
          <x14:colorSeries rgb="FF376092"/>
          <x14:sparklines>
            <x14:sparkline>
              <xm:f>'Visualization Charts'!B107:B138</xm:f>
              <xm:sqref>D107</xm:sqref>
            </x14:sparkline>
          </x14:sparklines>
        </x14:sparklineGroup>
        <x14:sparklineGroup displayEmptyCellsAs="gap" xr2:uid="{00000000-0003-0000-0100-000009000000}">
          <x14:colorSeries rgb="FF376092"/>
          <x14:sparklines>
            <x14:sparkline>
              <xm:f>'Visualization Charts'!B107:B138</xm:f>
              <xm:sqref>C107</xm:sqref>
            </x14:sparkline>
          </x14:sparklines>
        </x14:sparklineGroup>
        <x14:sparklineGroup type="stacked" displayEmptyCellsAs="gap" negative="1" xr2:uid="{00000000-0003-0000-0100-000008000000}">
          <x14:colorSeries rgb="FF376092"/>
          <x14:colorNegative rgb="FFD00000"/>
          <x14:sparklines>
            <x14:sparkline>
              <xm:f>'Visualization Charts'!B105:B111</xm:f>
              <xm:sqref>H106</xm:sqref>
            </x14:sparkline>
          </x14:sparklines>
        </x14:sparklineGroup>
        <x14:sparklineGroup type="column" displayEmptyCellsAs="gap" xr2:uid="{00000000-0003-0000-0100-000007000000}">
          <x14:colorSeries rgb="FF376092"/>
          <x14:sparklines>
            <x14:sparkline>
              <xm:f>'Visualization Charts'!B105:B110</xm:f>
              <xm:sqref>G106</xm:sqref>
            </x14:sparkline>
          </x14:sparklines>
        </x14:sparklineGroup>
        <x14:sparklineGroup displayEmptyCellsAs="gap" xr2:uid="{00000000-0003-0000-0100-000006000000}">
          <x14:colorSeries rgb="FF376092"/>
          <x14:sparklines>
            <x14:sparkline>
              <xm:f>'Visualization Charts'!B105:B110</xm:f>
              <xm:sqref>F106</xm:sqref>
            </x14:sparkline>
          </x14:sparklines>
        </x14:sparklineGroup>
        <x14:sparklineGroup type="stacked" displayEmptyCellsAs="gap" negative="1" xr2:uid="{00000000-0003-0000-0100-000005000000}">
          <x14:colorSeries rgb="FF376092"/>
          <x14:colorNegative rgb="FFD00000"/>
          <x14:sparklines>
            <x14:sparkline>
              <xm:f>'Visualization Charts'!B106:B137</xm:f>
              <xm:sqref>E106</xm:sqref>
            </x14:sparkline>
          </x14:sparklines>
        </x14:sparklineGroup>
        <x14:sparklineGroup type="column" displayEmptyCellsAs="gap" xr2:uid="{00000000-0003-0000-0100-000004000000}">
          <x14:colorSeries rgb="FF376092"/>
          <x14:sparklines>
            <x14:sparkline>
              <xm:f>'Visualization Charts'!B106:B137</xm:f>
              <xm:sqref>D106</xm:sqref>
            </x14:sparkline>
          </x14:sparklines>
        </x14:sparklineGroup>
        <x14:sparklineGroup displayEmptyCellsAs="gap" xr2:uid="{00000000-0003-0000-0100-000003000000}">
          <x14:colorSeries rgb="FF376092"/>
          <x14:sparklines>
            <x14:sparkline>
              <xm:f>'Visualization Charts'!B106:B137</xm:f>
              <xm:sqref>C106</xm:sqref>
            </x14:sparkline>
          </x14:sparklines>
        </x14:sparklineGroup>
        <x14:sparklineGroup type="stacked" displayEmptyCellsAs="gap" negative="1" xr2:uid="{00000000-0003-0000-0100-000002000000}">
          <x14:colorSeries rgb="FF376092"/>
          <x14:colorNegative rgb="FFD00000"/>
          <x14:sparklines>
            <x14:sparkline>
              <xm:f>'Visualization Charts'!B105:B111</xm:f>
              <xm:sqref>E105</xm:sqref>
            </x14:sparkline>
          </x14:sparklines>
        </x14:sparklineGroup>
        <x14:sparklineGroup type="column" displayEmptyCellsAs="gap" xr2:uid="{00000000-0003-0000-0100-000001000000}">
          <x14:colorSeries rgb="FF376092"/>
          <x14:sparklines>
            <x14:sparkline>
              <xm:f>'Visualization Charts'!B105:B111</xm:f>
              <xm:sqref>D105</xm:sqref>
            </x14:sparkline>
          </x14:sparklines>
        </x14:sparklineGroup>
        <x14:sparklineGroup displayEmptyCellsAs="gap" xr2:uid="{00000000-0003-0000-0100-000000000000}">
          <x14:colorSeries rgb="FF376092"/>
          <x14:sparklines>
            <x14:sparkline>
              <xm:f>'Visualization Charts'!B105:B111</xm:f>
              <xm:sqref>C105</xm:sqref>
            </x14:sparkline>
          </x14:sparklines>
        </x14:sparklineGroup>
      </x14:sparklineGroup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572FE-C639-48B4-8BB1-046D20D4FC75}">
  <dimension ref="A1:G23"/>
  <sheetViews>
    <sheetView workbookViewId="0">
      <selection activeCell="I1" sqref="I1"/>
    </sheetView>
  </sheetViews>
  <sheetFormatPr defaultRowHeight="15" x14ac:dyDescent="0.25"/>
  <cols>
    <col min="3" max="3" width="24" customWidth="1"/>
    <col min="4" max="4" width="26.42578125" customWidth="1"/>
    <col min="5" max="5" width="27" customWidth="1"/>
  </cols>
  <sheetData>
    <row r="1" spans="1:7" s="18" customFormat="1" x14ac:dyDescent="0.25">
      <c r="A1" s="32" t="s">
        <v>85</v>
      </c>
      <c r="E1" s="35"/>
      <c r="F1" s="35"/>
      <c r="G1" s="35"/>
    </row>
    <row r="2" spans="1:7" s="19" customFormat="1" x14ac:dyDescent="0.25">
      <c r="A2" s="37" t="s">
        <v>119</v>
      </c>
      <c r="B2" s="36"/>
      <c r="C2" s="36"/>
      <c r="D2" s="36"/>
      <c r="E2" s="36"/>
      <c r="F2" s="36"/>
      <c r="G2" s="36"/>
    </row>
    <row r="3" spans="1:7" s="19" customFormat="1" x14ac:dyDescent="0.25">
      <c r="A3" s="40"/>
      <c r="B3" s="40"/>
      <c r="C3" s="40"/>
      <c r="D3" s="41"/>
      <c r="E3" s="41"/>
      <c r="F3" s="42"/>
      <c r="G3" s="42"/>
    </row>
    <row r="4" spans="1:7" s="19" customFormat="1" x14ac:dyDescent="0.25">
      <c r="A4" s="38" t="s">
        <v>123</v>
      </c>
    </row>
    <row r="5" spans="1:7" s="19" customFormat="1" x14ac:dyDescent="0.25">
      <c r="A5" s="39" t="s">
        <v>120</v>
      </c>
    </row>
    <row r="6" spans="1:7" s="19" customFormat="1" x14ac:dyDescent="0.25">
      <c r="A6" s="39" t="s">
        <v>121</v>
      </c>
    </row>
    <row r="7" spans="1:7" s="19" customFormat="1" x14ac:dyDescent="0.25">
      <c r="A7" s="39" t="s">
        <v>122</v>
      </c>
    </row>
    <row r="8" spans="1:7" ht="15.75" thickBot="1" x14ac:dyDescent="0.3"/>
    <row r="9" spans="1:7" ht="30" x14ac:dyDescent="0.25">
      <c r="A9" s="53" t="s">
        <v>86</v>
      </c>
      <c r="B9" s="54" t="s">
        <v>124</v>
      </c>
      <c r="C9" s="55" t="s">
        <v>79</v>
      </c>
      <c r="D9" s="55" t="s">
        <v>80</v>
      </c>
      <c r="E9" s="55" t="s">
        <v>81</v>
      </c>
    </row>
    <row r="10" spans="1:7" x14ac:dyDescent="0.25">
      <c r="A10" s="46" t="s">
        <v>88</v>
      </c>
      <c r="B10" s="43">
        <v>1500</v>
      </c>
      <c r="C10" s="21"/>
      <c r="D10" s="21"/>
      <c r="E10" s="21"/>
    </row>
    <row r="11" spans="1:7" x14ac:dyDescent="0.25">
      <c r="A11" s="46" t="s">
        <v>89</v>
      </c>
      <c r="B11" s="43">
        <v>1200</v>
      </c>
      <c r="C11" s="21"/>
      <c r="D11" s="21"/>
      <c r="E11" s="21"/>
    </row>
    <row r="12" spans="1:7" x14ac:dyDescent="0.25">
      <c r="A12" s="46" t="s">
        <v>90</v>
      </c>
      <c r="B12" s="43">
        <v>1300</v>
      </c>
      <c r="C12" s="21"/>
      <c r="D12" s="21"/>
      <c r="E12" s="21"/>
    </row>
    <row r="13" spans="1:7" x14ac:dyDescent="0.25">
      <c r="A13" s="46" t="s">
        <v>91</v>
      </c>
      <c r="B13" s="43">
        <v>1400</v>
      </c>
      <c r="C13" s="21"/>
      <c r="D13" s="21"/>
      <c r="E13" s="21"/>
    </row>
    <row r="14" spans="1:7" x14ac:dyDescent="0.25">
      <c r="A14" s="46" t="s">
        <v>92</v>
      </c>
      <c r="B14" s="43">
        <v>1600</v>
      </c>
      <c r="C14" s="21"/>
      <c r="D14" s="21"/>
      <c r="E14" s="21"/>
    </row>
    <row r="15" spans="1:7" x14ac:dyDescent="0.25">
      <c r="A15" s="46" t="s">
        <v>93</v>
      </c>
      <c r="B15" s="43">
        <v>1800</v>
      </c>
      <c r="C15" s="21"/>
      <c r="D15" s="21"/>
      <c r="E15" s="21"/>
    </row>
    <row r="16" spans="1:7" x14ac:dyDescent="0.25">
      <c r="A16" s="46" t="s">
        <v>94</v>
      </c>
      <c r="B16" s="43">
        <v>-1700</v>
      </c>
      <c r="C16" s="21"/>
      <c r="D16" s="21"/>
      <c r="E16" s="21"/>
    </row>
    <row r="17" spans="1:5" x14ac:dyDescent="0.25">
      <c r="A17" s="46" t="s">
        <v>95</v>
      </c>
      <c r="B17" s="43">
        <v>1900</v>
      </c>
      <c r="C17" s="21"/>
      <c r="D17" s="21"/>
      <c r="E17" s="21"/>
    </row>
    <row r="18" spans="1:5" x14ac:dyDescent="0.25">
      <c r="A18" s="46" t="s">
        <v>96</v>
      </c>
      <c r="B18" s="43">
        <v>2000</v>
      </c>
      <c r="C18" s="21"/>
      <c r="D18" s="21"/>
      <c r="E18" s="21"/>
    </row>
    <row r="19" spans="1:5" x14ac:dyDescent="0.25">
      <c r="A19" s="46" t="s">
        <v>97</v>
      </c>
      <c r="B19" s="43">
        <v>-2200</v>
      </c>
      <c r="C19" s="21"/>
      <c r="D19" s="21"/>
      <c r="E19" s="21"/>
    </row>
    <row r="20" spans="1:5" x14ac:dyDescent="0.25">
      <c r="A20" s="46" t="s">
        <v>98</v>
      </c>
      <c r="B20" s="43">
        <v>2100</v>
      </c>
      <c r="C20" s="21"/>
      <c r="D20" s="21"/>
      <c r="E20" s="21"/>
    </row>
    <row r="21" spans="1:5" x14ac:dyDescent="0.25">
      <c r="A21" s="46" t="s">
        <v>99</v>
      </c>
      <c r="B21" s="43">
        <v>2300</v>
      </c>
      <c r="C21" s="21"/>
      <c r="D21" s="21"/>
      <c r="E21" s="21"/>
    </row>
    <row r="22" spans="1:5" x14ac:dyDescent="0.25">
      <c r="A22" s="48"/>
      <c r="B22" s="22"/>
      <c r="C22" s="21"/>
      <c r="D22" s="21"/>
      <c r="E22" s="21"/>
    </row>
    <row r="23" spans="1:5" ht="15.75" thickBot="1" x14ac:dyDescent="0.3">
      <c r="A23" s="50"/>
      <c r="B23" s="52"/>
      <c r="C23" s="21"/>
      <c r="D23" s="21"/>
      <c r="E23" s="21"/>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6D7E6C32-CD99-4CF1-9A56-12A11A801E0B}">
          <x14:colorSeries rgb="FF376092"/>
          <x14:colorNegative rgb="FFD00000"/>
          <x14:colorAxis rgb="FF000000"/>
          <x14:colorMarkers rgb="FFD00000"/>
          <x14:colorFirst rgb="FFD00000"/>
          <x14:colorLast rgb="FFD00000"/>
          <x14:colorHigh rgb="FFD00000"/>
          <x14:colorLow rgb="FFD00000"/>
          <x14:sparklines>
            <x14:sparkline>
              <xm:f>Sparklines!B10:B21</xm:f>
              <xm:sqref>D10</xm:sqref>
            </x14:sparkline>
            <x14:sparkline>
              <xm:f>Sparklines!B11:B22</xm:f>
              <xm:sqref>D11</xm:sqref>
            </x14:sparkline>
            <x14:sparkline>
              <xm:f>Sparklines!B12:B23</xm:f>
              <xm:sqref>D12</xm:sqref>
            </x14:sparkline>
            <x14:sparkline>
              <xm:f>Sparklines!B13:B24</xm:f>
              <xm:sqref>D13</xm:sqref>
            </x14:sparkline>
            <x14:sparkline>
              <xm:f>Sparklines!B14:B25</xm:f>
              <xm:sqref>D14</xm:sqref>
            </x14:sparkline>
            <x14:sparkline>
              <xm:f>Sparklines!B15:B26</xm:f>
              <xm:sqref>D15</xm:sqref>
            </x14:sparkline>
            <x14:sparkline>
              <xm:f>Sparklines!B16:B27</xm:f>
              <xm:sqref>D16</xm:sqref>
            </x14:sparkline>
            <x14:sparkline>
              <xm:f>Sparklines!B17:B28</xm:f>
              <xm:sqref>D17</xm:sqref>
            </x14:sparkline>
            <x14:sparkline>
              <xm:f>Sparklines!B18:B29</xm:f>
              <xm:sqref>D18</xm:sqref>
            </x14:sparkline>
            <x14:sparkline>
              <xm:f>Sparklines!B19:B30</xm:f>
              <xm:sqref>D19</xm:sqref>
            </x14:sparkline>
            <x14:sparkline>
              <xm:f>Sparklines!B20:B31</xm:f>
              <xm:sqref>D20</xm:sqref>
            </x14:sparkline>
            <x14:sparkline>
              <xm:f>Sparklines!B21:B32</xm:f>
              <xm:sqref>D21</xm:sqref>
            </x14:sparkline>
          </x14:sparklines>
        </x14:sparklineGroup>
        <x14:sparklineGroup type="stacked" displayEmptyCellsAs="gap" negative="1" xr2:uid="{18113F89-D4D4-40E1-AFA6-6CDCD93D8ABB}">
          <x14:colorSeries rgb="FF323232"/>
          <x14:colorNegative rgb="FFD00000"/>
          <x14:colorAxis rgb="FF000000"/>
          <x14:colorMarkers rgb="FFD00000"/>
          <x14:colorFirst rgb="FFD00000"/>
          <x14:colorLast rgb="FFD00000"/>
          <x14:colorHigh rgb="FFD00000"/>
          <x14:colorLow rgb="FFD00000"/>
          <x14:sparklines>
            <x14:sparkline>
              <xm:f>Sparklines!B10:B21</xm:f>
              <xm:sqref>E10</xm:sqref>
            </x14:sparkline>
            <x14:sparkline>
              <xm:f>Sparklines!B11:B22</xm:f>
              <xm:sqref>E11</xm:sqref>
            </x14:sparkline>
            <x14:sparkline>
              <xm:f>Sparklines!B12:B23</xm:f>
              <xm:sqref>E12</xm:sqref>
            </x14:sparkline>
            <x14:sparkline>
              <xm:f>Sparklines!B13:B24</xm:f>
              <xm:sqref>E13</xm:sqref>
            </x14:sparkline>
            <x14:sparkline>
              <xm:f>Sparklines!B14:B25</xm:f>
              <xm:sqref>E14</xm:sqref>
            </x14:sparkline>
            <x14:sparkline>
              <xm:f>Sparklines!B15:B26</xm:f>
              <xm:sqref>E15</xm:sqref>
            </x14:sparkline>
            <x14:sparkline>
              <xm:f>Sparklines!B16:B27</xm:f>
              <xm:sqref>E16</xm:sqref>
            </x14:sparkline>
            <x14:sparkline>
              <xm:f>Sparklines!B17:B28</xm:f>
              <xm:sqref>E17</xm:sqref>
            </x14:sparkline>
            <x14:sparkline>
              <xm:f>Sparklines!B18:B29</xm:f>
              <xm:sqref>E18</xm:sqref>
            </x14:sparkline>
            <x14:sparkline>
              <xm:f>Sparklines!B19:B30</xm:f>
              <xm:sqref>E19</xm:sqref>
            </x14:sparkline>
            <x14:sparkline>
              <xm:f>Sparklines!B20:B31</xm:f>
              <xm:sqref>E20</xm:sqref>
            </x14:sparkline>
            <x14:sparkline>
              <xm:f>Sparklines!B21:B32</xm:f>
              <xm:sqref>E21</xm:sqref>
            </x14:sparkline>
          </x14:sparklines>
        </x14:sparklineGroup>
        <x14:sparklineGroup displayEmptyCellsAs="gap" xr2:uid="{AFB19B94-62A1-4FF5-BC5C-4229F767AA12}">
          <x14:colorSeries rgb="FF376092"/>
          <x14:colorNegative rgb="FFD00000"/>
          <x14:colorAxis rgb="FF000000"/>
          <x14:colorMarkers rgb="FFD00000"/>
          <x14:colorFirst rgb="FFD00000"/>
          <x14:colorLast rgb="FFD00000"/>
          <x14:colorHigh rgb="FFD00000"/>
          <x14:colorLow rgb="FFD00000"/>
          <x14:sparklines>
            <x14:sparkline>
              <xm:f>Sparklines!B10:B21</xm:f>
              <xm:sqref>C10</xm:sqref>
            </x14:sparkline>
            <x14:sparkline>
              <xm:f>Sparklines!B11:B22</xm:f>
              <xm:sqref>C11</xm:sqref>
            </x14:sparkline>
            <x14:sparkline>
              <xm:f>Sparklines!B12:B23</xm:f>
              <xm:sqref>C12</xm:sqref>
            </x14:sparkline>
            <x14:sparkline>
              <xm:f>Sparklines!B13:B24</xm:f>
              <xm:sqref>C13</xm:sqref>
            </x14:sparkline>
            <x14:sparkline>
              <xm:f>Sparklines!B14:B25</xm:f>
              <xm:sqref>C14</xm:sqref>
            </x14:sparkline>
            <x14:sparkline>
              <xm:f>Sparklines!B15:B26</xm:f>
              <xm:sqref>C15</xm:sqref>
            </x14:sparkline>
            <x14:sparkline>
              <xm:f>Sparklines!B16:B27</xm:f>
              <xm:sqref>C16</xm:sqref>
            </x14:sparkline>
            <x14:sparkline>
              <xm:f>Sparklines!B17:B28</xm:f>
              <xm:sqref>C17</xm:sqref>
            </x14:sparkline>
            <x14:sparkline>
              <xm:f>Sparklines!B18:B29</xm:f>
              <xm:sqref>C18</xm:sqref>
            </x14:sparkline>
            <x14:sparkline>
              <xm:f>Sparklines!B19:B30</xm:f>
              <xm:sqref>C19</xm:sqref>
            </x14:sparkline>
            <x14:sparkline>
              <xm:f>Sparklines!B20:B31</xm:f>
              <xm:sqref>C20</xm:sqref>
            </x14:sparkline>
            <x14:sparkline>
              <xm:f>Sparklines!B21:B32</xm:f>
              <xm:sqref>C21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26E8D-B5E1-4AF9-B808-D60856611D14}">
  <dimension ref="A1:P41"/>
  <sheetViews>
    <sheetView workbookViewId="0">
      <selection activeCell="I5" sqref="I5"/>
    </sheetView>
  </sheetViews>
  <sheetFormatPr defaultRowHeight="15" x14ac:dyDescent="0.25"/>
  <sheetData>
    <row r="1" spans="1:16" s="18" customFormat="1" x14ac:dyDescent="0.25">
      <c r="A1" s="32" t="s">
        <v>112</v>
      </c>
    </row>
    <row r="2" spans="1:16" s="19" customFormat="1" x14ac:dyDescent="0.25">
      <c r="A2" s="56" t="s">
        <v>111</v>
      </c>
    </row>
    <row r="3" spans="1:16" s="19" customFormat="1" x14ac:dyDescent="0.25">
      <c r="A3" s="56"/>
    </row>
    <row r="4" spans="1:16" s="19" customFormat="1" x14ac:dyDescent="0.25">
      <c r="A4" s="38" t="s">
        <v>118</v>
      </c>
    </row>
    <row r="5" spans="1:16" s="19" customFormat="1" x14ac:dyDescent="0.25">
      <c r="A5" s="38" t="s">
        <v>113</v>
      </c>
    </row>
    <row r="6" spans="1:16" s="19" customFormat="1" x14ac:dyDescent="0.25">
      <c r="A6" s="38" t="s">
        <v>114</v>
      </c>
    </row>
    <row r="7" spans="1:16" s="19" customFormat="1" x14ac:dyDescent="0.25">
      <c r="A7" s="38" t="s">
        <v>115</v>
      </c>
    </row>
    <row r="8" spans="1:16" s="19" customFormat="1" x14ac:dyDescent="0.25">
      <c r="A8" s="38" t="s">
        <v>116</v>
      </c>
    </row>
    <row r="9" spans="1:16" s="19" customFormat="1" x14ac:dyDescent="0.25">
      <c r="A9" s="38" t="s">
        <v>117</v>
      </c>
    </row>
    <row r="10" spans="1:16" ht="15.75" thickBot="1" x14ac:dyDescent="0.3"/>
    <row r="11" spans="1:16" x14ac:dyDescent="0.25">
      <c r="A11" s="44" t="s">
        <v>86</v>
      </c>
      <c r="B11" s="45" t="s">
        <v>87</v>
      </c>
      <c r="D11" s="28" t="s">
        <v>100</v>
      </c>
      <c r="E11" s="28"/>
      <c r="F11" s="28"/>
      <c r="G11" s="23"/>
      <c r="H11" s="23"/>
      <c r="I11" s="23"/>
      <c r="K11" s="28" t="s">
        <v>102</v>
      </c>
      <c r="L11" s="23"/>
      <c r="M11" s="23"/>
      <c r="N11" s="23"/>
      <c r="O11" s="23"/>
      <c r="P11" s="23"/>
    </row>
    <row r="12" spans="1:16" x14ac:dyDescent="0.25">
      <c r="A12" s="46" t="s">
        <v>88</v>
      </c>
      <c r="B12" s="47">
        <v>1000</v>
      </c>
      <c r="D12" s="26" t="s">
        <v>104</v>
      </c>
      <c r="E12" s="27"/>
      <c r="F12" s="27"/>
      <c r="G12" s="27"/>
      <c r="H12" s="27"/>
      <c r="I12" s="27"/>
      <c r="K12" s="26" t="s">
        <v>103</v>
      </c>
      <c r="L12" s="27"/>
      <c r="M12" s="27"/>
      <c r="N12" s="27"/>
      <c r="O12" s="27"/>
      <c r="P12" s="27"/>
    </row>
    <row r="13" spans="1:16" x14ac:dyDescent="0.25">
      <c r="A13" s="46" t="s">
        <v>89</v>
      </c>
      <c r="B13" s="47">
        <v>1200</v>
      </c>
      <c r="D13" s="27" t="s">
        <v>105</v>
      </c>
      <c r="E13" s="27"/>
      <c r="F13" s="27"/>
      <c r="G13" s="27"/>
      <c r="H13" s="27"/>
      <c r="I13" s="27"/>
      <c r="K13" s="27"/>
      <c r="L13" s="27"/>
      <c r="M13" s="27"/>
      <c r="N13" s="27"/>
      <c r="O13" s="27"/>
      <c r="P13" s="27"/>
    </row>
    <row r="14" spans="1:16" x14ac:dyDescent="0.25">
      <c r="A14" s="46" t="s">
        <v>90</v>
      </c>
      <c r="B14" s="47">
        <v>1500</v>
      </c>
    </row>
    <row r="15" spans="1:16" x14ac:dyDescent="0.25">
      <c r="A15" s="46" t="s">
        <v>91</v>
      </c>
      <c r="B15" s="47">
        <v>1800</v>
      </c>
    </row>
    <row r="16" spans="1:16" x14ac:dyDescent="0.25">
      <c r="A16" s="46" t="s">
        <v>92</v>
      </c>
      <c r="B16" s="47">
        <v>2000</v>
      </c>
    </row>
    <row r="17" spans="1:16" x14ac:dyDescent="0.25">
      <c r="A17" s="46" t="s">
        <v>93</v>
      </c>
      <c r="B17" s="47">
        <v>2200</v>
      </c>
    </row>
    <row r="18" spans="1:16" x14ac:dyDescent="0.25">
      <c r="A18" s="46" t="s">
        <v>94</v>
      </c>
      <c r="B18" s="47">
        <v>2400</v>
      </c>
    </row>
    <row r="19" spans="1:16" x14ac:dyDescent="0.25">
      <c r="A19" s="46" t="s">
        <v>95</v>
      </c>
      <c r="B19" s="47">
        <v>2300</v>
      </c>
    </row>
    <row r="20" spans="1:16" x14ac:dyDescent="0.25">
      <c r="A20" s="46" t="s">
        <v>96</v>
      </c>
      <c r="B20" s="47">
        <v>2100</v>
      </c>
    </row>
    <row r="21" spans="1:16" x14ac:dyDescent="0.25">
      <c r="A21" s="46" t="s">
        <v>97</v>
      </c>
      <c r="B21" s="47">
        <v>1900</v>
      </c>
    </row>
    <row r="22" spans="1:16" x14ac:dyDescent="0.25">
      <c r="A22" s="46" t="s">
        <v>98</v>
      </c>
      <c r="B22" s="47">
        <v>1600</v>
      </c>
    </row>
    <row r="23" spans="1:16" x14ac:dyDescent="0.25">
      <c r="A23" s="46" t="s">
        <v>99</v>
      </c>
      <c r="B23" s="47">
        <v>1300</v>
      </c>
    </row>
    <row r="24" spans="1:16" x14ac:dyDescent="0.25">
      <c r="A24" s="46" t="s">
        <v>88</v>
      </c>
      <c r="B24" s="47">
        <v>1500</v>
      </c>
    </row>
    <row r="25" spans="1:16" x14ac:dyDescent="0.25">
      <c r="A25" s="48"/>
      <c r="B25" s="49"/>
    </row>
    <row r="26" spans="1:16" x14ac:dyDescent="0.25">
      <c r="A26" s="48"/>
      <c r="B26" s="49"/>
      <c r="D26" s="28" t="s">
        <v>101</v>
      </c>
      <c r="E26" s="23"/>
      <c r="F26" s="23"/>
      <c r="G26" s="23"/>
      <c r="H26" s="23"/>
      <c r="I26" s="23"/>
      <c r="K26" s="28" t="s">
        <v>108</v>
      </c>
      <c r="L26" s="23"/>
      <c r="M26" s="23"/>
      <c r="N26" s="23"/>
      <c r="O26" s="23"/>
      <c r="P26" s="23"/>
    </row>
    <row r="27" spans="1:16" ht="15.75" thickBot="1" x14ac:dyDescent="0.3">
      <c r="A27" s="50"/>
      <c r="B27" s="51"/>
      <c r="D27" s="26" t="s">
        <v>106</v>
      </c>
      <c r="E27" s="27"/>
      <c r="F27" s="27"/>
      <c r="G27" s="27"/>
      <c r="H27" s="27"/>
      <c r="I27" s="27"/>
      <c r="K27" s="26" t="s">
        <v>109</v>
      </c>
      <c r="L27" s="27"/>
      <c r="M27" s="27"/>
      <c r="N27" s="27"/>
      <c r="O27" s="27"/>
      <c r="P27" s="27"/>
    </row>
    <row r="28" spans="1:16" x14ac:dyDescent="0.25">
      <c r="D28" s="27" t="s">
        <v>107</v>
      </c>
      <c r="E28" s="27"/>
      <c r="F28" s="27"/>
      <c r="G28" s="27"/>
      <c r="H28" s="27"/>
      <c r="I28" s="27"/>
      <c r="K28" s="27" t="s">
        <v>110</v>
      </c>
      <c r="L28" s="27"/>
      <c r="M28" s="27"/>
      <c r="N28" s="27"/>
      <c r="O28" s="27"/>
      <c r="P28" s="27"/>
    </row>
    <row r="41" spans="4:9" x14ac:dyDescent="0.25">
      <c r="D41" s="30"/>
      <c r="E41" s="31"/>
      <c r="F41" s="31"/>
      <c r="G41" s="31"/>
      <c r="H41" s="31"/>
      <c r="I41" s="3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728E-E08E-4AFA-93CC-B5A3AA6436D7}">
  <dimension ref="A1:B24"/>
  <sheetViews>
    <sheetView workbookViewId="0">
      <selection activeCell="A12" sqref="A12:B24"/>
    </sheetView>
  </sheetViews>
  <sheetFormatPr defaultRowHeight="15" x14ac:dyDescent="0.25"/>
  <sheetData>
    <row r="1" spans="1:2" s="32" customFormat="1" x14ac:dyDescent="0.25">
      <c r="A1" s="32" t="s">
        <v>132</v>
      </c>
    </row>
    <row r="2" spans="1:2" s="19" customFormat="1" x14ac:dyDescent="0.25">
      <c r="A2" s="39" t="s">
        <v>129</v>
      </c>
    </row>
    <row r="3" spans="1:2" s="19" customFormat="1" x14ac:dyDescent="0.25">
      <c r="A3" s="37" t="s">
        <v>130</v>
      </c>
    </row>
    <row r="4" spans="1:2" s="19" customFormat="1" x14ac:dyDescent="0.25">
      <c r="A4" s="37" t="s">
        <v>131</v>
      </c>
    </row>
    <row r="6" spans="1:2" x14ac:dyDescent="0.25">
      <c r="A6" s="29" t="s">
        <v>125</v>
      </c>
    </row>
    <row r="7" spans="1:2" s="19" customFormat="1" x14ac:dyDescent="0.25">
      <c r="A7" s="37" t="s">
        <v>126</v>
      </c>
    </row>
    <row r="8" spans="1:2" s="19" customFormat="1" x14ac:dyDescent="0.25">
      <c r="A8" s="37" t="s">
        <v>127</v>
      </c>
    </row>
    <row r="9" spans="1:2" s="19" customFormat="1" x14ac:dyDescent="0.25">
      <c r="A9" s="37" t="s">
        <v>128</v>
      </c>
    </row>
    <row r="11" spans="1:2" ht="15.75" x14ac:dyDescent="0.25">
      <c r="A11" s="57" t="s">
        <v>133</v>
      </c>
    </row>
    <row r="12" spans="1:2" x14ac:dyDescent="0.25">
      <c r="A12" s="24" t="s">
        <v>86</v>
      </c>
      <c r="B12" s="24" t="s">
        <v>87</v>
      </c>
    </row>
    <row r="13" spans="1:2" x14ac:dyDescent="0.25">
      <c r="A13" s="25" t="s">
        <v>88</v>
      </c>
      <c r="B13" s="25">
        <v>1000</v>
      </c>
    </row>
    <row r="14" spans="1:2" x14ac:dyDescent="0.25">
      <c r="A14" s="25" t="s">
        <v>89</v>
      </c>
      <c r="B14" s="25">
        <v>1200</v>
      </c>
    </row>
    <row r="15" spans="1:2" x14ac:dyDescent="0.25">
      <c r="A15" s="25" t="s">
        <v>90</v>
      </c>
      <c r="B15" s="25">
        <v>1500</v>
      </c>
    </row>
    <row r="16" spans="1:2" x14ac:dyDescent="0.25">
      <c r="A16" s="25" t="s">
        <v>91</v>
      </c>
      <c r="B16" s="25">
        <v>1800</v>
      </c>
    </row>
    <row r="17" spans="1:2" x14ac:dyDescent="0.25">
      <c r="A17" s="25" t="s">
        <v>92</v>
      </c>
      <c r="B17" s="25">
        <v>2000</v>
      </c>
    </row>
    <row r="18" spans="1:2" x14ac:dyDescent="0.25">
      <c r="A18" s="25" t="s">
        <v>93</v>
      </c>
      <c r="B18" s="25">
        <v>2200</v>
      </c>
    </row>
    <row r="19" spans="1:2" x14ac:dyDescent="0.25">
      <c r="A19" s="25" t="s">
        <v>94</v>
      </c>
      <c r="B19" s="25">
        <v>2400</v>
      </c>
    </row>
    <row r="20" spans="1:2" x14ac:dyDescent="0.25">
      <c r="A20" s="25" t="s">
        <v>95</v>
      </c>
      <c r="B20" s="25">
        <v>2300</v>
      </c>
    </row>
    <row r="21" spans="1:2" x14ac:dyDescent="0.25">
      <c r="A21" s="25" t="s">
        <v>96</v>
      </c>
      <c r="B21" s="25">
        <v>2100</v>
      </c>
    </row>
    <row r="22" spans="1:2" x14ac:dyDescent="0.25">
      <c r="A22" s="25" t="s">
        <v>97</v>
      </c>
      <c r="B22" s="25">
        <v>1900</v>
      </c>
    </row>
    <row r="23" spans="1:2" x14ac:dyDescent="0.25">
      <c r="A23" s="25" t="s">
        <v>98</v>
      </c>
      <c r="B23" s="25">
        <v>1600</v>
      </c>
    </row>
    <row r="24" spans="1:2" x14ac:dyDescent="0.25">
      <c r="A24" s="25" t="s">
        <v>99</v>
      </c>
      <c r="B24" s="25">
        <v>1300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92535-1C1E-40A9-B07F-594BCDEF4103}">
  <dimension ref="A1:H20"/>
  <sheetViews>
    <sheetView tabSelected="1" workbookViewId="0">
      <selection activeCell="K8" sqref="K8"/>
    </sheetView>
  </sheetViews>
  <sheetFormatPr defaultRowHeight="15" x14ac:dyDescent="0.25"/>
  <cols>
    <col min="1" max="1" width="10.5703125" customWidth="1"/>
    <col min="3" max="3" width="18" customWidth="1"/>
    <col min="4" max="4" width="28" customWidth="1"/>
    <col min="7" max="7" width="10.140625" customWidth="1"/>
    <col min="8" max="8" width="8.28515625" customWidth="1"/>
  </cols>
  <sheetData>
    <row r="1" spans="1:8" x14ac:dyDescent="0.25">
      <c r="A1" t="s">
        <v>87</v>
      </c>
      <c r="B1" t="s">
        <v>86</v>
      </c>
      <c r="C1" t="s">
        <v>134</v>
      </c>
      <c r="D1" t="s">
        <v>135</v>
      </c>
      <c r="G1" t="s">
        <v>136</v>
      </c>
      <c r="H1" t="s">
        <v>22</v>
      </c>
    </row>
    <row r="2" spans="1:8" x14ac:dyDescent="0.25">
      <c r="A2">
        <v>1000</v>
      </c>
      <c r="B2">
        <v>1</v>
      </c>
      <c r="G2" t="s">
        <v>137</v>
      </c>
      <c r="H2" s="58">
        <f>_xlfn.FORECAST.ETS.STAT($B$2:$B$16,$A$2:$A$16,1,1,1)</f>
        <v>0.9</v>
      </c>
    </row>
    <row r="3" spans="1:8" x14ac:dyDescent="0.25">
      <c r="A3">
        <v>1100</v>
      </c>
      <c r="B3">
        <v>1</v>
      </c>
      <c r="G3" t="s">
        <v>138</v>
      </c>
      <c r="H3" s="58">
        <f>_xlfn.FORECAST.ETS.STAT($B$2:$B$16,$A$2:$A$16,2,1,1)</f>
        <v>1E-3</v>
      </c>
    </row>
    <row r="4" spans="1:8" x14ac:dyDescent="0.25">
      <c r="A4">
        <v>1200</v>
      </c>
      <c r="B4">
        <v>1</v>
      </c>
      <c r="G4" t="s">
        <v>139</v>
      </c>
      <c r="H4" s="58">
        <f>_xlfn.FORECAST.ETS.STAT($B$2:$B$16,$A$2:$A$16,3,1,1)</f>
        <v>2.2204460492503131E-16</v>
      </c>
    </row>
    <row r="5" spans="1:8" x14ac:dyDescent="0.25">
      <c r="A5">
        <v>1300</v>
      </c>
      <c r="B5">
        <v>1</v>
      </c>
      <c r="G5" t="s">
        <v>140</v>
      </c>
      <c r="H5" s="58">
        <f>_xlfn.FORECAST.ETS.STAT($B$2:$B$16,$A$2:$A$16,4,1,1)</f>
        <v>0</v>
      </c>
    </row>
    <row r="6" spans="1:8" x14ac:dyDescent="0.25">
      <c r="A6">
        <v>1400</v>
      </c>
      <c r="B6">
        <v>1</v>
      </c>
      <c r="G6" t="s">
        <v>141</v>
      </c>
      <c r="H6" s="58">
        <f>_xlfn.FORECAST.ETS.STAT($B$2:$B$16,$A$2:$A$16,5,1,1)</f>
        <v>0</v>
      </c>
    </row>
    <row r="7" spans="1:8" x14ac:dyDescent="0.25">
      <c r="A7">
        <v>1500</v>
      </c>
      <c r="B7">
        <v>1</v>
      </c>
      <c r="G7" t="s">
        <v>142</v>
      </c>
      <c r="H7" s="58">
        <f>_xlfn.FORECAST.ETS.STAT($B$2:$B$16,$A$2:$A$16,6,1,1)</f>
        <v>0</v>
      </c>
    </row>
    <row r="8" spans="1:8" x14ac:dyDescent="0.25">
      <c r="A8">
        <v>1600</v>
      </c>
      <c r="B8">
        <v>1</v>
      </c>
      <c r="G8" t="s">
        <v>143</v>
      </c>
      <c r="H8" s="58">
        <f>_xlfn.FORECAST.ETS.STAT($B$2:$B$16,$A$2:$A$16,7,1,1)</f>
        <v>0</v>
      </c>
    </row>
    <row r="9" spans="1:8" x14ac:dyDescent="0.25">
      <c r="A9">
        <v>1700</v>
      </c>
      <c r="B9">
        <v>1</v>
      </c>
    </row>
    <row r="10" spans="1:8" x14ac:dyDescent="0.25">
      <c r="A10">
        <v>1800</v>
      </c>
      <c r="B10">
        <v>1</v>
      </c>
    </row>
    <row r="11" spans="1:8" x14ac:dyDescent="0.25">
      <c r="A11">
        <v>1900</v>
      </c>
      <c r="B11">
        <v>1</v>
      </c>
    </row>
    <row r="12" spans="1:8" x14ac:dyDescent="0.25">
      <c r="A12">
        <v>2000</v>
      </c>
      <c r="B12">
        <v>1</v>
      </c>
    </row>
    <row r="13" spans="1:8" x14ac:dyDescent="0.25">
      <c r="A13">
        <v>2100</v>
      </c>
      <c r="B13">
        <v>1</v>
      </c>
    </row>
    <row r="14" spans="1:8" x14ac:dyDescent="0.25">
      <c r="A14">
        <v>2200</v>
      </c>
      <c r="B14">
        <v>1</v>
      </c>
    </row>
    <row r="15" spans="1:8" x14ac:dyDescent="0.25">
      <c r="A15">
        <v>2300</v>
      </c>
      <c r="B15">
        <v>1</v>
      </c>
    </row>
    <row r="16" spans="1:8" x14ac:dyDescent="0.25">
      <c r="A16">
        <v>2300</v>
      </c>
      <c r="B16">
        <v>1</v>
      </c>
    </row>
    <row r="17" spans="1:4" x14ac:dyDescent="0.25">
      <c r="A17">
        <v>2500</v>
      </c>
      <c r="C17">
        <f>_xlfn.FORECAST.ETS(A17,$B$2:$B$16,$A$2:$A$16,1,1)</f>
        <v>1</v>
      </c>
      <c r="D17">
        <f>_xlfn.FORECAST.ETS.CONFINT(A17,$B$2:$B$16,$A$2:$A$16,0.95,1,1)</f>
        <v>0</v>
      </c>
    </row>
    <row r="18" spans="1:4" x14ac:dyDescent="0.25">
      <c r="A18">
        <v>2600</v>
      </c>
      <c r="C18">
        <f>_xlfn.FORECAST.ETS(A18,$B$2:$B$16,$A$2:$A$16,1,1)</f>
        <v>1</v>
      </c>
      <c r="D18">
        <f>_xlfn.FORECAST.ETS.CONFINT(A18,$B$2:$B$16,$A$2:$A$16,0.95,1,1)</f>
        <v>0</v>
      </c>
    </row>
    <row r="19" spans="1:4" x14ac:dyDescent="0.25">
      <c r="A19">
        <v>2700</v>
      </c>
      <c r="C19">
        <f>_xlfn.FORECAST.ETS(A19,$B$2:$B$16,$A$2:$A$16,1,1)</f>
        <v>1</v>
      </c>
      <c r="D19">
        <f>_xlfn.FORECAST.ETS.CONFINT(A19,$B$2:$B$16,$A$2:$A$16,0.95,1,1)</f>
        <v>0</v>
      </c>
    </row>
    <row r="20" spans="1:4" x14ac:dyDescent="0.25">
      <c r="A20">
        <v>2800</v>
      </c>
      <c r="C20">
        <f>_xlfn.FORECAST.ETS(A20,$B$2:$B$16,$A$2:$A$16,1,1)</f>
        <v>1</v>
      </c>
      <c r="D20">
        <f>_xlfn.FORECAST.ETS.CONFINT(A20,$B$2:$B$16,$A$2:$A$16,0.95,1,1)</f>
        <v>0</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Visualization Charts</vt:lpstr>
      <vt:lpstr>Sparklines</vt:lpstr>
      <vt:lpstr>Trendlines</vt:lpstr>
      <vt:lpstr>Forecast sheet</vt:lpstr>
      <vt:lpstr>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Amruta Bhalerao</cp:lastModifiedBy>
  <dcterms:created xsi:type="dcterms:W3CDTF">2024-06-21T07:00:37Z</dcterms:created>
  <dcterms:modified xsi:type="dcterms:W3CDTF">2024-07-03T18:03:21Z</dcterms:modified>
</cp:coreProperties>
</file>