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xr:revisionPtr revIDLastSave="0" documentId="11_8CF0405C2AA221BCE49429F6D17D4CED3004E995" xr6:coauthVersionLast="47" xr6:coauthVersionMax="47" xr10:uidLastSave="{00000000-0000-0000-0000-000000000000}"/>
  <bookViews>
    <workbookView xWindow="0" yWindow="0" windowWidth="0" windowHeight="0" xr2:uid="{00000000-000D-0000-FFFF-FFFF00000000}"/>
  </bookViews>
  <sheets>
    <sheet name="Cover Page" sheetId="1" r:id="rId1"/>
    <sheet name="Contents" sheetId="2" r:id="rId2"/>
    <sheet name="Facility Info" sheetId="3" r:id="rId3"/>
    <sheet name="Operational Data" sheetId="4" r:id="rId4"/>
    <sheet name="Operational Summary" sheetId="5" r:id="rId5"/>
    <sheet name="Perf. Form 1" sheetId="6" r:id="rId6"/>
    <sheet name="Energy Form 1" sheetId="7" r:id="rId7"/>
    <sheet name="Permit Compliance" sheetId="8" r:id="rId8"/>
    <sheet name="Improvements" sheetId="9" r:id="rId9"/>
    <sheet name="Public Liasion" sheetId="10" r:id="rId10"/>
    <sheet name="CO2 N2O" sheetId="11" r:id="rId11"/>
    <sheet name="Residue Quality " sheetId="12" r:id="rId12"/>
    <sheet name="Water" sheetId="13" r:id="rId13"/>
    <sheet name="Air (periodic)" sheetId="14" r:id="rId14"/>
    <sheet name="Air (CEMS)" sheetId="15" r:id="rId15"/>
    <sheet name="HCl" sheetId="16" r:id="rId16"/>
    <sheet name="SO2" sheetId="17" r:id="rId17"/>
    <sheet name="NOx" sheetId="18" r:id="rId18"/>
    <sheet name="TOC" sheetId="19" r:id="rId19"/>
    <sheet name="Particulates" sheetId="20" r:id="rId20"/>
    <sheet name="CO 0.5hourly" sheetId="21" r:id="rId21"/>
    <sheet name="CO 95% 10 min" sheetId="22" r:id="rId22"/>
    <sheet name="NH3" sheetId="23" r:id="rId2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9" i="23" l="1"/>
  <c r="N79" i="23"/>
  <c r="M79" i="23"/>
  <c r="L79" i="23"/>
  <c r="O64" i="23"/>
  <c r="N64" i="23"/>
  <c r="M64" i="23"/>
  <c r="L64" i="23"/>
  <c r="O49" i="23"/>
  <c r="N49" i="23"/>
  <c r="M49" i="23"/>
  <c r="L49" i="23"/>
  <c r="O34" i="23"/>
  <c r="N34" i="23"/>
  <c r="M34" i="23"/>
  <c r="L34" i="23"/>
  <c r="O19" i="23"/>
  <c r="N19" i="23"/>
  <c r="M19" i="23"/>
  <c r="L19" i="23"/>
  <c r="E8" i="23"/>
  <c r="E9" i="23" s="1"/>
  <c r="E10" i="23" s="1"/>
  <c r="E11" i="23" s="1"/>
  <c r="E12" i="23" s="1"/>
  <c r="E13" i="23" s="1"/>
  <c r="E14" i="23" s="1"/>
  <c r="E15" i="23" s="1"/>
  <c r="E16" i="23" s="1"/>
  <c r="E17" i="23" s="1"/>
  <c r="E18" i="23" s="1"/>
  <c r="B8" i="23"/>
  <c r="B9" i="23" s="1"/>
  <c r="B10" i="23" s="1"/>
  <c r="B11" i="23" s="1"/>
  <c r="B12" i="23" s="1"/>
  <c r="B13" i="23" s="1"/>
  <c r="B14" i="23" s="1"/>
  <c r="B15" i="23" s="1"/>
  <c r="B16" i="23" s="1"/>
  <c r="B17" i="23" s="1"/>
  <c r="B18" i="23" s="1"/>
  <c r="A6" i="23"/>
  <c r="J3" i="23"/>
  <c r="E1" i="23"/>
  <c r="A1" i="23"/>
  <c r="Q79" i="22"/>
  <c r="P79" i="22"/>
  <c r="O79" i="22"/>
  <c r="M79" i="22"/>
  <c r="Q64" i="22"/>
  <c r="P64" i="22"/>
  <c r="O64" i="22"/>
  <c r="M64" i="22"/>
  <c r="Q49" i="22"/>
  <c r="P49" i="22"/>
  <c r="O49" i="22"/>
  <c r="M49" i="22"/>
  <c r="Q34" i="22"/>
  <c r="P34" i="22"/>
  <c r="O34" i="22"/>
  <c r="M34" i="22"/>
  <c r="Q19" i="22"/>
  <c r="P19" i="22"/>
  <c r="O19" i="22"/>
  <c r="M19" i="22"/>
  <c r="F8" i="22"/>
  <c r="F9" i="22" s="1"/>
  <c r="F10" i="22" s="1"/>
  <c r="F11" i="22" s="1"/>
  <c r="F12" i="22" s="1"/>
  <c r="F13" i="22" s="1"/>
  <c r="F14" i="22" s="1"/>
  <c r="F15" i="22" s="1"/>
  <c r="F16" i="22" s="1"/>
  <c r="F17" i="22" s="1"/>
  <c r="F18" i="22" s="1"/>
  <c r="B8" i="22"/>
  <c r="B9" i="22" s="1"/>
  <c r="B10" i="22" s="1"/>
  <c r="B11" i="22" s="1"/>
  <c r="B12" i="22" s="1"/>
  <c r="B13" i="22" s="1"/>
  <c r="B14" i="22" s="1"/>
  <c r="B15" i="22" s="1"/>
  <c r="B16" i="22" s="1"/>
  <c r="B17" i="22" s="1"/>
  <c r="B18" i="22" s="1"/>
  <c r="A6" i="22"/>
  <c r="J3" i="22"/>
  <c r="E1" i="22"/>
  <c r="A1" i="22"/>
  <c r="O79" i="21"/>
  <c r="N79" i="21"/>
  <c r="M79" i="21"/>
  <c r="L79" i="21"/>
  <c r="O64" i="21"/>
  <c r="N64" i="21"/>
  <c r="M64" i="21"/>
  <c r="L64" i="21"/>
  <c r="O49" i="21"/>
  <c r="N49" i="21"/>
  <c r="M49" i="21"/>
  <c r="L49" i="21"/>
  <c r="O34" i="21"/>
  <c r="N34" i="21"/>
  <c r="M34" i="21"/>
  <c r="L34" i="21"/>
  <c r="O19" i="21"/>
  <c r="N19" i="21"/>
  <c r="M19" i="21"/>
  <c r="L19" i="21"/>
  <c r="E8" i="21"/>
  <c r="E9" i="21" s="1"/>
  <c r="E10" i="21" s="1"/>
  <c r="E11" i="21" s="1"/>
  <c r="E12" i="21" s="1"/>
  <c r="E13" i="21" s="1"/>
  <c r="E14" i="21" s="1"/>
  <c r="E15" i="21" s="1"/>
  <c r="E16" i="21" s="1"/>
  <c r="E17" i="21" s="1"/>
  <c r="E18" i="21" s="1"/>
  <c r="B8" i="21"/>
  <c r="B9" i="21" s="1"/>
  <c r="B10" i="21" s="1"/>
  <c r="B11" i="21" s="1"/>
  <c r="B12" i="21" s="1"/>
  <c r="B13" i="21" s="1"/>
  <c r="B14" i="21" s="1"/>
  <c r="B15" i="21" s="1"/>
  <c r="B16" i="21" s="1"/>
  <c r="B17" i="21" s="1"/>
  <c r="B18" i="21" s="1"/>
  <c r="A6" i="21"/>
  <c r="J3" i="21"/>
  <c r="E1" i="21"/>
  <c r="A1" i="21"/>
  <c r="O79" i="20"/>
  <c r="N79" i="20"/>
  <c r="M79" i="20"/>
  <c r="L79" i="20"/>
  <c r="O64" i="20"/>
  <c r="N64" i="20"/>
  <c r="M64" i="20"/>
  <c r="L64" i="20"/>
  <c r="O49" i="20"/>
  <c r="N49" i="20"/>
  <c r="M49" i="20"/>
  <c r="L49" i="20"/>
  <c r="O34" i="20"/>
  <c r="N34" i="20"/>
  <c r="M34" i="20"/>
  <c r="L34" i="20"/>
  <c r="O19" i="20"/>
  <c r="N19" i="20"/>
  <c r="M19" i="20"/>
  <c r="L19" i="20"/>
  <c r="A6" i="20"/>
  <c r="J3" i="20"/>
  <c r="E1" i="20"/>
  <c r="A1" i="20"/>
  <c r="O79" i="19"/>
  <c r="N79" i="19"/>
  <c r="M79" i="19"/>
  <c r="L79" i="19"/>
  <c r="O64" i="19"/>
  <c r="N64" i="19"/>
  <c r="M64" i="19"/>
  <c r="L64" i="19"/>
  <c r="O49" i="19"/>
  <c r="N49" i="19"/>
  <c r="M49" i="19"/>
  <c r="L49" i="19"/>
  <c r="O34" i="19"/>
  <c r="N34" i="19"/>
  <c r="M34" i="19"/>
  <c r="L34" i="19"/>
  <c r="O19" i="19"/>
  <c r="N19" i="19"/>
  <c r="M19" i="19"/>
  <c r="L19" i="19"/>
  <c r="A6" i="19"/>
  <c r="J3" i="19"/>
  <c r="E1" i="19"/>
  <c r="A1" i="19"/>
  <c r="O79" i="18"/>
  <c r="N79" i="18"/>
  <c r="M79" i="18"/>
  <c r="L79" i="18"/>
  <c r="O64" i="18"/>
  <c r="N64" i="18"/>
  <c r="M64" i="18"/>
  <c r="L64" i="18"/>
  <c r="O49" i="18"/>
  <c r="N49" i="18"/>
  <c r="M49" i="18"/>
  <c r="L49" i="18"/>
  <c r="O34" i="18"/>
  <c r="N34" i="18"/>
  <c r="M34" i="18"/>
  <c r="L34" i="18"/>
  <c r="O19" i="18"/>
  <c r="N19" i="18"/>
  <c r="M19" i="18"/>
  <c r="L19" i="18"/>
  <c r="A6" i="18"/>
  <c r="J3" i="18"/>
  <c r="E1" i="18"/>
  <c r="A1" i="18"/>
  <c r="O79" i="17"/>
  <c r="N79" i="17"/>
  <c r="M79" i="17"/>
  <c r="L79" i="17"/>
  <c r="O64" i="17"/>
  <c r="N64" i="17"/>
  <c r="M64" i="17"/>
  <c r="L64" i="17"/>
  <c r="O49" i="17"/>
  <c r="N49" i="17"/>
  <c r="M49" i="17"/>
  <c r="L49" i="17"/>
  <c r="O34" i="17"/>
  <c r="N34" i="17"/>
  <c r="M34" i="17"/>
  <c r="L34" i="17"/>
  <c r="O19" i="17"/>
  <c r="N19" i="17"/>
  <c r="M19" i="17"/>
  <c r="L19" i="17"/>
  <c r="A6" i="17"/>
  <c r="J3" i="17"/>
  <c r="E1" i="17"/>
  <c r="A1" i="17"/>
  <c r="O79" i="16"/>
  <c r="N79" i="16"/>
  <c r="M79" i="16"/>
  <c r="L79" i="16"/>
  <c r="O64" i="16"/>
  <c r="N64" i="16"/>
  <c r="M64" i="16"/>
  <c r="L64" i="16"/>
  <c r="O49" i="16"/>
  <c r="N49" i="16"/>
  <c r="M49" i="16"/>
  <c r="L49" i="16"/>
  <c r="O34" i="16"/>
  <c r="N34" i="16"/>
  <c r="M34" i="16"/>
  <c r="L34" i="16"/>
  <c r="O19" i="16"/>
  <c r="N19" i="16"/>
  <c r="M19" i="16"/>
  <c r="L19" i="16"/>
  <c r="A6" i="16"/>
  <c r="J3" i="16"/>
  <c r="E1" i="16"/>
  <c r="A1" i="16"/>
  <c r="I1" i="15"/>
  <c r="A1" i="15"/>
  <c r="E1" i="14"/>
  <c r="A1" i="14"/>
  <c r="E1" i="13"/>
  <c r="A1" i="13"/>
  <c r="E1" i="12"/>
  <c r="A1" i="12"/>
  <c r="C1" i="11"/>
  <c r="A1" i="11"/>
  <c r="E1" i="10"/>
  <c r="A1" i="10"/>
  <c r="E1" i="9"/>
  <c r="A1" i="9"/>
  <c r="E1" i="8"/>
  <c r="A1" i="8"/>
  <c r="G7" i="7"/>
  <c r="D7" i="7"/>
  <c r="B5" i="7"/>
  <c r="G3" i="7"/>
  <c r="A3" i="7"/>
  <c r="A1" i="7"/>
  <c r="G23" i="6"/>
  <c r="E23" i="6"/>
  <c r="I22" i="6"/>
  <c r="I21" i="6"/>
  <c r="I20" i="6"/>
  <c r="I18" i="6"/>
  <c r="G15" i="6"/>
  <c r="E15" i="6"/>
  <c r="I14" i="6"/>
  <c r="I13" i="6"/>
  <c r="B4" i="6"/>
  <c r="G3" i="6"/>
  <c r="A3" i="6"/>
  <c r="A1" i="6"/>
  <c r="E1" i="5"/>
  <c r="A1" i="5"/>
  <c r="G65" i="4"/>
  <c r="H65" i="4" s="1"/>
  <c r="G64" i="4"/>
  <c r="H64" i="4" s="1"/>
  <c r="G63" i="4"/>
  <c r="H63" i="4" s="1"/>
  <c r="H61" i="4"/>
  <c r="G61" i="4"/>
  <c r="G60" i="4"/>
  <c r="G59" i="4"/>
  <c r="G57" i="4"/>
  <c r="G56" i="4"/>
  <c r="G55" i="4"/>
  <c r="G54" i="4"/>
  <c r="G53" i="4"/>
  <c r="G58" i="4" s="1"/>
  <c r="B53" i="4"/>
  <c r="G50" i="4"/>
  <c r="G49" i="4"/>
  <c r="G48" i="4"/>
  <c r="G47" i="4"/>
  <c r="G46" i="4"/>
  <c r="G45" i="4"/>
  <c r="G44" i="4"/>
  <c r="H44" i="4" s="1"/>
  <c r="G43" i="4"/>
  <c r="G42" i="4"/>
  <c r="G39" i="4"/>
  <c r="H39" i="4" s="1"/>
  <c r="G38" i="4"/>
  <c r="H38" i="4" s="1"/>
  <c r="G37" i="4"/>
  <c r="G36" i="4"/>
  <c r="H36" i="4" s="1"/>
  <c r="G35" i="4"/>
  <c r="G34" i="4"/>
  <c r="G30" i="4"/>
  <c r="G29" i="4"/>
  <c r="H29" i="4" s="1"/>
  <c r="F28" i="4"/>
  <c r="E28" i="4"/>
  <c r="D28" i="4"/>
  <c r="C28" i="4"/>
  <c r="G27" i="4"/>
  <c r="G26" i="4"/>
  <c r="G25" i="4"/>
  <c r="G24" i="4"/>
  <c r="G20" i="4"/>
  <c r="H20" i="4" s="1"/>
  <c r="G19" i="4"/>
  <c r="H19" i="4" s="1"/>
  <c r="F18" i="4"/>
  <c r="F21" i="4" s="1"/>
  <c r="E18" i="4"/>
  <c r="E21" i="4" s="1"/>
  <c r="D18" i="4"/>
  <c r="D21" i="4" s="1"/>
  <c r="C18" i="4"/>
  <c r="C21" i="4" s="1"/>
  <c r="G21" i="4" s="1"/>
  <c r="G15" i="4"/>
  <c r="H15" i="4" s="1"/>
  <c r="G14" i="4"/>
  <c r="H14" i="4" s="1"/>
  <c r="G13" i="4"/>
  <c r="H13" i="4" s="1"/>
  <c r="G12" i="4"/>
  <c r="G11" i="4"/>
  <c r="H11" i="4" s="1"/>
  <c r="G10" i="4"/>
  <c r="H10" i="4" s="1"/>
  <c r="G9" i="4"/>
  <c r="H9" i="4" s="1"/>
  <c r="G8" i="4"/>
  <c r="E1" i="4"/>
  <c r="A1" i="4"/>
  <c r="E1" i="3"/>
  <c r="A1" i="3"/>
  <c r="E1" i="2"/>
  <c r="A1" i="2"/>
  <c r="G18" i="4" l="1"/>
  <c r="H8" i="4"/>
  <c r="H12" i="4"/>
  <c r="H35" i="6"/>
  <c r="I19" i="6"/>
  <c r="I12" i="6"/>
  <c r="I11" i="6"/>
  <c r="H21" i="4"/>
  <c r="D10" i="7"/>
  <c r="G28" i="4"/>
  <c r="H24" i="4"/>
  <c r="G10" i="7" s="1"/>
  <c r="D12" i="7"/>
  <c r="H25" i="4"/>
  <c r="G12" i="7" s="1"/>
  <c r="H26" i="4"/>
  <c r="D11" i="7"/>
  <c r="H27" i="4"/>
  <c r="G11" i="7" s="1"/>
  <c r="D14" i="7"/>
  <c r="H30" i="4"/>
  <c r="G14" i="7" s="1"/>
  <c r="H34" i="4"/>
  <c r="H35" i="4"/>
  <c r="H37" i="4"/>
  <c r="E33" i="6"/>
  <c r="H33" i="6" s="1"/>
  <c r="H42" i="4"/>
  <c r="E34" i="6"/>
  <c r="H34" i="6" s="1"/>
  <c r="H43" i="4"/>
  <c r="H45" i="4"/>
  <c r="E36" i="6"/>
  <c r="H36" i="6" s="1"/>
  <c r="H46" i="4"/>
  <c r="E37" i="6"/>
  <c r="H37" i="6" s="1"/>
  <c r="H47" i="4"/>
  <c r="H48" i="4"/>
  <c r="A31" i="6"/>
  <c r="A43" i="6" s="1"/>
  <c r="A8" i="6"/>
  <c r="I15" i="6"/>
  <c r="E24" i="6"/>
  <c r="I23" i="6"/>
  <c r="G24" i="6"/>
  <c r="J66" i="16"/>
  <c r="J51" i="16"/>
  <c r="J36" i="16"/>
  <c r="J21" i="16"/>
  <c r="J6" i="16"/>
  <c r="J66" i="17"/>
  <c r="J51" i="17"/>
  <c r="J36" i="17"/>
  <c r="J21" i="17"/>
  <c r="J6" i="17"/>
  <c r="J66" i="18"/>
  <c r="J51" i="18"/>
  <c r="J36" i="18"/>
  <c r="J21" i="18"/>
  <c r="J6" i="18"/>
  <c r="J66" i="19"/>
  <c r="J51" i="19"/>
  <c r="J36" i="19"/>
  <c r="J21" i="19"/>
  <c r="J6" i="19"/>
  <c r="J66" i="20"/>
  <c r="J51" i="20"/>
  <c r="J36" i="20"/>
  <c r="J21" i="20"/>
  <c r="J6" i="20"/>
  <c r="J66" i="21"/>
  <c r="J51" i="21"/>
  <c r="J36" i="21"/>
  <c r="J21" i="21"/>
  <c r="J6" i="21"/>
  <c r="K66" i="22"/>
  <c r="K51" i="22"/>
  <c r="K36" i="22"/>
  <c r="K21" i="22"/>
  <c r="K6" i="22"/>
  <c r="J66" i="23"/>
  <c r="J51" i="23"/>
  <c r="J36" i="23"/>
  <c r="J21" i="23"/>
  <c r="J6" i="23"/>
  <c r="I24" i="6" l="1"/>
</calcChain>
</file>

<file path=xl/sharedStrings.xml><?xml version="1.0" encoding="utf-8"?>
<sst xmlns="http://schemas.openxmlformats.org/spreadsheetml/2006/main" count="1603" uniqueCount="441">
  <si>
    <t>Version 22.3  30/11/22</t>
  </si>
  <si>
    <t>Notes:</t>
  </si>
  <si>
    <t>This template may require adjustments by individual operators to meet specific reporting requirements as defined in the site Permit(s)</t>
  </si>
  <si>
    <t>Annual Performance Report 2022</t>
  </si>
  <si>
    <t>Permit EPR/LP3206SS</t>
  </si>
  <si>
    <t>VEOLIA BIOENERGY UK LTD</t>
  </si>
  <si>
    <t>other name of facility (if applicable)</t>
  </si>
  <si>
    <t>Veolia</t>
  </si>
  <si>
    <t>Year:</t>
  </si>
  <si>
    <t>Address:</t>
  </si>
  <si>
    <t>Chilton Power Station Chilton County Durham</t>
  </si>
  <si>
    <t xml:space="preserve">Tel: </t>
  </si>
  <si>
    <t xml:space="preserve">Email: </t>
  </si>
  <si>
    <t>steven.hodgson@veolia.com</t>
  </si>
  <si>
    <t>Prepared by:</t>
  </si>
  <si>
    <t>Steven Hodgson</t>
  </si>
  <si>
    <t>Position:</t>
  </si>
  <si>
    <t>O&amp;M Manager</t>
  </si>
  <si>
    <t>Approved by:</t>
  </si>
  <si>
    <t>Andrew Duncan</t>
  </si>
  <si>
    <t>General Manager</t>
  </si>
  <si>
    <t>Version:</t>
  </si>
  <si>
    <t>Issue Date:</t>
  </si>
  <si>
    <t>Contents</t>
  </si>
  <si>
    <t>Section</t>
  </si>
  <si>
    <t>Subject</t>
  </si>
  <si>
    <t xml:space="preserve">Page </t>
  </si>
  <si>
    <t>Section references and Page nos. to be inserted</t>
  </si>
  <si>
    <t>Facility Information</t>
  </si>
  <si>
    <t>Sections and Subjects may require adjustment by individual operators to meet specific reporting requirements as defined in the sites Permit(s)</t>
  </si>
  <si>
    <t>Operational Data</t>
  </si>
  <si>
    <t>Operational Summary</t>
  </si>
  <si>
    <t>Performance Form 1</t>
  </si>
  <si>
    <t>Energy Form 1</t>
  </si>
  <si>
    <t>Permit Compliance</t>
  </si>
  <si>
    <t>Improvements</t>
  </si>
  <si>
    <t>Public Liasion</t>
  </si>
  <si>
    <t>Carbon dioxide and nitrous oxide emissions</t>
  </si>
  <si>
    <t xml:space="preserve">Residue Quality </t>
  </si>
  <si>
    <t>Emissions to Water</t>
  </si>
  <si>
    <t>Emissions to Air (periodically monitored)</t>
  </si>
  <si>
    <t>Emissions to Air (continuously monitored)</t>
  </si>
  <si>
    <t>Hydrogen Chloride emissions</t>
  </si>
  <si>
    <t>Sulphur Dioxdie emsissions</t>
  </si>
  <si>
    <t>Oxides of Notrigen emissions</t>
  </si>
  <si>
    <t>Total Organic Carbon emissions</t>
  </si>
  <si>
    <t>Particulate Matter emissions</t>
  </si>
  <si>
    <t>Carbon Monoxide emissions</t>
  </si>
  <si>
    <t>Ammonia emissions</t>
  </si>
  <si>
    <t>Version Control</t>
  </si>
  <si>
    <t>Information</t>
  </si>
  <si>
    <t>Date</t>
  </si>
  <si>
    <t>Distribution</t>
  </si>
  <si>
    <t>Copy</t>
  </si>
  <si>
    <t>Name, Role</t>
  </si>
  <si>
    <t>No.</t>
  </si>
  <si>
    <t xml:space="preserve">This report is required under the Industrial Emissions Directive’s Article 55(2) requirements on reporting and public information on waste incineration plants and co-incineration plants, which require the operator to produce an annual report on the functioning and monitoring of the plant and make it available to the public. </t>
  </si>
  <si>
    <t>Plant Description and Design</t>
  </si>
  <si>
    <t xml:space="preserve">Chilton Bio-energy site is located on Chilton Way, Chilton Industrial Estate in County Durham, DLI7 0PB at approximate national grid reference 428267 530295.
Chilton bio-energy incinerates life expired waste wood to raise steam to generate electricity for export to the national grid.
Chilton Bio Energy has a nominal design capacity of 14 tonnes of wood per hour, with a maximum annual consumption of 120,000 tonnes. This is at a continuous rating of approximately 312 tonnes per day based on an average net calorific value of 15 Mega Joules per kg (15 MJ/kg). 
The anticipated availability of the Plant is 7,800 – 8,000 hours per annum (89% availability).
</t>
  </si>
  <si>
    <t xml:space="preserve">Include summary of plant design, design capacity, no. of combustion lines, electrical and heat capacity and any other general information that descibes the facility, its location and purpose </t>
  </si>
  <si>
    <t>Summary of Operational Processes and Procedures</t>
  </si>
  <si>
    <t xml:space="preserve">The Plant is a single line reciprocating grate process and is fuelled by road deliveries of waste wood. Heat from combusting the fuel is converted to energy through the generation of steam at 491°C, 84 bar absolute pressure and at a flow rate of 67 tonnes per hour. The high pressure 54 MW thermal input boiler incorporates a super heater pass. The steam is expanded through a steam turbine. Exhaust steam is condensed and re-circulated via a water-cooled condenser.
Chilton Bio-energy can generate 17.45 megawatts of electricity (17.45 MWe gross) of which 15.45 MWe net is available for export to the National Grid.
The incinerator can supply heat to the adjacent pellet mill using a turbine steam bleed to heat water via an intermediate heat exchanger. This process enables Chilton to be deemed a CHP plant.
Flue gases leaving the boiler are treated in an air pollution control system consisting of selective non-catalytic reduction system (SNCR), lime and Activated carbon injection and an electrostatic precipitator (ESP) followed by a three cell bag filter are used for particulate removal. The cleaned flue gases are emitted into the atmosphere via a 44m high stack.
Bottom ash is collected in hoppers beneath the combustion grate and transported via enclosed chain conveyor to a waste skip. Residues from the air pollution control system such as fly ash are collected in hoppers and transferred pneumatically into an ash storage silo.
The installation generates emissions to air from the combustion process, emissions to sewer from boiler blowdown, emissions to land of uncontaminated rainwater and waste residues of bottom ash and fly ash.
</t>
  </si>
  <si>
    <t>Include summary of key processes and procedures such as (but not limited to); waste reception, control rooms, grate, bed and bolier, energy &amp; heat  generation, cooling systems, residue management, emission controls, health and safety systems, maintenance</t>
  </si>
  <si>
    <t>Plant Size</t>
  </si>
  <si>
    <t>tonnes pa</t>
  </si>
  <si>
    <t>MWth</t>
  </si>
  <si>
    <t>MWe</t>
  </si>
  <si>
    <t xml:space="preserve">* - RDF to include SRF </t>
  </si>
  <si>
    <t>No. of combustion lines</t>
  </si>
  <si>
    <t>No. of Turbines:</t>
  </si>
  <si>
    <t>** - CHP plants only</t>
  </si>
  <si>
    <t>2020 updates include;  heat in MWh, water in Litres, NCV in MJ/kg</t>
  </si>
  <si>
    <t>Waste types received</t>
  </si>
  <si>
    <t>Unit</t>
  </si>
  <si>
    <t>Q1</t>
  </si>
  <si>
    <t>Q2</t>
  </si>
  <si>
    <t>Q3</t>
  </si>
  <si>
    <t>Q4</t>
  </si>
  <si>
    <t>Year Total</t>
  </si>
  <si>
    <t>%</t>
  </si>
  <si>
    <t>Household / Local Authority</t>
  </si>
  <si>
    <t>tonnes</t>
  </si>
  <si>
    <r>
      <rPr>
        <b/>
        <sz val="9"/>
        <color theme="1"/>
        <rFont val="Arial"/>
      </rPr>
      <t>Availabiity Definition</t>
    </r>
    <r>
      <rPr>
        <sz val="9"/>
        <color theme="1"/>
        <rFont val="Arial"/>
      </rPr>
      <t xml:space="preserve">: </t>
    </r>
    <r>
      <rPr>
        <sz val="9"/>
        <color rgb="FF000000"/>
        <rFont val="Arial"/>
      </rPr>
      <t>'the availability of a line is to be calculated by the number of hours the line reported Continuously Monitored emission levels to the Regulator through the calendar year divided by the total number of hours in that year. 
The overall plant availability is calculated as the Mean of all lines in the plant. For clarity this includes periods of Other Than Normal Operating Conditions (OTNOC) and abnormal operation.'  
Rationale: The primary function of an Energy from Waste facility is the disposal of waste. It follows therefore that the availability of a plant is determined by the period of time a facility spends undertaking this activity.</t>
    </r>
  </si>
  <si>
    <t xml:space="preserve">Commercial &amp; Industrial </t>
  </si>
  <si>
    <t xml:space="preserve">Hazardous </t>
  </si>
  <si>
    <t>Clinical</t>
  </si>
  <si>
    <t xml:space="preserve">Waste wood (biomass) </t>
  </si>
  <si>
    <t>Refuse Derived Fuel * - H'hold/LA</t>
  </si>
  <si>
    <t>Refuse Derived Fuel *  - C&amp;I</t>
  </si>
  <si>
    <t>Other [Please specify]</t>
  </si>
  <si>
    <t>Total waste received</t>
  </si>
  <si>
    <t xml:space="preserve">Rejected Waste </t>
  </si>
  <si>
    <t>Unprocessed waste transferred out</t>
  </si>
  <si>
    <t>Total waste combusted</t>
  </si>
  <si>
    <t>Energy Useage / Export</t>
  </si>
  <si>
    <t>KWh/te</t>
  </si>
  <si>
    <t>Power Generated</t>
  </si>
  <si>
    <t>MWh</t>
  </si>
  <si>
    <t>Power Exported</t>
  </si>
  <si>
    <t>Power Used on site</t>
  </si>
  <si>
    <t>Power Imported</t>
  </si>
  <si>
    <t>Parasitic Load</t>
  </si>
  <si>
    <t>Thermal Energy Produced **</t>
  </si>
  <si>
    <t>Thermal Energy Exported **</t>
  </si>
  <si>
    <t>R1 value (if applicable)</t>
  </si>
  <si>
    <t>Waste Disposal &amp; Recovery</t>
  </si>
  <si>
    <t>% inputs</t>
  </si>
  <si>
    <t>APC Residues - produced</t>
  </si>
  <si>
    <t>IBA - produced</t>
  </si>
  <si>
    <t>Metals recycling</t>
  </si>
  <si>
    <t>Ferrous wood mix</t>
  </si>
  <si>
    <t>Other</t>
  </si>
  <si>
    <t>Raw Material Usage</t>
  </si>
  <si>
    <t>kg or Ltr /te</t>
  </si>
  <si>
    <t>Mains Water</t>
  </si>
  <si>
    <t>ltrs</t>
  </si>
  <si>
    <t>Other Water</t>
  </si>
  <si>
    <t>Ammonia</t>
  </si>
  <si>
    <t>kgs</t>
  </si>
  <si>
    <t>Urea</t>
  </si>
  <si>
    <t>Activated Carbon</t>
  </si>
  <si>
    <t>Lime / hydrated lime</t>
  </si>
  <si>
    <t>Fuel oil</t>
  </si>
  <si>
    <t>Gas</t>
  </si>
  <si>
    <t>cf</t>
  </si>
  <si>
    <t xml:space="preserve">Summary </t>
  </si>
  <si>
    <t>Line/Unit</t>
  </si>
  <si>
    <t xml:space="preserve">Hrs in year </t>
  </si>
  <si>
    <t>Availability of waste combustion by line, hrs</t>
  </si>
  <si>
    <t xml:space="preserve"> x %</t>
  </si>
  <si>
    <t>x %</t>
  </si>
  <si>
    <t>Overall Availability, mean avg. of all lines, hrs</t>
  </si>
  <si>
    <t>Hours of turbine operations, hrs</t>
  </si>
  <si>
    <t>Hours of heat / steam export</t>
  </si>
  <si>
    <t>Net Calorific Value of waste</t>
  </si>
  <si>
    <t>MJ/kg</t>
  </si>
  <si>
    <t>-</t>
  </si>
  <si>
    <t>Abnormal Events</t>
  </si>
  <si>
    <t>qty.</t>
  </si>
  <si>
    <t>Abnormal operation</t>
  </si>
  <si>
    <t>hours</t>
  </si>
  <si>
    <t>Permit Breaches</t>
  </si>
  <si>
    <t>Summary of Plant Operations and Maintenance during the reporting year</t>
  </si>
  <si>
    <t>2022 was the year that requirded an extended outage period of 3 weeks. This was to facilitate the turbine major overhaul. Man Turbo UK who are the OEM of the turbine completed the works in October. The turbine was returned to service without issue. During this period of extended outage one of the plant improvements was to install an addtional sedondary fan to the combustion system. This will ebable the optimisation of the combustion system throughout a range of wood fuel mositures. The success of the install has demonstarted that Chilton can now manage the higher fuel mostures without having to reduce loads. The emissions are controlled well within the limits set out in the permit. The ongoing triplicate testing of heavy metals, dioxns, HF etc has continued throughout 2022 without any issues been raised. This means that continuous measurement for those parameters will not be required.</t>
  </si>
  <si>
    <t xml:space="preserve">Include summary of key operational and/or mainteanance activity undertaken in the year, such as any major component upgrades and/or replacements </t>
  </si>
  <si>
    <t>Summary of Residue Handling for the reporting year</t>
  </si>
  <si>
    <t xml:space="preserve">During 2022 the bottom ash disposal was split between Augean Plc and Veolia Whitemoss. 93.3% of total bottom ash went to Augean for disposal to landfill where the remaining 6.7% of bottom ash went to Veolia Whitemoss. The APCR disposal continued into Augean with them taking 100% of all flyash produced at a total of 1512 tonne. </t>
  </si>
  <si>
    <t xml:space="preserve">Include in here a summary of residue handling regimes and destinations </t>
  </si>
  <si>
    <t xml:space="preserve"> Annual Reporting Performance Form 1</t>
  </si>
  <si>
    <t xml:space="preserve">Operator: </t>
  </si>
  <si>
    <t>Facility:</t>
  </si>
  <si>
    <t>Form:</t>
  </si>
  <si>
    <t>Performance 1</t>
  </si>
  <si>
    <t xml:space="preserve">Reporting  Period from: </t>
  </si>
  <si>
    <t>to:</t>
  </si>
  <si>
    <t>Annual Reporting of Waste Disposal and Recovery</t>
  </si>
  <si>
    <t>Waste Description</t>
  </si>
  <si>
    <t>Disposal Route(s)</t>
  </si>
  <si>
    <t>Disposal Tonnes</t>
  </si>
  <si>
    <t>Recovery Tonnes</t>
  </si>
  <si>
    <t>% / tonne of waste incinerated</t>
  </si>
  <si>
    <t>1) Hazardous Wastes</t>
  </si>
  <si>
    <t>APC Residues</t>
  </si>
  <si>
    <t>Land Fill</t>
  </si>
  <si>
    <t>IBA</t>
  </si>
  <si>
    <t>Total Hazardous Waste</t>
  </si>
  <si>
    <t>2) Non-Hazardous Wastes</t>
  </si>
  <si>
    <t>Ferrous Metal</t>
  </si>
  <si>
    <t>Process Water</t>
  </si>
  <si>
    <t>Total Non-Hazardous Waste</t>
  </si>
  <si>
    <t>TOTAL WASTE</t>
  </si>
  <si>
    <t>Operator’s comments :</t>
  </si>
  <si>
    <t>Annual Reporting of Water and Other Raw Material Usage</t>
  </si>
  <si>
    <t>Raw Material</t>
  </si>
  <si>
    <t>Usage</t>
  </si>
  <si>
    <t>Specific Useage</t>
  </si>
  <si>
    <r>
      <rPr>
        <sz val="10"/>
        <color theme="1"/>
        <rFont val="Arial"/>
      </rPr>
      <t>m</t>
    </r>
    <r>
      <rPr>
        <vertAlign val="superscript"/>
        <sz val="10"/>
        <color theme="1"/>
        <rFont val="Arial"/>
      </rPr>
      <t>3</t>
    </r>
  </si>
  <si>
    <r>
      <rPr>
        <sz val="10"/>
        <color theme="1"/>
        <rFont val="Arial"/>
      </rPr>
      <t>m</t>
    </r>
    <r>
      <rPr>
        <vertAlign val="superscript"/>
        <sz val="10"/>
        <color theme="1"/>
        <rFont val="Arial"/>
      </rPr>
      <t>3</t>
    </r>
    <r>
      <rPr>
        <sz val="10"/>
        <color theme="1"/>
        <rFont val="Arial"/>
      </rPr>
      <t>/te</t>
    </r>
  </si>
  <si>
    <t>Total Water</t>
  </si>
  <si>
    <t>Urea / Ammonia</t>
  </si>
  <si>
    <t>kg</t>
  </si>
  <si>
    <t>kg/te</t>
  </si>
  <si>
    <t>Lime / hydrated lime / Sodium Bicarb.</t>
  </si>
  <si>
    <t xml:space="preserve">Annual Reporting of other performance indicators </t>
  </si>
  <si>
    <t>Parameter</t>
  </si>
  <si>
    <t>Results by Line</t>
  </si>
  <si>
    <t>A1</t>
  </si>
  <si>
    <t>A2</t>
  </si>
  <si>
    <t>A3</t>
  </si>
  <si>
    <t>A4</t>
  </si>
  <si>
    <t>A5</t>
  </si>
  <si>
    <t>Turbine 1</t>
  </si>
  <si>
    <t>Turbine 2</t>
  </si>
  <si>
    <t>Operating hours for the year, hours</t>
  </si>
  <si>
    <t>Number of periods of abnormal operation, qty.</t>
  </si>
  <si>
    <t>Cumulative hours of abnormal operation for this year, hours</t>
  </si>
  <si>
    <t xml:space="preserve">Signed: </t>
  </si>
  <si>
    <t>Date:</t>
  </si>
  <si>
    <t xml:space="preserve"> Annual Reporting of Energy Usage/Export</t>
  </si>
  <si>
    <t>Energy 1</t>
  </si>
  <si>
    <t>Energy Source</t>
  </si>
  <si>
    <t>Energy Usage</t>
  </si>
  <si>
    <t>Specific Useage (KWh/tonne incinerated</t>
  </si>
  <si>
    <t>Electricity Produced</t>
  </si>
  <si>
    <t xml:space="preserve">Electricity Imported   </t>
  </si>
  <si>
    <t>Electricity Exported</t>
  </si>
  <si>
    <t>Gas Oil</t>
  </si>
  <si>
    <t>Steam/hot water exported</t>
  </si>
  <si>
    <t>GWh</t>
  </si>
  <si>
    <t>None</t>
  </si>
  <si>
    <t>Summary of Permit Compliance</t>
  </si>
  <si>
    <t>Compliance with permit limits for continuously monitored pollutants</t>
  </si>
  <si>
    <t>The plant met its emission limits as shown in the table below:</t>
  </si>
  <si>
    <t>Substance</t>
  </si>
  <si>
    <t>Percentage time compliant during operation</t>
  </si>
  <si>
    <t>Half-hourly limit</t>
  </si>
  <si>
    <t>Daily limit</t>
  </si>
  <si>
    <t xml:space="preserve">Report to 2 decimal places, i.e. xx.xx%
Please provide a brief summary of each notification or non-compliance in the table (rather than just referring to notifications that were sent to the Regulator).  
</t>
  </si>
  <si>
    <t>Particulates</t>
  </si>
  <si>
    <t>Oxides of nitrogen</t>
  </si>
  <si>
    <t>Sulphur dioxide</t>
  </si>
  <si>
    <t>99.9 %</t>
  </si>
  <si>
    <t>Carbon monoxide</t>
  </si>
  <si>
    <t xml:space="preserve">
99.79% 95% of 10-min averages</t>
  </si>
  <si>
    <t>Total organic carbon</t>
  </si>
  <si>
    <t>Hydrogen chloride</t>
  </si>
  <si>
    <t>Hydrogen fluoride</t>
  </si>
  <si>
    <t>Summary of any notifications or non-compliances under the permit</t>
  </si>
  <si>
    <t>Summary of notification or non-compliance [including Line/Reference]</t>
  </si>
  <si>
    <t xml:space="preserve">Reason </t>
  </si>
  <si>
    <t>Measures taken to prevent reoccurrence</t>
  </si>
  <si>
    <t>Schedule 5 part A &amp; B submision due to VOC half hourly excursion</t>
  </si>
  <si>
    <t>Changeover procedure issue</t>
  </si>
  <si>
    <t>Procedure changed to prevent reoccurrence</t>
  </si>
  <si>
    <t>Schedule 5 part A &amp; B submision due to HCl,SO2 and NOX half hourly excursion</t>
  </si>
  <si>
    <t>WID abnormal -plant trip</t>
  </si>
  <si>
    <t>Increased frequency on sootblower erosion within superheater sections</t>
  </si>
  <si>
    <t>Summary of any complaints received and actions to taken to resolve them.</t>
  </si>
  <si>
    <t>Summary of complaint [including Line/Reference]</t>
  </si>
  <si>
    <t>Reason *</t>
  </si>
  <si>
    <t>NONE</t>
  </si>
  <si>
    <t>* including whether substantiated by the operator or the EA</t>
  </si>
  <si>
    <t>Summary of Plant Improvements</t>
  </si>
  <si>
    <t>Summary of any efficiency improvements that have been completed within the year.</t>
  </si>
  <si>
    <t>Secondary air fan upgrade completed to improve carbon monoxide emissions during periods of higher fuel moisture content in the wetter months. Th is upgrade has enabled the o;perations team to optimise combustion control and cooling of the grate. O2 control can be trimmed and closely monitored and reacted to since the addition of the dedicated secondary air fan.</t>
  </si>
  <si>
    <t>Summary of any permit improvement conditions that have been completed within the year and the resulting environmental benefits.</t>
  </si>
  <si>
    <t>Reduction in carbon monoxide levels during higher moisture content fuels</t>
  </si>
  <si>
    <t>Summary of any changes to the plant or operating techniques which required a variation to the permit and a summary of the resulting environmental impact.</t>
  </si>
  <si>
    <t>Summary of any other improvements made to the plant or planned to be made and a summary of the resulting environmental benefits.</t>
  </si>
  <si>
    <t>As above</t>
  </si>
  <si>
    <t>Details of Public &amp; Stakeholder Liasion</t>
  </si>
  <si>
    <t>Summary of events held during the reporting year.</t>
  </si>
  <si>
    <t>Description</t>
  </si>
  <si>
    <t>List of events planned for next year</t>
  </si>
  <si>
    <t>If you wish to be involved in the public liasion programme, please contact _________________</t>
  </si>
  <si>
    <t>Carbon dioxide emissions and biogenic content of waste inputs</t>
  </si>
  <si>
    <r>
      <rPr>
        <b/>
        <sz val="12"/>
        <color theme="1"/>
        <rFont val="Arial"/>
      </rPr>
      <t xml:space="preserve">Carbon dioxide emissions </t>
    </r>
    <r>
      <rPr>
        <sz val="12"/>
        <color theme="1"/>
        <rFont val="Arial"/>
      </rPr>
      <t>(all types of plant)</t>
    </r>
  </si>
  <si>
    <t>Annual mass of carbon dioxide released</t>
  </si>
  <si>
    <t xml:space="preserve">x tonnes </t>
  </si>
  <si>
    <t>Annual mass of carbon dioxide released per tonne of waste burned</t>
  </si>
  <si>
    <t>Annual mass of carbon dioxide released per MWh of energy exported</t>
  </si>
  <si>
    <t>Description of how annual carbon dioxide mass emission has been calculated</t>
  </si>
  <si>
    <t>Note 1: Where available, data from CO2 CEMS should be used. Otherwise, where no CEMS data is available, a suitable emissions factor should be used based on the tonnage of waste burned e.g.0.992 tCO2/t waste as per Tolvik report 2021, or other justified emissions factor  - refer to embedded Environment Agency guidance note above or updated version for suitable descriptive text.</t>
  </si>
  <si>
    <r>
      <rPr>
        <b/>
        <sz val="12"/>
        <color theme="1"/>
        <rFont val="Arial"/>
      </rPr>
      <t>Nitrous oxide emissions</t>
    </r>
    <r>
      <rPr>
        <sz val="12"/>
        <color theme="1"/>
        <rFont val="Arial"/>
      </rPr>
      <t xml:space="preserve"> (only plants which use ammonia or urea to abate NOx emissions)</t>
    </r>
  </si>
  <si>
    <t>Annual mass emissions of nitrous oxide</t>
  </si>
  <si>
    <t>Description of how annual nitrous oxide mass emission has been calculated</t>
  </si>
  <si>
    <t>Note 2: Where available, data from N2O CEMS should be used, or if no CEMS data is available, from periodic monitoring. Otherwise, a suitable emissions factor should be used based on the tonnage of waste burned e.g. 0.0981 kgN20/t waste as per 2021 Pollution Inventory data for plants with urea-based SNCR - refer to embedded Environment Agency guidance note above or updated version for suitable descriptive text.</t>
  </si>
  <si>
    <r>
      <rPr>
        <sz val="12"/>
        <color theme="1"/>
        <rFont val="Arial"/>
      </rPr>
      <t xml:space="preserve">Total annual carbon dioxide and nitrous oxide emissions as carbon dioxide equivalent </t>
    </r>
    <r>
      <rPr>
        <sz val="10"/>
        <color theme="1"/>
        <rFont val="Arial"/>
      </rPr>
      <t>(whereby 1 t nitrous oxide is equivalent to 298 t carbon dioxide)</t>
    </r>
  </si>
  <si>
    <t>x tonnes CO2e</t>
  </si>
  <si>
    <r>
      <rPr>
        <b/>
        <sz val="12"/>
        <color theme="1"/>
        <rFont val="Arial"/>
      </rPr>
      <t xml:space="preserve">Biogenic fraction of the waste and biogenic CO2 emissions </t>
    </r>
    <r>
      <rPr>
        <sz val="12"/>
        <color theme="1"/>
        <rFont val="Arial"/>
      </rPr>
      <t>(only plants burning residual municipal waste, refuse derived fuel or solid recovered fuel)</t>
    </r>
  </si>
  <si>
    <t>Yearly average biogenic percentage of the waste by net calorific value (NCV)</t>
  </si>
  <si>
    <t>Description of how biogenic NCV percentage has been calculated or estimated</t>
  </si>
  <si>
    <t xml:space="preserve">Note 3: Where available, data from waste sampling should be used; otherwise, an estimated figure with justification can be used, or a figure assumed on the basis of a national average e.g. 2017 WRAP data for residual waste of 51.8% biogenic energy content - refer to embedded Environment Agency guidance note above or updated version for suitable descriptive text, quoting standards where relevant. </t>
  </si>
  <si>
    <t>Percentage of total carbon dioxide emissions arising from biogenic waste</t>
  </si>
  <si>
    <t>Description of how percentage biogenic carbon dioxide emissions have been calculated</t>
  </si>
  <si>
    <t xml:space="preserve">Note 4: Examples include direct measurement via C14 method or BIOMA software - refer to embedded Environment Agency guidance note above or updated version for suitable descriptive text, quoting standards where relevant. Otherwise, as an approximation (and in lieu of any more accurate metrics which may be developed in future), the measured or estimated biogenic fraction by net calorific value can be assumed to be the same as the biogenic CO2 fraction of the total CO2 emissions from the plant. </t>
  </si>
  <si>
    <t>Comments:</t>
  </si>
  <si>
    <t xml:space="preserve">99.57 excludes the heating oil usage during plant start up and shutdowns </t>
  </si>
  <si>
    <t>Residue Quality Monitoring Requirements</t>
  </si>
  <si>
    <t xml:space="preserve">As part of the permit reporting requirements the boiler incinerator bottom ash and APCR are sampled each month, a composite taken for the quarter samples and then sent away for analysis to ensure the site limits for Hazardous disposal are met 						
						</t>
  </si>
  <si>
    <t>Commentary on any specific events</t>
  </si>
  <si>
    <t>Date &amp; Event</t>
  </si>
  <si>
    <t>Residue Quality Monitoring Results</t>
  </si>
  <si>
    <t xml:space="preserve">Parameter (unit) </t>
  </si>
  <si>
    <t>Limit</t>
  </si>
  <si>
    <t xml:space="preserve">Normal Operation </t>
  </si>
  <si>
    <t xml:space="preserve">Bottom ash  </t>
  </si>
  <si>
    <t>Loss on Ignition (average %)</t>
  </si>
  <si>
    <t>&lt;5%</t>
  </si>
  <si>
    <t>&lt;0.5</t>
  </si>
  <si>
    <t>Total Organic Carbon (average %)</t>
  </si>
  <si>
    <t>&lt;3%</t>
  </si>
  <si>
    <t>N/A</t>
  </si>
  <si>
    <t>No. of Assessments Undertaken</t>
  </si>
  <si>
    <t>---</t>
  </si>
  <si>
    <t>Four</t>
  </si>
  <si>
    <t>No. of Hazardous Results</t>
  </si>
  <si>
    <t>Comments :</t>
  </si>
  <si>
    <t>Summary of monitoring undertaken and compliance</t>
  </si>
  <si>
    <t xml:space="preserve">Surface water leaving the site via the penstock on a weekly inspection after been removed from the permit  </t>
  </si>
  <si>
    <t>analysis requirements under 2021 variation</t>
  </si>
  <si>
    <t>Emissions to Water / Sewer</t>
  </si>
  <si>
    <t>Monitoring Frequency</t>
  </si>
  <si>
    <t>Target</t>
  </si>
  <si>
    <t>Max.</t>
  </si>
  <si>
    <t>Average</t>
  </si>
  <si>
    <t>Summary of monitoring undertaken, standards used and compliance</t>
  </si>
  <si>
    <t xml:space="preserve">Template may require adjustment for any bespoke monitoring requirements of permit. </t>
  </si>
  <si>
    <t>Results of emissions to air that are periodically monitored</t>
  </si>
  <si>
    <t>Ref. Period</t>
  </si>
  <si>
    <t>Emission Limit Value</t>
  </si>
  <si>
    <t>User to add additional tables as necessary, depending on whether quarterly or bi-annual reporting is required for the compliance year</t>
  </si>
  <si>
    <t>1 hr</t>
  </si>
  <si>
    <r>
      <rPr>
        <sz val="10"/>
        <color theme="1"/>
        <rFont val="Arial"/>
      </rPr>
      <t>2 mg/m</t>
    </r>
    <r>
      <rPr>
        <vertAlign val="superscript"/>
        <sz val="10"/>
        <color theme="1"/>
        <rFont val="Arial"/>
      </rPr>
      <t>3</t>
    </r>
  </si>
  <si>
    <t>&lt;0.028</t>
  </si>
  <si>
    <t>Cd and Th and their compounds</t>
  </si>
  <si>
    <t>6-8hrs</t>
  </si>
  <si>
    <r>
      <rPr>
        <sz val="10"/>
        <color theme="1"/>
        <rFont val="Arial"/>
      </rPr>
      <t>0.05 mg/m</t>
    </r>
    <r>
      <rPr>
        <vertAlign val="superscript"/>
        <sz val="10"/>
        <color theme="1"/>
        <rFont val="Arial"/>
      </rPr>
      <t>3</t>
    </r>
  </si>
  <si>
    <t>&lt;0.00021</t>
  </si>
  <si>
    <t>Hg and its compounds</t>
  </si>
  <si>
    <t>Sb, As, Pb, Cr, Co, Cu, Mn, Ni, V and their compounds</t>
  </si>
  <si>
    <r>
      <rPr>
        <sz val="10"/>
        <color theme="1"/>
        <rFont val="Arial"/>
      </rPr>
      <t>0.5 mg/m</t>
    </r>
    <r>
      <rPr>
        <vertAlign val="superscript"/>
        <sz val="10"/>
        <color theme="1"/>
        <rFont val="Arial"/>
      </rPr>
      <t>3</t>
    </r>
  </si>
  <si>
    <t>Dioxins &amp; Furans (I-TEQ)</t>
  </si>
  <si>
    <r>
      <rPr>
        <sz val="10"/>
        <color theme="1"/>
        <rFont val="Arial"/>
      </rPr>
      <t>0.1 ng/m</t>
    </r>
    <r>
      <rPr>
        <vertAlign val="superscript"/>
        <sz val="10"/>
        <color theme="1"/>
        <rFont val="Arial"/>
      </rPr>
      <t>3</t>
    </r>
  </si>
  <si>
    <t>PCBs (WHO-TEQ Humans / Mammals)</t>
  </si>
  <si>
    <r>
      <rPr>
        <sz val="10"/>
        <color theme="1"/>
        <rFont val="Arial"/>
      </rPr>
      <t>None set ng/m</t>
    </r>
    <r>
      <rPr>
        <vertAlign val="superscript"/>
        <sz val="10"/>
        <color theme="1"/>
        <rFont val="Arial"/>
      </rPr>
      <t>3</t>
    </r>
  </si>
  <si>
    <t>PCBs (WHO-TEQ Fish)</t>
  </si>
  <si>
    <t>PCBs (WHO-TEQ Birds)</t>
  </si>
  <si>
    <t>Dioxins &amp; Furans (WHO-TEQ Humans / Mammals)</t>
  </si>
  <si>
    <t>Dioxins &amp; Furans (WHO-TEQ Fish)</t>
  </si>
  <si>
    <t>Dioxins &amp; Furans (WHO-TEQ Birds)</t>
  </si>
  <si>
    <t>Anthanthrene</t>
  </si>
  <si>
    <r>
      <rPr>
        <sz val="10"/>
        <color theme="1"/>
        <rFont val="Arial"/>
      </rPr>
      <t>None set µg/m</t>
    </r>
    <r>
      <rPr>
        <vertAlign val="superscript"/>
        <sz val="10"/>
        <color theme="1"/>
        <rFont val="Arial"/>
      </rPr>
      <t>3</t>
    </r>
  </si>
  <si>
    <t>&lt;0.00091</t>
  </si>
  <si>
    <t>&lt;0.0010</t>
  </si>
  <si>
    <t>Benzo(a)anthracene</t>
  </si>
  <si>
    <t>Benzo(a)pyrene</t>
  </si>
  <si>
    <t>Benzo(b)fluoranthene</t>
  </si>
  <si>
    <t>Benzo(b)naptho(2,1-d) thiophene</t>
  </si>
  <si>
    <t>Benzo(c)phenanthrene</t>
  </si>
  <si>
    <t>Benzo(ghi)perylene</t>
  </si>
  <si>
    <t>Benzo(k)fluoranthene</t>
  </si>
  <si>
    <t>Cholanthrene</t>
  </si>
  <si>
    <t>Chrysene</t>
  </si>
  <si>
    <t>Cyclopenta(cd)pyrene</t>
  </si>
  <si>
    <t>Dibenzo(ai)pyrene</t>
  </si>
  <si>
    <t>Dibenzo(ah)anthracene</t>
  </si>
  <si>
    <t>Fluoranthene</t>
  </si>
  <si>
    <t>Indeno(123-cd) pyrene</t>
  </si>
  <si>
    <t>Naphthalene</t>
  </si>
  <si>
    <t>Emissions to Air (continously monitored)</t>
  </si>
  <si>
    <t>Template may require adjustment for any bespoke monitoring requirements of permit</t>
  </si>
  <si>
    <t>Report to 2 decimal places, i.e. xx.xx%</t>
  </si>
  <si>
    <t>Results of emissions to air that are continuously monitored (maximum and average values for each line)</t>
  </si>
  <si>
    <t>Reference Period</t>
  </si>
  <si>
    <t>Avg.</t>
  </si>
  <si>
    <t>Daily mean</t>
  </si>
  <si>
    <r>
      <rPr>
        <sz val="10"/>
        <color theme="1"/>
        <rFont val="Arial"/>
      </rPr>
      <t>200 mg/m</t>
    </r>
    <r>
      <rPr>
        <vertAlign val="superscript"/>
        <sz val="10"/>
        <color theme="1"/>
        <rFont val="Arial"/>
      </rPr>
      <t>3</t>
    </r>
    <r>
      <rPr>
        <sz val="10"/>
        <color theme="1"/>
        <rFont val="Arial"/>
      </rPr>
      <t xml:space="preserve"> </t>
    </r>
  </si>
  <si>
    <t>½ hourly mean</t>
  </si>
  <si>
    <r>
      <rPr>
        <sz val="10"/>
        <color theme="1"/>
        <rFont val="Arial"/>
      </rPr>
      <t>400 mg/m</t>
    </r>
    <r>
      <rPr>
        <vertAlign val="superscript"/>
        <sz val="10"/>
        <color theme="1"/>
        <rFont val="Arial"/>
      </rPr>
      <t>3</t>
    </r>
    <r>
      <rPr>
        <sz val="10"/>
        <color theme="1"/>
        <rFont val="Arial"/>
      </rPr>
      <t xml:space="preserve"> </t>
    </r>
  </si>
  <si>
    <r>
      <rPr>
        <sz val="10"/>
        <color theme="1"/>
        <rFont val="Arial"/>
      </rPr>
      <t>10 mg/m</t>
    </r>
    <r>
      <rPr>
        <vertAlign val="superscript"/>
        <sz val="10"/>
        <color theme="1"/>
        <rFont val="Arial"/>
      </rPr>
      <t>3</t>
    </r>
  </si>
  <si>
    <r>
      <rPr>
        <sz val="10"/>
        <color theme="1"/>
        <rFont val="Arial"/>
      </rPr>
      <t>30 mg/m</t>
    </r>
    <r>
      <rPr>
        <vertAlign val="superscript"/>
        <sz val="10"/>
        <color theme="1"/>
        <rFont val="Arial"/>
      </rPr>
      <t>3</t>
    </r>
    <r>
      <rPr>
        <sz val="10"/>
        <color theme="1"/>
        <rFont val="Arial"/>
      </rPr>
      <t xml:space="preserve"> </t>
    </r>
  </si>
  <si>
    <t xml:space="preserve">Total Organic Carbon </t>
  </si>
  <si>
    <r>
      <rPr>
        <sz val="10"/>
        <color theme="1"/>
        <rFont val="Arial"/>
      </rPr>
      <t>10 mg/m</t>
    </r>
    <r>
      <rPr>
        <vertAlign val="superscript"/>
        <sz val="10"/>
        <color theme="1"/>
        <rFont val="Arial"/>
      </rPr>
      <t>3</t>
    </r>
    <r>
      <rPr>
        <sz val="10"/>
        <color theme="1"/>
        <rFont val="Arial"/>
      </rPr>
      <t xml:space="preserve"> </t>
    </r>
  </si>
  <si>
    <r>
      <rPr>
        <sz val="10"/>
        <color theme="1"/>
        <rFont val="Arial"/>
      </rPr>
      <t>20 mg/m</t>
    </r>
    <r>
      <rPr>
        <vertAlign val="superscript"/>
        <sz val="10"/>
        <color theme="1"/>
        <rFont val="Arial"/>
      </rPr>
      <t>3</t>
    </r>
    <r>
      <rPr>
        <sz val="10"/>
        <color theme="1"/>
        <rFont val="Arial"/>
      </rPr>
      <t xml:space="preserve"> </t>
    </r>
  </si>
  <si>
    <t xml:space="preserve">Hydrogen chloride </t>
  </si>
  <si>
    <r>
      <rPr>
        <sz val="10"/>
        <color theme="1"/>
        <rFont val="Arial"/>
      </rPr>
      <t>60 mg/m</t>
    </r>
    <r>
      <rPr>
        <vertAlign val="superscript"/>
        <sz val="10"/>
        <color theme="1"/>
        <rFont val="Arial"/>
      </rPr>
      <t>3</t>
    </r>
    <r>
      <rPr>
        <sz val="10"/>
        <color theme="1"/>
        <rFont val="Arial"/>
      </rPr>
      <t xml:space="preserve"> </t>
    </r>
  </si>
  <si>
    <r>
      <rPr>
        <sz val="10"/>
        <color theme="1"/>
        <rFont val="Arial"/>
      </rPr>
      <t>50 mg/m</t>
    </r>
    <r>
      <rPr>
        <vertAlign val="superscript"/>
        <sz val="10"/>
        <color theme="1"/>
        <rFont val="Arial"/>
      </rPr>
      <t>3</t>
    </r>
    <r>
      <rPr>
        <sz val="10"/>
        <color theme="1"/>
        <rFont val="Arial"/>
      </rPr>
      <t xml:space="preserve"> </t>
    </r>
  </si>
  <si>
    <t xml:space="preserve">Carbon monoxide </t>
  </si>
  <si>
    <t>½ hourly mean *</t>
  </si>
  <si>
    <r>
      <rPr>
        <sz val="10"/>
        <color theme="1"/>
        <rFont val="Arial"/>
      </rPr>
      <t>100 mg/m</t>
    </r>
    <r>
      <rPr>
        <vertAlign val="superscript"/>
        <sz val="10"/>
        <color theme="1"/>
        <rFont val="Arial"/>
      </rPr>
      <t>3</t>
    </r>
    <r>
      <rPr>
        <sz val="10"/>
        <color theme="1"/>
        <rFont val="Arial"/>
      </rPr>
      <t xml:space="preserve"> *</t>
    </r>
  </si>
  <si>
    <t>95%ile 10-min avg *</t>
  </si>
  <si>
    <r>
      <rPr>
        <sz val="10"/>
        <color theme="1"/>
        <rFont val="Arial"/>
      </rPr>
      <t>150 mg/m</t>
    </r>
    <r>
      <rPr>
        <vertAlign val="superscript"/>
        <sz val="10"/>
        <color theme="1"/>
        <rFont val="Arial"/>
      </rPr>
      <t>3</t>
    </r>
    <r>
      <rPr>
        <sz val="10"/>
        <color theme="1"/>
        <rFont val="Arial"/>
      </rPr>
      <t xml:space="preserve"> *</t>
    </r>
  </si>
  <si>
    <t xml:space="preserve"> Ammonia</t>
  </si>
  <si>
    <t>No limit set</t>
  </si>
  <si>
    <t>* = delete or amend as appropriate</t>
  </si>
  <si>
    <t>Monitoring of Hydrogen Chloride emissions</t>
  </si>
  <si>
    <t>Whole Installation</t>
  </si>
  <si>
    <t>See  Notes in Cell Q3</t>
  </si>
  <si>
    <t>Per Combustion Line</t>
  </si>
  <si>
    <t>User to add logic to complete Whole installation, Table A5:G18. From the data in Per Combustion Line, Table J6:O79, subject to No. of lines installed</t>
  </si>
  <si>
    <r>
      <rPr>
        <b/>
        <sz val="11"/>
        <color theme="1"/>
        <rFont val="Arial"/>
      </rPr>
      <t>mg/Nm</t>
    </r>
    <r>
      <rPr>
        <b/>
        <vertAlign val="superscript"/>
        <sz val="11"/>
        <color theme="1"/>
        <rFont val="Arial"/>
      </rPr>
      <t>3</t>
    </r>
  </si>
  <si>
    <t>1/2 Hourly Reference Periods</t>
  </si>
  <si>
    <t>Daily Reference Periods</t>
  </si>
  <si>
    <t>1/2 hourly HCl ELV</t>
  </si>
  <si>
    <t>Monthly 1/2 hourly mean</t>
  </si>
  <si>
    <t>Highest 1/2 hourly maximum</t>
  </si>
  <si>
    <t>Daily HCl ELV</t>
  </si>
  <si>
    <t>Monthly daily mean</t>
  </si>
  <si>
    <t>Highest daily maximum</t>
  </si>
  <si>
    <t>mg/Nm3</t>
  </si>
  <si>
    <t>Monthly 1/2 hourly maximum</t>
  </si>
  <si>
    <t>Monthly daily maximum</t>
  </si>
  <si>
    <t>Jan</t>
  </si>
  <si>
    <t>Feb</t>
  </si>
  <si>
    <t>Mar</t>
  </si>
  <si>
    <t>Whole Installation table A5:G18:</t>
  </si>
  <si>
    <t>Apr</t>
  </si>
  <si>
    <r>
      <rPr>
        <b/>
        <sz val="11"/>
        <color theme="1"/>
        <rFont val="Arial"/>
      </rPr>
      <t>Mean</t>
    </r>
    <r>
      <rPr>
        <sz val="11"/>
        <color theme="1"/>
        <rFont val="Arial"/>
      </rPr>
      <t>: for 1/2 hourly and daily periods calculate mean of values across all operational combustion lines for the month</t>
    </r>
  </si>
  <si>
    <t>May</t>
  </si>
  <si>
    <t>Jun</t>
  </si>
  <si>
    <t>Jul</t>
  </si>
  <si>
    <r>
      <rPr>
        <b/>
        <sz val="11"/>
        <color theme="1"/>
        <rFont val="Arial"/>
      </rPr>
      <t>Maximum</t>
    </r>
    <r>
      <rPr>
        <sz val="11"/>
        <color theme="1"/>
        <rFont val="Arial"/>
      </rPr>
      <t xml:space="preserve">: for 1/2 hourly and daily periods use the </t>
    </r>
    <r>
      <rPr>
        <i/>
        <sz val="11"/>
        <color theme="1"/>
        <rFont val="Arial"/>
      </rPr>
      <t>highest</t>
    </r>
    <r>
      <rPr>
        <sz val="11"/>
        <color theme="1"/>
        <rFont val="Arial"/>
      </rPr>
      <t xml:space="preserve"> value across all operational combustion lines for the month</t>
    </r>
  </si>
  <si>
    <t>Aug</t>
  </si>
  <si>
    <t>Sep</t>
  </si>
  <si>
    <t>Oct</t>
  </si>
  <si>
    <t>Nov</t>
  </si>
  <si>
    <t>Dec</t>
  </si>
  <si>
    <t>Annual</t>
  </si>
  <si>
    <t>Monitoring of Sulphur dioxide emissions</t>
  </si>
  <si>
    <t>1/2 hourly SO2 ELV</t>
  </si>
  <si>
    <t>Daily SO2 ELV</t>
  </si>
  <si>
    <t>Monitoring of Oxides of Nitrogen emissions</t>
  </si>
  <si>
    <t>1/2 hourly NOx ELV</t>
  </si>
  <si>
    <t>Daily NOx ELV</t>
  </si>
  <si>
    <t>29th August Schedule 5 part A &amp; B submission ref Nox daily</t>
  </si>
  <si>
    <t>Monitoring of Total organic carbon emissions</t>
  </si>
  <si>
    <t>1/2 hourly TOC ELV</t>
  </si>
  <si>
    <t>Daily TOC ELV</t>
  </si>
  <si>
    <t>Monitoring of Particulate matter emissions</t>
  </si>
  <si>
    <t>1/2 hourly PM ELV</t>
  </si>
  <si>
    <t>Daily PM ELV</t>
  </si>
  <si>
    <t>Monitoring of Carbon Monoxide (half hourly)</t>
  </si>
  <si>
    <t>1/2 hourly CO ELV</t>
  </si>
  <si>
    <t>Daily CO ELV</t>
  </si>
  <si>
    <t>Monitoring of Carbon Monoxide (10-minute avg)</t>
  </si>
  <si>
    <t>See  Notes in Cell S3</t>
  </si>
  <si>
    <t>User to add logic to complete Whole installation, Table A5:H18. From the data in Per Combustion Line, Table K6:Q79, subject to No. of lines installed</t>
  </si>
  <si>
    <t>10-minute Reference Periods</t>
  </si>
  <si>
    <t>95%ile 10-min avg CO ELV</t>
  </si>
  <si>
    <t>95%ile 10-min avg maximum</t>
  </si>
  <si>
    <t>Monthly CO 10-min avg mean</t>
  </si>
  <si>
    <t>10-min avg maximum</t>
  </si>
  <si>
    <t>Whole Installation table A5:H18:</t>
  </si>
  <si>
    <r>
      <rPr>
        <b/>
        <sz val="11"/>
        <color theme="1"/>
        <rFont val="Arial"/>
      </rPr>
      <t>Mean</t>
    </r>
    <r>
      <rPr>
        <sz val="11"/>
        <color theme="1"/>
        <rFont val="Arial"/>
      </rPr>
      <t>: for 10-min and daily periods use average of all operational combustion lines.</t>
    </r>
  </si>
  <si>
    <r>
      <rPr>
        <b/>
        <sz val="11"/>
        <color theme="1"/>
        <rFont val="Arial"/>
      </rPr>
      <t>Maximum</t>
    </r>
    <r>
      <rPr>
        <sz val="11"/>
        <color theme="1"/>
        <rFont val="Arial"/>
      </rPr>
      <t xml:space="preserve">: for 10-min and daily periods use the </t>
    </r>
    <r>
      <rPr>
        <i/>
        <sz val="11"/>
        <color theme="1"/>
        <rFont val="Arial"/>
      </rPr>
      <t>highest</t>
    </r>
    <r>
      <rPr>
        <sz val="11"/>
        <color theme="1"/>
        <rFont val="Arial"/>
      </rPr>
      <t xml:space="preserve"> of all operational combustion lines in any month.</t>
    </r>
  </si>
  <si>
    <t xml:space="preserve">Environment Agency explanatory note: The 10-minute average ELV is based on the “95th percentile”. In this case this means that 95% of the 10 minute averages in the relevant 24-hour period (i.e. 137) must be below 150 mg/Nm3, and 5% (i.e. 7) are allowed to be any value above 150 mg/Nm3. Whilst we expect operators to minimise CO emissions at all times, it is perfectly acceptable for the value of the maximum 10-minute average to be above 150 mg/Nm3, provided the 95th percentile ELV has been met for that period. </t>
  </si>
  <si>
    <t xml:space="preserve">Monitoring of Ammnonia emissions </t>
  </si>
  <si>
    <t>1/2 hourly NH3 ELV</t>
  </si>
  <si>
    <t>Daily NH3 ELV</t>
  </si>
  <si>
    <t xml:space="preserve">An indicated ELV value of zero in the table above means that no ammonia limit is set in the permit.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</si>
</sst>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yyyy"/>
    <numFmt numFmtId="165" formatCode="_-* #,##0_-;\-* #,##0_-;_-* &quot;-&quot;??_-;_-@"/>
    <numFmt numFmtId="166" formatCode="0.0%"/>
    <numFmt numFmtId="167" formatCode="_-* #,##0.0_-;\-* #,##0.0_-;_-* &quot;-&quot;??_-;_-@"/>
    <numFmt numFmtId="168" formatCode="_-* #,##0.00_-;\-* #,##0.00_-;_-* &quot;-&quot;??_-;_-@"/>
    <numFmt numFmtId="169" formatCode="[$-F800]dddd\,\ mmmm\ dd\,\ yyyy"/>
    <numFmt numFmtId="170" formatCode="#,##0.0"/>
    <numFmt numFmtId="171" formatCode="d/m/yyyy"/>
  </numFmts>
  <fonts count="30">
    <font>
      <sz val="11"/>
      <color theme="1"/>
      <name val="Calibri"/>
      <scheme val="minor"/>
    </font>
    <font>
      <sz val="12"/>
      <color theme="1"/>
      <name val="Arial"/>
    </font>
    <font>
      <sz val="11"/>
      <color theme="1"/>
      <name val="Calibri"/>
    </font>
    <font>
      <sz val="12"/>
      <color rgb="FFFF0000"/>
      <name val="Arial"/>
    </font>
    <font>
      <i/>
      <u/>
      <sz val="12"/>
      <color theme="1"/>
      <name val="Arial"/>
    </font>
    <font>
      <i/>
      <sz val="12"/>
      <color theme="1"/>
      <name val="Arial"/>
    </font>
    <font>
      <b/>
      <sz val="14"/>
      <color theme="1"/>
      <name val="Arial"/>
    </font>
    <font>
      <sz val="11"/>
      <name val="Calibri"/>
    </font>
    <font>
      <sz val="14"/>
      <color theme="1"/>
      <name val="Arial"/>
    </font>
    <font>
      <b/>
      <sz val="12"/>
      <color theme="1"/>
      <name val="Arial"/>
    </font>
    <font>
      <b/>
      <sz val="11"/>
      <color theme="1"/>
      <name val="Arial"/>
    </font>
    <font>
      <sz val="11"/>
      <color theme="1"/>
      <name val="Arial"/>
    </font>
    <font>
      <b/>
      <sz val="10"/>
      <color theme="1"/>
      <name val="Arial"/>
    </font>
    <font>
      <sz val="10"/>
      <color theme="1"/>
      <name val="Arial"/>
    </font>
    <font>
      <b/>
      <u/>
      <sz val="12"/>
      <color theme="1"/>
      <name val="Arial"/>
    </font>
    <font>
      <sz val="9"/>
      <color theme="1"/>
      <name val="Arial"/>
    </font>
    <font>
      <sz val="10"/>
      <color theme="0"/>
      <name val="Arial"/>
    </font>
    <font>
      <u/>
      <sz val="11"/>
      <color theme="1"/>
      <name val="Arial"/>
    </font>
    <font>
      <i/>
      <sz val="11"/>
      <color rgb="FFFF0000"/>
      <name val="Arial"/>
    </font>
    <font>
      <sz val="12"/>
      <color theme="0"/>
      <name val="Arial"/>
    </font>
    <font>
      <b/>
      <i/>
      <u/>
      <sz val="12"/>
      <color theme="1"/>
      <name val="Arial"/>
    </font>
    <font>
      <i/>
      <sz val="11"/>
      <color theme="1"/>
      <name val="Arial"/>
    </font>
    <font>
      <b/>
      <i/>
      <u/>
      <sz val="11"/>
      <color theme="1"/>
      <name val="Arial"/>
    </font>
    <font>
      <sz val="11"/>
      <color rgb="FFFF0000"/>
      <name val="Arial"/>
    </font>
    <font>
      <b/>
      <u/>
      <sz val="11"/>
      <color theme="1"/>
      <name val="Arial"/>
    </font>
    <font>
      <i/>
      <u/>
      <sz val="11"/>
      <color theme="1"/>
      <name val="Arial"/>
    </font>
    <font>
      <b/>
      <sz val="9"/>
      <color theme="1"/>
      <name val="Arial"/>
    </font>
    <font>
      <sz val="9"/>
      <color rgb="FF000000"/>
      <name val="Arial"/>
    </font>
    <font>
      <vertAlign val="superscript"/>
      <sz val="10"/>
      <color theme="1"/>
      <name val="Arial"/>
    </font>
    <font>
      <b/>
      <vertAlign val="superscript"/>
      <sz val="11"/>
      <color theme="1"/>
      <name val="Arial"/>
    </font>
  </fonts>
  <fills count="8">
    <fill>
      <patternFill patternType="none"/>
    </fill>
    <fill>
      <patternFill patternType="gray125"/>
    </fill>
    <fill>
      <patternFill patternType="solid">
        <fgColor rgb="FFECECEC"/>
        <bgColor rgb="FFECECEC"/>
      </patternFill>
    </fill>
    <fill>
      <patternFill patternType="solid">
        <fgColor theme="0"/>
        <bgColor theme="0"/>
      </patternFill>
    </fill>
    <fill>
      <patternFill patternType="solid">
        <fgColor rgb="FFE7E6E6"/>
        <bgColor rgb="FFE7E6E6"/>
      </patternFill>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s>
  <cellStyleXfs count="1">
    <xf numFmtId="0" fontId="0" fillId="0" borderId="0"/>
  </cellStyleXfs>
  <cellXfs count="285">
    <xf numFmtId="0" fontId="0" fillId="0" borderId="0" xfId="0"/>
    <xf numFmtId="0" fontId="1" fillId="0" borderId="0" xfId="0" applyFont="1"/>
    <xf numFmtId="0" fontId="2" fillId="0" borderId="0" xfId="0" applyFont="1"/>
    <xf numFmtId="17" fontId="1"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1" fillId="0" borderId="0" xfId="0" applyFont="1" applyAlignment="1">
      <alignment horizontal="left"/>
    </xf>
    <xf numFmtId="0" fontId="9" fillId="0" borderId="1" xfId="0" applyFont="1" applyBorder="1"/>
    <xf numFmtId="0" fontId="1" fillId="0" borderId="2" xfId="0" applyFont="1" applyBorder="1"/>
    <xf numFmtId="0" fontId="1" fillId="0" borderId="3" xfId="0" applyFont="1" applyBorder="1"/>
    <xf numFmtId="0" fontId="10" fillId="0" borderId="4" xfId="0" applyFont="1" applyBorder="1" applyAlignment="1">
      <alignment horizontal="center"/>
    </xf>
    <xf numFmtId="0" fontId="10" fillId="0" borderId="4" xfId="0" applyFont="1" applyBorder="1"/>
    <xf numFmtId="0" fontId="11" fillId="2" borderId="4" xfId="0" applyFont="1" applyFill="1" applyBorder="1" applyAlignment="1">
      <alignment horizontal="center"/>
    </xf>
    <xf numFmtId="0" fontId="10" fillId="0" borderId="1" xfId="0" applyFont="1" applyBorder="1"/>
    <xf numFmtId="0" fontId="12" fillId="0" borderId="4" xfId="0" applyFont="1" applyBorder="1" applyAlignment="1">
      <alignment horizontal="center"/>
    </xf>
    <xf numFmtId="0" fontId="12" fillId="0" borderId="4" xfId="0" applyFont="1" applyBorder="1"/>
    <xf numFmtId="0" fontId="13" fillId="2" borderId="4" xfId="0" applyFont="1" applyFill="1" applyBorder="1" applyAlignment="1">
      <alignment horizontal="center"/>
    </xf>
    <xf numFmtId="0" fontId="12" fillId="0" borderId="4" xfId="0" applyFont="1" applyBorder="1" applyAlignment="1">
      <alignment horizontal="center" vertical="top"/>
    </xf>
    <xf numFmtId="0" fontId="12" fillId="0" borderId="4" xfId="0" applyFont="1" applyBorder="1" applyAlignment="1">
      <alignment vertical="top"/>
    </xf>
    <xf numFmtId="0" fontId="13" fillId="2" borderId="4" xfId="0" applyFont="1" applyFill="1" applyBorder="1" applyAlignment="1">
      <alignment horizontal="center" vertical="top"/>
    </xf>
    <xf numFmtId="0" fontId="11" fillId="0" borderId="0" xfId="0" applyFont="1"/>
    <xf numFmtId="0" fontId="14" fillId="0" borderId="0" xfId="0" applyFont="1"/>
    <xf numFmtId="0" fontId="13" fillId="0" borderId="0" xfId="0" applyFont="1"/>
    <xf numFmtId="0" fontId="12" fillId="0" borderId="0" xfId="0" applyFont="1"/>
    <xf numFmtId="0" fontId="13" fillId="0" borderId="0" xfId="0" applyFont="1" applyAlignment="1">
      <alignment horizontal="center"/>
    </xf>
    <xf numFmtId="0" fontId="9" fillId="0" borderId="0" xfId="0" applyFont="1"/>
    <xf numFmtId="0" fontId="11" fillId="3" borderId="5" xfId="0" applyFont="1" applyFill="1" applyBorder="1" applyAlignment="1">
      <alignment vertical="center"/>
    </xf>
    <xf numFmtId="165" fontId="11" fillId="2" borderId="5" xfId="0" applyNumberFormat="1" applyFont="1" applyFill="1" applyBorder="1"/>
    <xf numFmtId="0" fontId="15" fillId="0" borderId="0" xfId="0" applyFont="1"/>
    <xf numFmtId="0" fontId="11" fillId="2" borderId="6" xfId="0" applyFont="1" applyFill="1" applyBorder="1" applyAlignment="1">
      <alignment horizontal="center" vertical="center"/>
    </xf>
    <xf numFmtId="0" fontId="11" fillId="2" borderId="6" xfId="0" applyFont="1" applyFill="1" applyBorder="1" applyAlignment="1">
      <alignment horizontal="center"/>
    </xf>
    <xf numFmtId="0" fontId="10" fillId="0" borderId="0" xfId="0" applyFont="1"/>
    <xf numFmtId="0" fontId="13" fillId="0" borderId="1" xfId="0" applyFont="1" applyBorder="1"/>
    <xf numFmtId="0" fontId="13" fillId="0" borderId="2" xfId="0" applyFont="1" applyBorder="1" applyAlignment="1">
      <alignment horizontal="center"/>
    </xf>
    <xf numFmtId="0" fontId="12" fillId="0" borderId="2" xfId="0" applyFont="1" applyBorder="1" applyAlignment="1">
      <alignment horizontal="center"/>
    </xf>
    <xf numFmtId="0" fontId="13" fillId="0" borderId="3" xfId="0" applyFont="1" applyBorder="1" applyAlignment="1">
      <alignment horizontal="center"/>
    </xf>
    <xf numFmtId="165" fontId="13" fillId="2" borderId="5" xfId="0" applyNumberFormat="1" applyFont="1" applyFill="1" applyBorder="1" applyAlignment="1">
      <alignment horizontal="center"/>
    </xf>
    <xf numFmtId="165" fontId="12" fillId="0" borderId="0" xfId="0" applyNumberFormat="1" applyFont="1" applyAlignment="1">
      <alignment horizontal="center"/>
    </xf>
    <xf numFmtId="165" fontId="12" fillId="2" borderId="6" xfId="0" applyNumberFormat="1" applyFont="1" applyFill="1" applyBorder="1" applyAlignment="1">
      <alignment horizontal="center"/>
    </xf>
    <xf numFmtId="0" fontId="12" fillId="0" borderId="0" xfId="0" applyFont="1" applyAlignment="1">
      <alignment horizontal="center"/>
    </xf>
    <xf numFmtId="0" fontId="13" fillId="0" borderId="0" xfId="0" applyFont="1" applyAlignment="1">
      <alignment horizontal="center" vertical="center"/>
    </xf>
    <xf numFmtId="166" fontId="13" fillId="0" borderId="0" xfId="0" applyNumberFormat="1" applyFont="1" applyAlignment="1">
      <alignment horizontal="center" vertical="center"/>
    </xf>
    <xf numFmtId="167" fontId="13" fillId="2" borderId="6" xfId="0" applyNumberFormat="1" applyFont="1" applyFill="1" applyBorder="1"/>
    <xf numFmtId="0" fontId="13" fillId="2" borderId="7" xfId="0" applyFont="1" applyFill="1" applyBorder="1"/>
    <xf numFmtId="165" fontId="13" fillId="2" borderId="6" xfId="0" applyNumberFormat="1" applyFont="1" applyFill="1" applyBorder="1" applyAlignment="1">
      <alignment horizontal="center"/>
    </xf>
    <xf numFmtId="0" fontId="13" fillId="0" borderId="1" xfId="0" applyFont="1" applyBorder="1" applyAlignment="1">
      <alignment horizontal="center" vertical="center"/>
    </xf>
    <xf numFmtId="0" fontId="13" fillId="2" borderId="6" xfId="0" applyFont="1" applyFill="1" applyBorder="1" applyAlignment="1">
      <alignment horizontal="center" vertical="center"/>
    </xf>
    <xf numFmtId="168" fontId="13" fillId="5" borderId="8" xfId="0" applyNumberFormat="1" applyFont="1" applyFill="1" applyBorder="1" applyAlignment="1">
      <alignment horizontal="center" vertical="center"/>
    </xf>
    <xf numFmtId="0" fontId="15" fillId="0" borderId="0" xfId="0" applyFont="1" applyAlignment="1">
      <alignment horizontal="center"/>
    </xf>
    <xf numFmtId="0" fontId="1" fillId="0" borderId="0" xfId="0" applyFont="1" applyAlignment="1">
      <alignment vertical="top" wrapText="1"/>
    </xf>
    <xf numFmtId="0" fontId="9" fillId="0" borderId="0" xfId="0" applyFont="1" applyAlignment="1">
      <alignment horizontal="right"/>
    </xf>
    <xf numFmtId="0" fontId="9" fillId="0" borderId="0" xfId="0" applyFont="1" applyAlignment="1">
      <alignment vertical="center"/>
    </xf>
    <xf numFmtId="0" fontId="11" fillId="0" borderId="0" xfId="0" applyFont="1" applyAlignment="1">
      <alignment horizontal="center"/>
    </xf>
    <xf numFmtId="0" fontId="13" fillId="0" borderId="0" xfId="0" applyFont="1" applyAlignment="1">
      <alignment vertical="center"/>
    </xf>
    <xf numFmtId="4" fontId="13" fillId="0" borderId="4" xfId="0" applyNumberFormat="1" applyFont="1" applyBorder="1" applyAlignment="1">
      <alignment horizontal="center" vertical="center" wrapText="1"/>
    </xf>
    <xf numFmtId="4" fontId="13" fillId="2" borderId="4" xfId="0" applyNumberFormat="1" applyFont="1" applyFill="1" applyBorder="1" applyAlignment="1">
      <alignment horizontal="center" vertical="center" wrapText="1"/>
    </xf>
    <xf numFmtId="0" fontId="11" fillId="0" borderId="0" xfId="0" applyFont="1" applyAlignment="1">
      <alignment horizontal="left" vertical="top" wrapText="1"/>
    </xf>
    <xf numFmtId="0" fontId="16" fillId="0" borderId="4" xfId="0" applyFont="1" applyBorder="1" applyAlignment="1">
      <alignment vertical="center" wrapText="1"/>
    </xf>
    <xf numFmtId="0" fontId="13" fillId="2" borderId="4" xfId="0" applyFont="1" applyFill="1" applyBorder="1" applyAlignment="1">
      <alignment vertical="center" wrapText="1"/>
    </xf>
    <xf numFmtId="0" fontId="1" fillId="2" borderId="4" xfId="0" applyFont="1" applyFill="1" applyBorder="1"/>
    <xf numFmtId="0" fontId="16"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3" fillId="2" borderId="4" xfId="0" applyFont="1" applyFill="1" applyBorder="1" applyAlignment="1">
      <alignment horizontal="center" vertical="center" wrapText="1"/>
    </xf>
    <xf numFmtId="0" fontId="11" fillId="0" borderId="0" xfId="0" applyFont="1" applyAlignment="1">
      <alignment vertical="center"/>
    </xf>
    <xf numFmtId="0" fontId="12" fillId="0" borderId="4" xfId="0" applyFont="1" applyBorder="1" applyAlignment="1">
      <alignment horizontal="center" vertical="center" wrapText="1"/>
    </xf>
    <xf numFmtId="171" fontId="13" fillId="2" borderId="4" xfId="0" applyNumberFormat="1" applyFont="1" applyFill="1" applyBorder="1" applyAlignment="1">
      <alignment horizontal="left"/>
    </xf>
    <xf numFmtId="164" fontId="13" fillId="2" borderId="4" xfId="0" applyNumberFormat="1" applyFont="1" applyFill="1" applyBorder="1" applyAlignment="1">
      <alignment horizontal="left"/>
    </xf>
    <xf numFmtId="0" fontId="13" fillId="2" borderId="4" xfId="0" applyFont="1" applyFill="1" applyBorder="1" applyAlignment="1">
      <alignment horizontal="left"/>
    </xf>
    <xf numFmtId="0" fontId="1" fillId="0" borderId="0" xfId="0" applyFont="1" applyAlignment="1">
      <alignment horizontal="left" vertical="center" wrapText="1"/>
    </xf>
    <xf numFmtId="0" fontId="10" fillId="0" borderId="1" xfId="0" applyFont="1" applyBorder="1" applyAlignment="1">
      <alignment vertical="center"/>
    </xf>
    <xf numFmtId="0" fontId="10" fillId="0" borderId="2" xfId="0" applyFont="1" applyBorder="1" applyAlignment="1">
      <alignment vertical="center"/>
    </xf>
    <xf numFmtId="0" fontId="10" fillId="0" borderId="3" xfId="0" applyFont="1" applyBorder="1" applyAlignment="1">
      <alignment vertical="center"/>
    </xf>
    <xf numFmtId="0" fontId="1" fillId="0" borderId="4" xfId="0" applyFont="1" applyBorder="1" applyAlignment="1">
      <alignment vertical="top" wrapText="1"/>
    </xf>
    <xf numFmtId="0" fontId="1" fillId="0" borderId="4" xfId="0" applyFont="1" applyBorder="1" applyAlignment="1">
      <alignment horizontal="center" vertical="top"/>
    </xf>
    <xf numFmtId="0" fontId="1" fillId="5" borderId="4" xfId="0" applyFont="1" applyFill="1" applyBorder="1" applyAlignment="1">
      <alignment vertical="top"/>
    </xf>
    <xf numFmtId="0" fontId="1" fillId="0" borderId="0" xfId="0" applyFont="1" applyAlignment="1">
      <alignment vertical="top"/>
    </xf>
    <xf numFmtId="0" fontId="1" fillId="0" borderId="4" xfId="0" applyFont="1" applyBorder="1" applyAlignment="1">
      <alignment horizontal="center" vertical="top" wrapText="1"/>
    </xf>
    <xf numFmtId="4" fontId="1" fillId="5" borderId="4" xfId="0" applyNumberFormat="1" applyFont="1" applyFill="1" applyBorder="1" applyAlignment="1">
      <alignment vertical="top"/>
    </xf>
    <xf numFmtId="10" fontId="1" fillId="0" borderId="4" xfId="0" applyNumberFormat="1" applyFont="1" applyBorder="1" applyAlignment="1">
      <alignment horizontal="center" vertical="top"/>
    </xf>
    <xf numFmtId="0" fontId="19" fillId="0" borderId="0" xfId="0" applyFont="1"/>
    <xf numFmtId="9" fontId="13" fillId="0" borderId="4" xfId="0" applyNumberFormat="1" applyFont="1" applyBorder="1" applyAlignment="1">
      <alignment horizontal="center" vertical="center" wrapText="1"/>
    </xf>
    <xf numFmtId="0" fontId="13" fillId="2" borderId="4" xfId="0" applyFont="1" applyFill="1" applyBorder="1" applyAlignment="1">
      <alignment horizontal="left" vertical="top"/>
    </xf>
    <xf numFmtId="0" fontId="12" fillId="0" borderId="4" xfId="0" applyFont="1" applyBorder="1" applyAlignment="1">
      <alignment horizontal="center" vertical="center"/>
    </xf>
    <xf numFmtId="0" fontId="13" fillId="5" borderId="4" xfId="0" applyFont="1" applyFill="1" applyBorder="1" applyAlignment="1">
      <alignment horizontal="center" vertical="center" wrapText="1"/>
    </xf>
    <xf numFmtId="0" fontId="20" fillId="0" borderId="0" xfId="0" applyFont="1"/>
    <xf numFmtId="0" fontId="13" fillId="0" borderId="4" xfId="0" applyFont="1" applyBorder="1" applyAlignment="1">
      <alignment horizontal="center"/>
    </xf>
    <xf numFmtId="0" fontId="21" fillId="0" borderId="0" xfId="0" applyFont="1"/>
    <xf numFmtId="0" fontId="13" fillId="0" borderId="4" xfId="0" applyFont="1" applyBorder="1" applyAlignment="1">
      <alignment horizontal="left" vertical="center" wrapText="1"/>
    </xf>
    <xf numFmtId="0" fontId="13" fillId="0" borderId="4" xfId="0" applyFont="1" applyBorder="1" applyAlignment="1">
      <alignment vertical="center" wrapText="1"/>
    </xf>
    <xf numFmtId="0" fontId="13" fillId="5" borderId="13" xfId="0" applyFont="1" applyFill="1" applyBorder="1" applyAlignment="1">
      <alignment horizontal="center" vertical="center" wrapText="1"/>
    </xf>
    <xf numFmtId="0" fontId="10" fillId="0" borderId="0" xfId="0" applyFont="1" applyAlignment="1">
      <alignment vertical="top"/>
    </xf>
    <xf numFmtId="0" fontId="10" fillId="0" borderId="0" xfId="0" applyFont="1" applyAlignment="1">
      <alignment horizontal="center"/>
    </xf>
    <xf numFmtId="0" fontId="21" fillId="0" borderId="0" xfId="0" applyFont="1" applyAlignment="1">
      <alignment horizontal="right"/>
    </xf>
    <xf numFmtId="0" fontId="22" fillId="0" borderId="0" xfId="0" applyFont="1"/>
    <xf numFmtId="0" fontId="10" fillId="0" borderId="0" xfId="0" applyFont="1" applyAlignment="1">
      <alignment vertical="center"/>
    </xf>
    <xf numFmtId="0" fontId="10" fillId="0" borderId="4" xfId="0" applyFont="1" applyBorder="1" applyAlignment="1">
      <alignment horizontal="left" vertical="center"/>
    </xf>
    <xf numFmtId="0" fontId="10" fillId="0" borderId="4"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0" fillId="0" borderId="4" xfId="0" applyFont="1" applyBorder="1" applyAlignment="1">
      <alignment horizontal="center" vertical="center"/>
    </xf>
    <xf numFmtId="0" fontId="11" fillId="0" borderId="4" xfId="0" applyFont="1" applyBorder="1" applyAlignment="1">
      <alignment horizontal="left"/>
    </xf>
    <xf numFmtId="0" fontId="23" fillId="0" borderId="4" xfId="0" applyFont="1" applyBorder="1" applyAlignment="1">
      <alignment horizontal="center"/>
    </xf>
    <xf numFmtId="0" fontId="11" fillId="5" borderId="4" xfId="0" applyFont="1" applyFill="1" applyBorder="1" applyAlignment="1">
      <alignment horizontal="center"/>
    </xf>
    <xf numFmtId="0" fontId="24" fillId="0" borderId="0" xfId="0" applyFont="1"/>
    <xf numFmtId="0" fontId="11" fillId="0" borderId="4" xfId="0" applyFont="1" applyBorder="1"/>
    <xf numFmtId="0" fontId="23" fillId="5" borderId="4" xfId="0" applyFont="1" applyFill="1" applyBorder="1" applyAlignment="1">
      <alignment horizontal="center"/>
    </xf>
    <xf numFmtId="0" fontId="25" fillId="0" borderId="0" xfId="0" applyFont="1"/>
    <xf numFmtId="0" fontId="1" fillId="2" borderId="15" xfId="0" applyFont="1" applyFill="1" applyBorder="1"/>
    <xf numFmtId="0" fontId="1" fillId="2" borderId="15" xfId="0" applyFont="1" applyFill="1" applyBorder="1" applyAlignment="1">
      <alignment horizontal="center"/>
    </xf>
    <xf numFmtId="0" fontId="10" fillId="0" borderId="9" xfId="0" applyFont="1" applyBorder="1"/>
    <xf numFmtId="0" fontId="1" fillId="0" borderId="5" xfId="0" applyFont="1" applyBorder="1"/>
    <xf numFmtId="0" fontId="1" fillId="0" borderId="10" xfId="0" applyFont="1" applyBorder="1"/>
    <xf numFmtId="0" fontId="1" fillId="0" borderId="7" xfId="0" applyFont="1" applyBorder="1"/>
    <xf numFmtId="0" fontId="1" fillId="0" borderId="6" xfId="0" applyFont="1" applyBorder="1"/>
    <xf numFmtId="0" fontId="1" fillId="0" borderId="8" xfId="0" applyFont="1" applyBorder="1"/>
    <xf numFmtId="0" fontId="11" fillId="0" borderId="9" xfId="0" applyFont="1" applyBorder="1"/>
    <xf numFmtId="0" fontId="11" fillId="0" borderId="10" xfId="0" applyFont="1" applyBorder="1" applyAlignment="1">
      <alignment horizontal="left"/>
    </xf>
    <xf numFmtId="0" fontId="11" fillId="0" borderId="7" xfId="0" applyFont="1" applyBorder="1"/>
    <xf numFmtId="0" fontId="11" fillId="0" borderId="6" xfId="0" applyFont="1" applyBorder="1"/>
    <xf numFmtId="0" fontId="10" fillId="0" borderId="6" xfId="0" applyFont="1" applyBorder="1"/>
    <xf numFmtId="0" fontId="11" fillId="0" borderId="8" xfId="0" applyFont="1" applyBorder="1" applyAlignment="1">
      <alignment horizontal="center"/>
    </xf>
    <xf numFmtId="0" fontId="13" fillId="0" borderId="9" xfId="0" applyFont="1" applyBorder="1" applyAlignment="1">
      <alignment vertical="center"/>
    </xf>
    <xf numFmtId="165" fontId="12" fillId="0" borderId="5" xfId="0" applyNumberFormat="1" applyFont="1" applyBorder="1" applyAlignment="1">
      <alignment horizontal="center"/>
    </xf>
    <xf numFmtId="166" fontId="13" fillId="0" borderId="10" xfId="0" applyNumberFormat="1" applyFont="1" applyBorder="1" applyAlignment="1">
      <alignment horizontal="center"/>
    </xf>
    <xf numFmtId="0" fontId="13" fillId="0" borderId="14" xfId="0" applyFont="1" applyBorder="1" applyAlignment="1">
      <alignment vertical="center"/>
    </xf>
    <xf numFmtId="165" fontId="13" fillId="2" borderId="15" xfId="0" applyNumberFormat="1" applyFont="1" applyFill="1" applyBorder="1" applyAlignment="1">
      <alignment horizontal="center"/>
    </xf>
    <xf numFmtId="166" fontId="13" fillId="0" borderId="16" xfId="0" applyNumberFormat="1" applyFont="1" applyBorder="1" applyAlignment="1">
      <alignment horizontal="center"/>
    </xf>
    <xf numFmtId="0" fontId="13" fillId="4" borderId="14" xfId="0" applyFont="1" applyFill="1" applyBorder="1" applyAlignment="1">
      <alignment vertical="center"/>
    </xf>
    <xf numFmtId="0" fontId="12" fillId="0" borderId="14" xfId="0" applyFont="1" applyBorder="1" applyAlignment="1">
      <alignment vertical="center"/>
    </xf>
    <xf numFmtId="0" fontId="12" fillId="0" borderId="7" xfId="0" applyFont="1" applyBorder="1" applyAlignment="1">
      <alignment vertical="center"/>
    </xf>
    <xf numFmtId="0" fontId="13" fillId="0" borderId="6" xfId="0" applyFont="1" applyBorder="1" applyAlignment="1">
      <alignment horizontal="center" vertical="center" textRotation="90"/>
    </xf>
    <xf numFmtId="165" fontId="12" fillId="0" borderId="6" xfId="0" applyNumberFormat="1" applyFont="1" applyBorder="1" applyAlignment="1">
      <alignment horizontal="center"/>
    </xf>
    <xf numFmtId="166" fontId="13" fillId="0" borderId="8" xfId="0" applyNumberFormat="1" applyFont="1" applyBorder="1" applyAlignment="1">
      <alignment horizontal="center"/>
    </xf>
    <xf numFmtId="0" fontId="13" fillId="0" borderId="5" xfId="0" applyFont="1" applyBorder="1" applyAlignment="1">
      <alignment horizontal="center"/>
    </xf>
    <xf numFmtId="0" fontId="12" fillId="0" borderId="5" xfId="0" applyFont="1" applyBorder="1" applyAlignment="1">
      <alignment horizontal="center"/>
    </xf>
    <xf numFmtId="0" fontId="13" fillId="0" borderId="10" xfId="0" applyFont="1" applyBorder="1" applyAlignment="1">
      <alignment horizontal="center"/>
    </xf>
    <xf numFmtId="0" fontId="13" fillId="0" borderId="9" xfId="0" applyFont="1" applyBorder="1"/>
    <xf numFmtId="165" fontId="13" fillId="0" borderId="10" xfId="0" applyNumberFormat="1" applyFont="1" applyBorder="1" applyAlignment="1">
      <alignment horizontal="center"/>
    </xf>
    <xf numFmtId="0" fontId="13" fillId="0" borderId="14" xfId="0" applyFont="1" applyBorder="1"/>
    <xf numFmtId="165" fontId="13" fillId="0" borderId="16" xfId="0" applyNumberFormat="1" applyFont="1" applyBorder="1" applyAlignment="1">
      <alignment horizontal="center"/>
    </xf>
    <xf numFmtId="0" fontId="13" fillId="0" borderId="7" xfId="0" applyFont="1" applyBorder="1"/>
    <xf numFmtId="0" fontId="13" fillId="0" borderId="6" xfId="0" applyFont="1" applyBorder="1"/>
    <xf numFmtId="167" fontId="13" fillId="0" borderId="6" xfId="0" applyNumberFormat="1" applyFont="1" applyBorder="1"/>
    <xf numFmtId="0" fontId="13" fillId="0" borderId="9" xfId="0" applyFont="1" applyBorder="1" applyAlignment="1">
      <alignment horizontal="center" vertical="center"/>
    </xf>
    <xf numFmtId="0" fontId="13" fillId="0" borderId="10" xfId="0" quotePrefix="1" applyFont="1" applyBorder="1" applyAlignment="1">
      <alignment horizontal="center"/>
    </xf>
    <xf numFmtId="0" fontId="13" fillId="2" borderId="14" xfId="0" applyFont="1" applyFill="1" applyBorder="1"/>
    <xf numFmtId="168" fontId="13" fillId="0" borderId="16" xfId="0" applyNumberFormat="1" applyFont="1" applyBorder="1" applyAlignment="1">
      <alignment horizontal="center" vertical="center"/>
    </xf>
    <xf numFmtId="168" fontId="13" fillId="5" borderId="16" xfId="0" applyNumberFormat="1" applyFont="1" applyFill="1" applyBorder="1" applyAlignment="1">
      <alignment horizontal="center" vertical="center"/>
    </xf>
    <xf numFmtId="0" fontId="13" fillId="0" borderId="9" xfId="0" applyFont="1" applyBorder="1" applyAlignment="1">
      <alignment horizontal="center"/>
    </xf>
    <xf numFmtId="0" fontId="15" fillId="5" borderId="15" xfId="0" applyFont="1" applyFill="1" applyBorder="1" applyAlignment="1">
      <alignment horizontal="center"/>
    </xf>
    <xf numFmtId="166" fontId="12" fillId="0" borderId="16" xfId="0" applyNumberFormat="1" applyFont="1" applyBorder="1" applyAlignment="1">
      <alignment horizontal="center"/>
    </xf>
    <xf numFmtId="166" fontId="13" fillId="0" borderId="16" xfId="0" quotePrefix="1" applyNumberFormat="1" applyFont="1" applyBorder="1" applyAlignment="1">
      <alignment horizontal="center"/>
    </xf>
    <xf numFmtId="10" fontId="13" fillId="0" borderId="16" xfId="0" applyNumberFormat="1" applyFont="1" applyBorder="1" applyAlignment="1">
      <alignment horizontal="center"/>
    </xf>
    <xf numFmtId="0" fontId="13" fillId="0" borderId="6" xfId="0" applyFont="1" applyBorder="1" applyAlignment="1">
      <alignment horizontal="center"/>
    </xf>
    <xf numFmtId="165" fontId="13" fillId="0" borderId="8" xfId="0" applyNumberFormat="1" applyFont="1" applyBorder="1" applyAlignment="1">
      <alignment horizontal="center"/>
    </xf>
    <xf numFmtId="0" fontId="11" fillId="6" borderId="1" xfId="0" applyFont="1" applyFill="1" applyBorder="1" applyAlignment="1">
      <alignment wrapText="1"/>
    </xf>
    <xf numFmtId="0" fontId="2" fillId="6" borderId="3" xfId="0" applyFont="1" applyFill="1" applyBorder="1"/>
    <xf numFmtId="0" fontId="11" fillId="0" borderId="3" xfId="0" applyFont="1" applyBorder="1" applyAlignment="1">
      <alignment horizontal="center" wrapText="1"/>
    </xf>
    <xf numFmtId="0" fontId="11" fillId="0" borderId="3" xfId="0" applyFont="1" applyBorder="1" applyAlignment="1">
      <alignment wrapText="1"/>
    </xf>
    <xf numFmtId="0" fontId="11" fillId="0" borderId="4" xfId="0" applyFont="1" applyBorder="1" applyAlignment="1">
      <alignment horizontal="center" wrapText="1"/>
    </xf>
    <xf numFmtId="0" fontId="17" fillId="0" borderId="6" xfId="0" applyFont="1" applyBorder="1"/>
    <xf numFmtId="0" fontId="11" fillId="0" borderId="14" xfId="0" applyFont="1" applyBorder="1"/>
    <xf numFmtId="0" fontId="13" fillId="2" borderId="5" xfId="0" applyFont="1" applyFill="1" applyBorder="1" applyAlignment="1">
      <alignment horizontal="left" vertical="top"/>
    </xf>
    <xf numFmtId="0" fontId="13" fillId="2" borderId="10" xfId="0" applyFont="1" applyFill="1" applyBorder="1" applyAlignment="1">
      <alignment horizontal="left" vertical="top"/>
    </xf>
    <xf numFmtId="0" fontId="13" fillId="2" borderId="6" xfId="0" applyFont="1" applyFill="1" applyBorder="1" applyAlignment="1">
      <alignment horizontal="left" vertical="top"/>
    </xf>
    <xf numFmtId="0" fontId="13" fillId="2" borderId="8" xfId="0" applyFont="1" applyFill="1" applyBorder="1" applyAlignment="1">
      <alignment horizontal="left" vertical="top"/>
    </xf>
    <xf numFmtId="0" fontId="13" fillId="0" borderId="13" xfId="0" applyFont="1" applyBorder="1" applyAlignment="1">
      <alignment horizontal="left" vertical="center" wrapText="1"/>
    </xf>
    <xf numFmtId="0" fontId="13" fillId="0" borderId="13" xfId="0" applyFont="1" applyBorder="1" applyAlignment="1">
      <alignment horizontal="center" vertical="center" wrapText="1"/>
    </xf>
    <xf numFmtId="0" fontId="10" fillId="0" borderId="7" xfId="0" applyFont="1" applyBorder="1" applyAlignment="1">
      <alignment horizontal="left" vertical="top" wrapText="1"/>
    </xf>
    <xf numFmtId="0" fontId="10" fillId="0" borderId="6" xfId="0" applyFont="1" applyBorder="1" applyAlignment="1">
      <alignment horizontal="left" vertical="top" wrapText="1"/>
    </xf>
    <xf numFmtId="0" fontId="10" fillId="0" borderId="8" xfId="0" applyFont="1" applyBorder="1" applyAlignment="1">
      <alignment horizontal="left" vertical="top" wrapText="1"/>
    </xf>
    <xf numFmtId="0" fontId="10" fillId="0" borderId="13" xfId="0" applyFont="1" applyBorder="1" applyAlignment="1">
      <alignment horizontal="center" vertical="center" wrapText="1"/>
    </xf>
    <xf numFmtId="164" fontId="1" fillId="2" borderId="15" xfId="0" applyNumberFormat="1" applyFont="1" applyFill="1" applyBorder="1" applyAlignment="1">
      <alignment horizontal="center"/>
    </xf>
    <xf numFmtId="0" fontId="5" fillId="0" borderId="0" xfId="0" applyFont="1" applyAlignment="1">
      <alignment horizontal="left" wrapText="1"/>
    </xf>
    <xf numFmtId="0" fontId="6" fillId="2" borderId="15" xfId="0" applyFont="1" applyFill="1" applyBorder="1" applyAlignment="1">
      <alignment horizontal="center"/>
    </xf>
    <xf numFmtId="0" fontId="1" fillId="2" borderId="15" xfId="0" applyFont="1" applyFill="1" applyBorder="1" applyAlignment="1">
      <alignment horizontal="center"/>
    </xf>
    <xf numFmtId="0" fontId="13" fillId="2" borderId="1" xfId="0" applyFont="1" applyFill="1" applyBorder="1" applyAlignment="1">
      <alignment horizontal="left"/>
    </xf>
    <xf numFmtId="0" fontId="13" fillId="2" borderId="1" xfId="0" applyFont="1" applyFill="1" applyBorder="1" applyAlignment="1">
      <alignment horizontal="left" vertical="top"/>
    </xf>
    <xf numFmtId="0" fontId="13" fillId="0" borderId="9" xfId="0" applyFont="1" applyBorder="1" applyAlignment="1">
      <alignment horizontal="left" vertical="top" wrapText="1"/>
    </xf>
    <xf numFmtId="0" fontId="12" fillId="0" borderId="1" xfId="0" applyFont="1" applyBorder="1" applyAlignment="1">
      <alignment horizontal="left" vertical="top"/>
    </xf>
    <xf numFmtId="0" fontId="11" fillId="3" borderId="1" xfId="0" applyFont="1" applyFill="1" applyBorder="1" applyAlignment="1">
      <alignment horizontal="left"/>
    </xf>
    <xf numFmtId="0" fontId="11" fillId="2" borderId="1" xfId="0" applyFont="1" applyFill="1" applyBorder="1" applyAlignment="1">
      <alignment horizontal="left"/>
    </xf>
    <xf numFmtId="0" fontId="12" fillId="0" borderId="1" xfId="0" applyFont="1" applyBorder="1" applyAlignment="1">
      <alignment horizontal="left"/>
    </xf>
    <xf numFmtId="0" fontId="11" fillId="3" borderId="1" xfId="0" applyFont="1" applyFill="1" applyBorder="1" applyAlignment="1">
      <alignment horizontal="left" wrapText="1"/>
    </xf>
    <xf numFmtId="0" fontId="10" fillId="0" borderId="1" xfId="0" applyFont="1" applyBorder="1" applyAlignment="1">
      <alignment horizontal="left"/>
    </xf>
    <xf numFmtId="0" fontId="13" fillId="2" borderId="9" xfId="0" applyFont="1" applyFill="1" applyBorder="1" applyAlignment="1">
      <alignment horizontal="left" vertical="top" wrapText="1"/>
    </xf>
    <xf numFmtId="0" fontId="1" fillId="0" borderId="0" xfId="0" applyFont="1" applyAlignment="1">
      <alignment horizontal="left" vertical="top" wrapText="1"/>
    </xf>
    <xf numFmtId="0" fontId="13" fillId="0" borderId="0" xfId="0" applyFont="1" applyAlignment="1">
      <alignment horizontal="center" textRotation="90"/>
    </xf>
    <xf numFmtId="0" fontId="13" fillId="0" borderId="5" xfId="0" applyFont="1" applyBorder="1" applyAlignment="1">
      <alignment horizontal="center" vertical="center" textRotation="90"/>
    </xf>
    <xf numFmtId="0" fontId="13" fillId="0" borderId="9" xfId="0" applyFont="1" applyBorder="1" applyAlignment="1">
      <alignment horizontal="left" vertical="center" wrapText="1"/>
    </xf>
    <xf numFmtId="0" fontId="15" fillId="0" borderId="0" xfId="0" applyFont="1" applyAlignment="1">
      <alignment horizontal="left" wrapText="1"/>
    </xf>
    <xf numFmtId="0" fontId="15" fillId="0" borderId="0" xfId="0" applyFont="1" applyAlignment="1">
      <alignment horizontal="left" vertical="top"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170" fontId="13" fillId="2" borderId="9" xfId="0" applyNumberFormat="1" applyFont="1" applyFill="1" applyBorder="1" applyAlignment="1">
      <alignment horizontal="center" vertical="center" wrapText="1"/>
    </xf>
    <xf numFmtId="166" fontId="13" fillId="0" borderId="9" xfId="0" applyNumberFormat="1" applyFont="1" applyBorder="1" applyAlignment="1">
      <alignment horizontal="center" vertical="center" wrapText="1"/>
    </xf>
    <xf numFmtId="0" fontId="13" fillId="0" borderId="1" xfId="0" applyFont="1" applyBorder="1" applyAlignment="1">
      <alignment horizontal="left" vertical="center" wrapText="1"/>
    </xf>
    <xf numFmtId="170" fontId="13" fillId="0" borderId="9" xfId="0" applyNumberFormat="1" applyFont="1" applyBorder="1" applyAlignment="1">
      <alignment horizontal="center" vertical="center" wrapText="1"/>
    </xf>
    <xf numFmtId="0" fontId="11" fillId="0" borderId="0" xfId="0" applyFont="1" applyAlignment="1">
      <alignment horizontal="left"/>
    </xf>
    <xf numFmtId="0" fontId="11" fillId="0" borderId="0" xfId="0" applyFont="1" applyAlignment="1">
      <alignment horizontal="left" vertical="top"/>
    </xf>
    <xf numFmtId="169" fontId="11" fillId="2" borderId="15" xfId="0" applyNumberFormat="1" applyFont="1" applyFill="1" applyBorder="1" applyAlignment="1">
      <alignment horizontal="center" vertical="top"/>
    </xf>
    <xf numFmtId="0" fontId="11" fillId="0" borderId="1" xfId="0" applyFont="1" applyBorder="1" applyAlignment="1">
      <alignment horizontal="center" wrapText="1"/>
    </xf>
    <xf numFmtId="0" fontId="11" fillId="0" borderId="2" xfId="0" applyFont="1" applyBorder="1" applyAlignment="1">
      <alignment horizontal="center" wrapText="1"/>
    </xf>
    <xf numFmtId="0" fontId="10" fillId="0" borderId="1" xfId="0" applyFont="1" applyBorder="1" applyAlignment="1">
      <alignment horizontal="left" vertical="top" wrapText="1"/>
    </xf>
    <xf numFmtId="0" fontId="11" fillId="2" borderId="9" xfId="0" applyFont="1" applyFill="1" applyBorder="1" applyAlignment="1">
      <alignment horizontal="left" vertical="top" wrapText="1"/>
    </xf>
    <xf numFmtId="0" fontId="16" fillId="0" borderId="1" xfId="0" applyFont="1" applyBorder="1" applyAlignment="1">
      <alignment horizontal="left" vertical="center" wrapText="1"/>
    </xf>
    <xf numFmtId="0" fontId="13" fillId="0" borderId="1" xfId="0" applyFont="1" applyBorder="1" applyAlignment="1">
      <alignment horizontal="center" vertical="center" wrapText="1"/>
    </xf>
    <xf numFmtId="4" fontId="13" fillId="0" borderId="1" xfId="0" applyNumberFormat="1" applyFont="1" applyBorder="1" applyAlignment="1">
      <alignment horizontal="center" vertical="center" wrapText="1"/>
    </xf>
    <xf numFmtId="4" fontId="13" fillId="2" borderId="1" xfId="0" applyNumberFormat="1" applyFont="1" applyFill="1" applyBorder="1" applyAlignment="1">
      <alignment horizontal="center" vertical="center" wrapText="1"/>
    </xf>
    <xf numFmtId="165" fontId="13" fillId="0" borderId="1" xfId="0" applyNumberFormat="1" applyFont="1" applyBorder="1" applyAlignment="1">
      <alignment horizontal="center" vertical="center" wrapText="1"/>
    </xf>
    <xf numFmtId="0" fontId="13" fillId="2" borderId="1" xfId="0" applyFont="1" applyFill="1" applyBorder="1" applyAlignment="1">
      <alignment horizontal="left" vertical="center" wrapText="1"/>
    </xf>
    <xf numFmtId="0" fontId="16" fillId="0" borderId="14" xfId="0" applyFont="1" applyBorder="1" applyAlignment="1">
      <alignment horizontal="center" vertical="center" wrapText="1"/>
    </xf>
    <xf numFmtId="4" fontId="13" fillId="0" borderId="7" xfId="0" applyNumberFormat="1" applyFont="1" applyBorder="1" applyAlignment="1">
      <alignment horizontal="center" vertical="center" wrapText="1"/>
    </xf>
    <xf numFmtId="0" fontId="13" fillId="0" borderId="1" xfId="0" applyFont="1" applyBorder="1" applyAlignment="1">
      <alignment vertical="center" wrapText="1"/>
    </xf>
    <xf numFmtId="170" fontId="12" fillId="0" borderId="1" xfId="0" applyNumberFormat="1" applyFont="1" applyBorder="1" applyAlignment="1">
      <alignment horizontal="center" vertical="center" wrapText="1"/>
    </xf>
    <xf numFmtId="166" fontId="13" fillId="0" borderId="1" xfId="0" applyNumberFormat="1" applyFont="1" applyBorder="1" applyAlignment="1">
      <alignment horizontal="center" vertical="center" wrapText="1"/>
    </xf>
    <xf numFmtId="0" fontId="12" fillId="0" borderId="1" xfId="0" applyFont="1" applyBorder="1" applyAlignment="1">
      <alignment vertical="center" wrapText="1"/>
    </xf>
    <xf numFmtId="0" fontId="13" fillId="0" borderId="7" xfId="0" applyFont="1" applyBorder="1" applyAlignment="1">
      <alignment vertical="center" wrapText="1"/>
    </xf>
    <xf numFmtId="0" fontId="13" fillId="0" borderId="9" xfId="0" applyFont="1" applyBorder="1" applyAlignment="1">
      <alignment vertical="center" wrapText="1"/>
    </xf>
    <xf numFmtId="0" fontId="13" fillId="0" borderId="2" xfId="0" applyFont="1" applyBorder="1" applyAlignment="1">
      <alignment horizontal="left" vertical="center" wrapText="1"/>
    </xf>
    <xf numFmtId="4" fontId="13" fillId="0" borderId="2" xfId="0" applyNumberFormat="1" applyFont="1" applyBorder="1" applyAlignment="1">
      <alignment horizontal="center" vertical="center" wrapText="1"/>
    </xf>
    <xf numFmtId="0" fontId="13" fillId="0" borderId="2" xfId="0" applyFont="1" applyBorder="1" applyAlignment="1">
      <alignment horizontal="center" vertical="center" wrapText="1"/>
    </xf>
    <xf numFmtId="0" fontId="13" fillId="5" borderId="1" xfId="0" applyFont="1" applyFill="1" applyBorder="1" applyAlignment="1">
      <alignment horizontal="center" vertical="center" wrapText="1"/>
    </xf>
    <xf numFmtId="3" fontId="13" fillId="0" borderId="1" xfId="0" applyNumberFormat="1" applyFont="1" applyBorder="1" applyAlignment="1">
      <alignment horizontal="center" vertical="center" wrapText="1"/>
    </xf>
    <xf numFmtId="1" fontId="13" fillId="0" borderId="1" xfId="0" applyNumberFormat="1" applyFont="1" applyBorder="1" applyAlignment="1">
      <alignment horizontal="center" vertical="center"/>
    </xf>
    <xf numFmtId="0" fontId="13" fillId="0" borderId="1" xfId="0" applyFont="1" applyBorder="1" applyAlignment="1">
      <alignment horizontal="left"/>
    </xf>
    <xf numFmtId="0" fontId="11" fillId="0" borderId="0" xfId="0" applyFont="1" applyAlignment="1">
      <alignment horizontal="center" vertical="top"/>
    </xf>
    <xf numFmtId="169" fontId="11" fillId="0" borderId="0" xfId="0" applyNumberFormat="1" applyFont="1" applyAlignment="1">
      <alignment horizontal="center" vertical="top"/>
    </xf>
    <xf numFmtId="0" fontId="16" fillId="0" borderId="1" xfId="0" applyFont="1" applyBorder="1" applyAlignment="1">
      <alignment horizontal="center" vertical="center" wrapText="1"/>
    </xf>
    <xf numFmtId="0" fontId="10" fillId="0" borderId="7" xfId="0" applyFont="1" applyBorder="1" applyAlignment="1">
      <alignment horizontal="center" vertical="center"/>
    </xf>
    <xf numFmtId="0" fontId="13" fillId="2" borderId="1" xfId="0" applyFont="1" applyFill="1" applyBorder="1" applyAlignment="1">
      <alignment horizontal="left" wrapText="1"/>
    </xf>
    <xf numFmtId="0" fontId="12" fillId="0" borderId="1" xfId="0" applyFont="1" applyBorder="1" applyAlignment="1">
      <alignment horizontal="center" vertical="center" wrapText="1"/>
    </xf>
    <xf numFmtId="0" fontId="10" fillId="3" borderId="1" xfId="0" applyFont="1" applyFill="1" applyBorder="1" applyAlignment="1">
      <alignment horizontal="center" vertical="center"/>
    </xf>
    <xf numFmtId="9" fontId="13"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0" fillId="0" borderId="1" xfId="0" applyFont="1" applyBorder="1" applyAlignment="1">
      <alignment horizontal="left" vertical="center" wrapText="1"/>
    </xf>
    <xf numFmtId="0" fontId="12" fillId="0" borderId="5" xfId="0" applyFont="1" applyBorder="1" applyAlignment="1">
      <alignment horizontal="center" wrapText="1"/>
    </xf>
    <xf numFmtId="0" fontId="13" fillId="2" borderId="1" xfId="0" applyFont="1" applyFill="1" applyBorder="1" applyAlignment="1">
      <alignment horizontal="center" vertical="center"/>
    </xf>
    <xf numFmtId="0" fontId="11" fillId="4" borderId="1" xfId="0" applyFont="1" applyFill="1" applyBorder="1" applyAlignment="1">
      <alignment horizontal="center"/>
    </xf>
    <xf numFmtId="10" fontId="13" fillId="2" borderId="1" xfId="0" applyNumberFormat="1" applyFont="1" applyFill="1" applyBorder="1" applyAlignment="1">
      <alignment horizontal="center" vertical="center"/>
    </xf>
    <xf numFmtId="0" fontId="13" fillId="2" borderId="9" xfId="0" applyFont="1" applyFill="1" applyBorder="1" applyAlignment="1">
      <alignment horizontal="left" vertical="top"/>
    </xf>
    <xf numFmtId="0" fontId="13" fillId="2" borderId="9" xfId="0" applyFont="1" applyFill="1" applyBorder="1" applyAlignment="1">
      <alignment horizontal="left"/>
    </xf>
    <xf numFmtId="0" fontId="10" fillId="0" borderId="1" xfId="0" applyFont="1" applyBorder="1" applyAlignment="1">
      <alignment horizontal="left" vertical="center"/>
    </xf>
    <xf numFmtId="0" fontId="9" fillId="0" borderId="1" xfId="0" applyFont="1" applyBorder="1" applyAlignment="1">
      <alignment vertical="top" wrapText="1"/>
    </xf>
    <xf numFmtId="0" fontId="18" fillId="0" borderId="1"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13" fillId="7" borderId="1" xfId="0" applyFont="1" applyFill="1" applyBorder="1" applyAlignment="1">
      <alignment horizontal="center" vertical="center" wrapText="1"/>
    </xf>
    <xf numFmtId="0" fontId="11" fillId="2" borderId="9" xfId="0" applyFont="1" applyFill="1" applyBorder="1" applyAlignment="1">
      <alignment horizontal="left" vertical="top"/>
    </xf>
    <xf numFmtId="0" fontId="12" fillId="3" borderId="9" xfId="0" applyFont="1" applyFill="1" applyBorder="1" applyAlignment="1">
      <alignment horizontal="left" vertical="center" wrapText="1"/>
    </xf>
    <xf numFmtId="0" fontId="12" fillId="0" borderId="13" xfId="0" applyFont="1" applyBorder="1" applyAlignment="1">
      <alignment horizontal="center" vertical="center" wrapText="1"/>
    </xf>
    <xf numFmtId="0" fontId="13" fillId="5" borderId="9"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0" fillId="0" borderId="7" xfId="0" applyFont="1" applyBorder="1" applyAlignment="1">
      <alignment horizontal="left" vertical="center" wrapText="1"/>
    </xf>
    <xf numFmtId="0" fontId="12" fillId="0" borderId="9" xfId="0" applyFont="1" applyBorder="1" applyAlignment="1">
      <alignment horizontal="left" vertical="center"/>
    </xf>
    <xf numFmtId="0" fontId="12" fillId="0" borderId="1" xfId="0" applyFont="1" applyBorder="1" applyAlignment="1">
      <alignment horizontal="center" vertical="center"/>
    </xf>
    <xf numFmtId="0" fontId="21" fillId="0" borderId="0" xfId="0" applyFont="1" applyAlignment="1">
      <alignment horizontal="left" vertical="top" wrapText="1"/>
    </xf>
    <xf numFmtId="0" fontId="12" fillId="0" borderId="9" xfId="0" applyFont="1" applyBorder="1" applyAlignment="1">
      <alignment horizontal="center" vertical="center" wrapText="1"/>
    </xf>
    <xf numFmtId="0" fontId="10" fillId="0" borderId="1" xfId="0" applyFont="1" applyBorder="1" applyAlignment="1">
      <alignment horizontal="center" vertical="center" wrapText="1"/>
    </xf>
    <xf numFmtId="0" fontId="12" fillId="0" borderId="9" xfId="0" applyFont="1" applyBorder="1" applyAlignment="1">
      <alignment horizontal="left" vertical="center" wrapText="1"/>
    </xf>
    <xf numFmtId="0" fontId="15" fillId="0" borderId="9" xfId="0" applyFont="1" applyBorder="1" applyAlignment="1">
      <alignment horizontal="right" vertical="top" wrapText="1"/>
    </xf>
    <xf numFmtId="0" fontId="11" fillId="2" borderId="14" xfId="0" applyFont="1" applyFill="1" applyBorder="1" applyAlignment="1">
      <alignment horizontal="left" vertical="top"/>
    </xf>
    <xf numFmtId="0" fontId="12" fillId="0" borderId="13" xfId="0" applyFont="1" applyBorder="1" applyAlignment="1">
      <alignment horizontal="left" vertical="center" wrapText="1"/>
    </xf>
    <xf numFmtId="0" fontId="13" fillId="0" borderId="13" xfId="0" applyFont="1" applyBorder="1" applyAlignment="1">
      <alignment horizontal="left" vertical="center" wrapText="1"/>
    </xf>
    <xf numFmtId="0" fontId="11" fillId="0" borderId="13" xfId="0" applyFont="1" applyBorder="1" applyAlignment="1">
      <alignment horizontal="center" vertical="center"/>
    </xf>
    <xf numFmtId="0" fontId="10" fillId="0" borderId="1" xfId="0" applyFont="1" applyBorder="1" applyAlignment="1">
      <alignment horizontal="center"/>
    </xf>
    <xf numFmtId="0" fontId="10" fillId="0" borderId="6" xfId="0" applyFont="1" applyBorder="1" applyAlignment="1">
      <alignment horizontal="center"/>
    </xf>
    <xf numFmtId="0" fontId="11" fillId="0" borderId="0" xfId="0" applyFont="1" applyAlignment="1">
      <alignment horizontal="left" wrapText="1"/>
    </xf>
    <xf numFmtId="0" fontId="0" fillId="0" borderId="0" xfId="0" applyAlignment="1"/>
    <xf numFmtId="0" fontId="7" fillId="0" borderId="15" xfId="0" applyFont="1" applyBorder="1" applyAlignment="1"/>
    <xf numFmtId="0" fontId="7" fillId="0" borderId="2" xfId="0" applyFont="1" applyBorder="1" applyAlignment="1"/>
    <xf numFmtId="0" fontId="7" fillId="0" borderId="3" xfId="0" applyFont="1" applyBorder="1" applyAlignment="1"/>
    <xf numFmtId="0" fontId="7" fillId="0" borderId="5" xfId="0" applyFont="1" applyBorder="1" applyAlignment="1"/>
    <xf numFmtId="0" fontId="7" fillId="0" borderId="10" xfId="0" applyFont="1" applyBorder="1" applyAlignment="1"/>
    <xf numFmtId="0" fontId="7" fillId="0" borderId="14" xfId="0" applyFont="1" applyBorder="1" applyAlignment="1"/>
    <xf numFmtId="0" fontId="7" fillId="0" borderId="16" xfId="0" applyFont="1" applyBorder="1" applyAlignment="1"/>
    <xf numFmtId="0" fontId="7" fillId="0" borderId="7" xfId="0" applyFont="1" applyBorder="1" applyAlignment="1"/>
    <xf numFmtId="0" fontId="7" fillId="0" borderId="6" xfId="0" applyFont="1" applyBorder="1" applyAlignment="1"/>
    <xf numFmtId="0" fontId="7" fillId="0" borderId="8" xfId="0" applyFont="1" applyBorder="1" applyAlignment="1"/>
    <xf numFmtId="165" fontId="11" fillId="2" borderId="5" xfId="0" applyNumberFormat="1" applyFont="1" applyFill="1" applyBorder="1" applyAlignment="1"/>
    <xf numFmtId="0" fontId="7" fillId="0" borderId="11" xfId="0" applyFont="1" applyBorder="1" applyAlignment="1"/>
    <xf numFmtId="0" fontId="7" fillId="0" borderId="1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HCl ELV</c:v>
          </c:tx>
          <c:spPr>
            <a:ln cmpd="sng">
              <a:solidFill>
                <a:srgbClr val="4472C4"/>
              </a:solidFill>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HCl!$B$7:$B$18</c:f>
              <c:numCache>
                <c:formatCode>General</c:formatCode>
                <c:ptCount val="12"/>
                <c:pt idx="0">
                  <c:v>60</c:v>
                </c:pt>
                <c:pt idx="1">
                  <c:v>60</c:v>
                </c:pt>
                <c:pt idx="2">
                  <c:v>60</c:v>
                </c:pt>
                <c:pt idx="3">
                  <c:v>60</c:v>
                </c:pt>
                <c:pt idx="4">
                  <c:v>60</c:v>
                </c:pt>
                <c:pt idx="5">
                  <c:v>60</c:v>
                </c:pt>
                <c:pt idx="6">
                  <c:v>60</c:v>
                </c:pt>
                <c:pt idx="7">
                  <c:v>60</c:v>
                </c:pt>
                <c:pt idx="8">
                  <c:v>60</c:v>
                </c:pt>
                <c:pt idx="9">
                  <c:v>60</c:v>
                </c:pt>
                <c:pt idx="10">
                  <c:v>60</c:v>
                </c:pt>
                <c:pt idx="11">
                  <c:v>60</c:v>
                </c:pt>
              </c:numCache>
            </c:numRef>
          </c:val>
          <c:smooth val="0"/>
          <c:extLst>
            <c:ext xmlns:c16="http://schemas.microsoft.com/office/drawing/2014/chart" uri="{C3380CC4-5D6E-409C-BE32-E72D297353CC}">
              <c16:uniqueId val="{00000000-BDFA-40A6-B03A-A8AD071D80AC}"/>
            </c:ext>
          </c:extLst>
        </c:ser>
        <c:ser>
          <c:idx val="1"/>
          <c:order val="1"/>
          <c:tx>
            <c:v>Monthly 1/2 hourly mean</c:v>
          </c:tx>
          <c:spPr>
            <a:ln w="9525" cmpd="sng">
              <a:solidFill>
                <a:srgbClr val="ED7D31">
                  <a:alpha val="100000"/>
                </a:srgbClr>
              </a:solidFill>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HCl!$C$7:$C$18</c:f>
              <c:numCache>
                <c:formatCode>General</c:formatCode>
                <c:ptCount val="12"/>
                <c:pt idx="0">
                  <c:v>8.6300000000000008</c:v>
                </c:pt>
                <c:pt idx="1">
                  <c:v>8.8699999999999992</c:v>
                </c:pt>
                <c:pt idx="2">
                  <c:v>8.83</c:v>
                </c:pt>
                <c:pt idx="3">
                  <c:v>8.93</c:v>
                </c:pt>
                <c:pt idx="4">
                  <c:v>9.02</c:v>
                </c:pt>
                <c:pt idx="5">
                  <c:v>9.5399999999999991</c:v>
                </c:pt>
                <c:pt idx="6">
                  <c:v>9.6300000000000008</c:v>
                </c:pt>
                <c:pt idx="7">
                  <c:v>9.48</c:v>
                </c:pt>
                <c:pt idx="8">
                  <c:v>9.48</c:v>
                </c:pt>
                <c:pt idx="9">
                  <c:v>7.41</c:v>
                </c:pt>
                <c:pt idx="10">
                  <c:v>8.56</c:v>
                </c:pt>
                <c:pt idx="11">
                  <c:v>8.81</c:v>
                </c:pt>
              </c:numCache>
            </c:numRef>
          </c:val>
          <c:smooth val="0"/>
          <c:extLst>
            <c:ext xmlns:c16="http://schemas.microsoft.com/office/drawing/2014/chart" uri="{C3380CC4-5D6E-409C-BE32-E72D297353CC}">
              <c16:uniqueId val="{00000001-BDFA-40A6-B03A-A8AD071D80AC}"/>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HCl!$D$7:$D$18</c:f>
              <c:numCache>
                <c:formatCode>General</c:formatCode>
                <c:ptCount val="12"/>
                <c:pt idx="0">
                  <c:v>9.4499999999999993</c:v>
                </c:pt>
                <c:pt idx="1">
                  <c:v>9.49</c:v>
                </c:pt>
                <c:pt idx="2">
                  <c:v>14.66</c:v>
                </c:pt>
                <c:pt idx="3">
                  <c:v>9.7899999999999991</c:v>
                </c:pt>
                <c:pt idx="4">
                  <c:v>9.93</c:v>
                </c:pt>
                <c:pt idx="5">
                  <c:v>9.82</c:v>
                </c:pt>
                <c:pt idx="6">
                  <c:v>9.8699999999999992</c:v>
                </c:pt>
                <c:pt idx="7">
                  <c:v>13.32</c:v>
                </c:pt>
                <c:pt idx="8">
                  <c:v>9.9</c:v>
                </c:pt>
                <c:pt idx="9">
                  <c:v>9.23</c:v>
                </c:pt>
                <c:pt idx="10">
                  <c:v>9.75</c:v>
                </c:pt>
                <c:pt idx="11">
                  <c:v>9.7899999999999991</c:v>
                </c:pt>
              </c:numCache>
            </c:numRef>
          </c:val>
          <c:smooth val="0"/>
          <c:extLst>
            <c:ext xmlns:c16="http://schemas.microsoft.com/office/drawing/2014/chart" uri="{C3380CC4-5D6E-409C-BE32-E72D297353CC}">
              <c16:uniqueId val="{00000002-BDFA-40A6-B03A-A8AD071D80AC}"/>
            </c:ext>
          </c:extLst>
        </c:ser>
        <c:ser>
          <c:idx val="3"/>
          <c:order val="3"/>
          <c:tx>
            <c:v>Daily HCl ELV</c:v>
          </c:tx>
          <c:spPr>
            <a:ln cmpd="sng">
              <a:solidFill>
                <a:srgbClr val="FFC000"/>
              </a:solidFill>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BDFA-40A6-B03A-A8AD071D80AC}"/>
            </c:ext>
          </c:extLst>
        </c:ser>
        <c:ser>
          <c:idx val="4"/>
          <c:order val="4"/>
          <c:tx>
            <c:v>Monthly daily mean</c:v>
          </c:tx>
          <c:spPr>
            <a:ln w="9525" cmpd="sng">
              <a:solidFill>
                <a:srgbClr val="5B9BD5">
                  <a:alpha val="100000"/>
                </a:srgbClr>
              </a:solidFill>
              <a:prstDash val="dash"/>
            </a:ln>
          </c:spPr>
          <c:marker>
            <c:symbol val="none"/>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HCl!$F$7:$F$18</c:f>
              <c:numCache>
                <c:formatCode>General</c:formatCode>
                <c:ptCount val="12"/>
                <c:pt idx="0">
                  <c:v>8.6300000000000008</c:v>
                </c:pt>
                <c:pt idx="1">
                  <c:v>8.8699999999999992</c:v>
                </c:pt>
                <c:pt idx="2">
                  <c:v>8.83</c:v>
                </c:pt>
                <c:pt idx="3">
                  <c:v>8.93</c:v>
                </c:pt>
                <c:pt idx="4">
                  <c:v>9.02</c:v>
                </c:pt>
                <c:pt idx="5">
                  <c:v>9.5399999999999991</c:v>
                </c:pt>
                <c:pt idx="6">
                  <c:v>9.6300000000000008</c:v>
                </c:pt>
                <c:pt idx="7">
                  <c:v>9.48</c:v>
                </c:pt>
                <c:pt idx="8">
                  <c:v>9.48</c:v>
                </c:pt>
                <c:pt idx="9">
                  <c:v>7.41</c:v>
                </c:pt>
                <c:pt idx="10">
                  <c:v>8.56</c:v>
                </c:pt>
                <c:pt idx="11">
                  <c:v>8.81</c:v>
                </c:pt>
              </c:numCache>
            </c:numRef>
          </c:val>
          <c:smooth val="0"/>
          <c:extLst>
            <c:ext xmlns:c16="http://schemas.microsoft.com/office/drawing/2014/chart" uri="{C3380CC4-5D6E-409C-BE32-E72D297353CC}">
              <c16:uniqueId val="{00000004-BDFA-40A6-B03A-A8AD071D80AC}"/>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HCl!$A$7:$A$18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HCl!$G$7:$G$18</c:f>
              <c:numCache>
                <c:formatCode>General</c:formatCode>
                <c:ptCount val="12"/>
                <c:pt idx="0">
                  <c:v>9.4499999999999993</c:v>
                </c:pt>
                <c:pt idx="1">
                  <c:v>9.49</c:v>
                </c:pt>
                <c:pt idx="2">
                  <c:v>14.66</c:v>
                </c:pt>
                <c:pt idx="3">
                  <c:v>9.7899999999999991</c:v>
                </c:pt>
                <c:pt idx="4">
                  <c:v>9.93</c:v>
                </c:pt>
                <c:pt idx="5">
                  <c:v>9.82</c:v>
                </c:pt>
                <c:pt idx="6">
                  <c:v>9.8699999999999992</c:v>
                </c:pt>
                <c:pt idx="7">
                  <c:v>13.32</c:v>
                </c:pt>
                <c:pt idx="8">
                  <c:v>9.9</c:v>
                </c:pt>
                <c:pt idx="9">
                  <c:v>9.23</c:v>
                </c:pt>
                <c:pt idx="10">
                  <c:v>9.75</c:v>
                </c:pt>
                <c:pt idx="11">
                  <c:v>9.7899999999999991</c:v>
                </c:pt>
              </c:numCache>
            </c:numRef>
          </c:val>
          <c:smooth val="0"/>
          <c:extLst>
            <c:ext xmlns:c16="http://schemas.microsoft.com/office/drawing/2014/chart" uri="{C3380CC4-5D6E-409C-BE32-E72D297353CC}">
              <c16:uniqueId val="{00000005-BDFA-40A6-B03A-A8AD071D80AC}"/>
            </c:ext>
          </c:extLst>
        </c:ser>
        <c:dLbls>
          <c:showLegendKey val="0"/>
          <c:showVal val="0"/>
          <c:showCatName val="0"/>
          <c:showSerName val="0"/>
          <c:showPercent val="0"/>
          <c:showBubbleSize val="0"/>
        </c:dLbls>
        <c:smooth val="0"/>
        <c:axId val="1157175408"/>
        <c:axId val="1066199786"/>
      </c:lineChart>
      <c:catAx>
        <c:axId val="115717540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1066199786"/>
        <c:crosses val="autoZero"/>
        <c:auto val="1"/>
        <c:lblAlgn val="ctr"/>
        <c:lblOffset val="100"/>
        <c:noMultiLvlLbl val="1"/>
      </c:catAx>
      <c:valAx>
        <c:axId val="1066199786"/>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115717540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SO2 ELV</c:v>
          </c:tx>
          <c:spPr>
            <a:ln cmpd="sng">
              <a:solidFill>
                <a:srgbClr val="4472C4"/>
              </a:solidFill>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'SO2'!$B$7:$B$18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0-1282-4618-B5C4-EF786E9F2B8B}"/>
            </c:ext>
          </c:extLst>
        </c:ser>
        <c:ser>
          <c:idx val="1"/>
          <c:order val="1"/>
          <c:tx>
            <c:v>Monthly 1/2 hourly mean</c:v>
          </c:tx>
          <c:spPr>
            <a:ln w="9525" cmpd="sng">
              <a:solidFill>
                <a:srgbClr val="ED7D31">
                  <a:alpha val="100000"/>
                </a:srgbClr>
              </a:solidFill>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'SO2'!$C$7:$C$18</c:f>
              <c:numCache>
                <c:formatCode>General</c:formatCode>
                <c:ptCount val="12"/>
                <c:pt idx="0">
                  <c:v>21.37</c:v>
                </c:pt>
                <c:pt idx="1">
                  <c:v>31.14</c:v>
                </c:pt>
                <c:pt idx="2">
                  <c:v>18.89</c:v>
                </c:pt>
                <c:pt idx="3">
                  <c:v>19.5</c:v>
                </c:pt>
                <c:pt idx="4">
                  <c:v>18.57</c:v>
                </c:pt>
                <c:pt idx="5">
                  <c:v>17.170000000000002</c:v>
                </c:pt>
                <c:pt idx="6">
                  <c:v>13.19</c:v>
                </c:pt>
                <c:pt idx="7">
                  <c:v>18.32</c:v>
                </c:pt>
                <c:pt idx="8">
                  <c:v>23.54</c:v>
                </c:pt>
                <c:pt idx="9">
                  <c:v>7.38</c:v>
                </c:pt>
                <c:pt idx="10">
                  <c:v>13.98</c:v>
                </c:pt>
                <c:pt idx="11">
                  <c:v>23.95</c:v>
                </c:pt>
              </c:numCache>
            </c:numRef>
          </c:val>
          <c:smooth val="0"/>
          <c:extLst>
            <c:ext xmlns:c16="http://schemas.microsoft.com/office/drawing/2014/chart" uri="{C3380CC4-5D6E-409C-BE32-E72D297353CC}">
              <c16:uniqueId val="{00000001-1282-4618-B5C4-EF786E9F2B8B}"/>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'SO2'!$D$7:$D$18</c:f>
              <c:numCache>
                <c:formatCode>General</c:formatCode>
                <c:ptCount val="12"/>
                <c:pt idx="0">
                  <c:v>33.869999999999997</c:v>
                </c:pt>
                <c:pt idx="1">
                  <c:v>40.909999999999997</c:v>
                </c:pt>
                <c:pt idx="2">
                  <c:v>29.81</c:v>
                </c:pt>
                <c:pt idx="3">
                  <c:v>38.89</c:v>
                </c:pt>
                <c:pt idx="4">
                  <c:v>27.29</c:v>
                </c:pt>
                <c:pt idx="5">
                  <c:v>24.4</c:v>
                </c:pt>
                <c:pt idx="6">
                  <c:v>17.89</c:v>
                </c:pt>
                <c:pt idx="7">
                  <c:v>30.47</c:v>
                </c:pt>
                <c:pt idx="8">
                  <c:v>30.22</c:v>
                </c:pt>
                <c:pt idx="9">
                  <c:v>11.23</c:v>
                </c:pt>
                <c:pt idx="10">
                  <c:v>24.63</c:v>
                </c:pt>
                <c:pt idx="11">
                  <c:v>32.21</c:v>
                </c:pt>
              </c:numCache>
            </c:numRef>
          </c:val>
          <c:smooth val="0"/>
          <c:extLst>
            <c:ext xmlns:c16="http://schemas.microsoft.com/office/drawing/2014/chart" uri="{C3380CC4-5D6E-409C-BE32-E72D297353CC}">
              <c16:uniqueId val="{00000002-1282-4618-B5C4-EF786E9F2B8B}"/>
            </c:ext>
          </c:extLst>
        </c:ser>
        <c:ser>
          <c:idx val="3"/>
          <c:order val="3"/>
          <c:tx>
            <c:v>Daily SO2 ELV</c:v>
          </c:tx>
          <c:spPr>
            <a:ln cmpd="sng">
              <a:solidFill>
                <a:srgbClr val="FFC000"/>
              </a:solidFill>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1282-4618-B5C4-EF786E9F2B8B}"/>
            </c:ext>
          </c:extLst>
        </c:ser>
        <c:ser>
          <c:idx val="4"/>
          <c:order val="4"/>
          <c:tx>
            <c:v>Monthly daily mean</c:v>
          </c:tx>
          <c:spPr>
            <a:ln w="9525" cmpd="sng">
              <a:solidFill>
                <a:srgbClr val="5B9BD5">
                  <a:alpha val="100000"/>
                </a:srgbClr>
              </a:solidFill>
              <a:prstDash val="dash"/>
            </a:ln>
          </c:spPr>
          <c:marker>
            <c:symbol val="none"/>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'SO2'!$F$7:$F$18</c:f>
              <c:numCache>
                <c:formatCode>General</c:formatCode>
                <c:ptCount val="12"/>
                <c:pt idx="0">
                  <c:v>21.37</c:v>
                </c:pt>
                <c:pt idx="1">
                  <c:v>31.14</c:v>
                </c:pt>
                <c:pt idx="2">
                  <c:v>18.89</c:v>
                </c:pt>
                <c:pt idx="3">
                  <c:v>19.5</c:v>
                </c:pt>
                <c:pt idx="4">
                  <c:v>18.57</c:v>
                </c:pt>
                <c:pt idx="5">
                  <c:v>17.170000000000002</c:v>
                </c:pt>
                <c:pt idx="6">
                  <c:v>13.19</c:v>
                </c:pt>
                <c:pt idx="7">
                  <c:v>18.32</c:v>
                </c:pt>
                <c:pt idx="8">
                  <c:v>23.54</c:v>
                </c:pt>
                <c:pt idx="9">
                  <c:v>7.38</c:v>
                </c:pt>
                <c:pt idx="10">
                  <c:v>13.98</c:v>
                </c:pt>
                <c:pt idx="11">
                  <c:v>23.95</c:v>
                </c:pt>
              </c:numCache>
            </c:numRef>
          </c:val>
          <c:smooth val="0"/>
          <c:extLst>
            <c:ext xmlns:c16="http://schemas.microsoft.com/office/drawing/2014/chart" uri="{C3380CC4-5D6E-409C-BE32-E72D297353CC}">
              <c16:uniqueId val="{00000004-1282-4618-B5C4-EF786E9F2B8B}"/>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'SO2'!$A$7:$A$18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'SO2'!$G$7:$G$18</c:f>
              <c:numCache>
                <c:formatCode>General</c:formatCode>
                <c:ptCount val="12"/>
                <c:pt idx="0">
                  <c:v>33.869999999999997</c:v>
                </c:pt>
                <c:pt idx="1">
                  <c:v>40.909999999999997</c:v>
                </c:pt>
                <c:pt idx="2">
                  <c:v>29.81</c:v>
                </c:pt>
                <c:pt idx="3">
                  <c:v>38.89</c:v>
                </c:pt>
                <c:pt idx="4">
                  <c:v>27.29</c:v>
                </c:pt>
                <c:pt idx="5">
                  <c:v>24.4</c:v>
                </c:pt>
                <c:pt idx="6">
                  <c:v>17.89</c:v>
                </c:pt>
                <c:pt idx="7">
                  <c:v>30.47</c:v>
                </c:pt>
                <c:pt idx="8">
                  <c:v>30.22</c:v>
                </c:pt>
                <c:pt idx="9">
                  <c:v>11.23</c:v>
                </c:pt>
                <c:pt idx="10">
                  <c:v>24.63</c:v>
                </c:pt>
                <c:pt idx="11">
                  <c:v>32.21</c:v>
                </c:pt>
              </c:numCache>
            </c:numRef>
          </c:val>
          <c:smooth val="0"/>
          <c:extLst>
            <c:ext xmlns:c16="http://schemas.microsoft.com/office/drawing/2014/chart" uri="{C3380CC4-5D6E-409C-BE32-E72D297353CC}">
              <c16:uniqueId val="{00000005-1282-4618-B5C4-EF786E9F2B8B}"/>
            </c:ext>
          </c:extLst>
        </c:ser>
        <c:dLbls>
          <c:showLegendKey val="0"/>
          <c:showVal val="0"/>
          <c:showCatName val="0"/>
          <c:showSerName val="0"/>
          <c:showPercent val="0"/>
          <c:showBubbleSize val="0"/>
        </c:dLbls>
        <c:smooth val="0"/>
        <c:axId val="346261611"/>
        <c:axId val="794786168"/>
      </c:lineChart>
      <c:catAx>
        <c:axId val="34626161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794786168"/>
        <c:crosses val="autoZero"/>
        <c:auto val="1"/>
        <c:lblAlgn val="ctr"/>
        <c:lblOffset val="100"/>
        <c:noMultiLvlLbl val="1"/>
      </c:catAx>
      <c:valAx>
        <c:axId val="794786168"/>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346261611"/>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NOx ELV</c:v>
          </c:tx>
          <c:spPr>
            <a:ln cmpd="sng">
              <a:solidFill>
                <a:srgbClr val="4472C4"/>
              </a:solidFill>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NOx!$B$7:$B$18</c:f>
              <c:numCache>
                <c:formatCode>General</c:formatCode>
                <c:ptCount val="12"/>
                <c:pt idx="0">
                  <c:v>400</c:v>
                </c:pt>
                <c:pt idx="1">
                  <c:v>400</c:v>
                </c:pt>
                <c:pt idx="2">
                  <c:v>400</c:v>
                </c:pt>
                <c:pt idx="3">
                  <c:v>400</c:v>
                </c:pt>
                <c:pt idx="4">
                  <c:v>400</c:v>
                </c:pt>
                <c:pt idx="5">
                  <c:v>400</c:v>
                </c:pt>
                <c:pt idx="6">
                  <c:v>400</c:v>
                </c:pt>
                <c:pt idx="7">
                  <c:v>400</c:v>
                </c:pt>
                <c:pt idx="8">
                  <c:v>400</c:v>
                </c:pt>
                <c:pt idx="9">
                  <c:v>400</c:v>
                </c:pt>
                <c:pt idx="10">
                  <c:v>400</c:v>
                </c:pt>
                <c:pt idx="11">
                  <c:v>400</c:v>
                </c:pt>
              </c:numCache>
            </c:numRef>
          </c:val>
          <c:smooth val="0"/>
          <c:extLst>
            <c:ext xmlns:c16="http://schemas.microsoft.com/office/drawing/2014/chart" uri="{C3380CC4-5D6E-409C-BE32-E72D297353CC}">
              <c16:uniqueId val="{00000000-B09F-4890-B68B-5A8C6FEF3575}"/>
            </c:ext>
          </c:extLst>
        </c:ser>
        <c:ser>
          <c:idx val="1"/>
          <c:order val="1"/>
          <c:tx>
            <c:v>Monthly 1/2 hourly mean</c:v>
          </c:tx>
          <c:spPr>
            <a:ln w="9525" cmpd="sng">
              <a:solidFill>
                <a:srgbClr val="ED7D31">
                  <a:alpha val="100000"/>
                </a:srgbClr>
              </a:solidFill>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NOx!$C$7:$C$18</c:f>
              <c:numCache>
                <c:formatCode>General</c:formatCode>
                <c:ptCount val="12"/>
                <c:pt idx="0">
                  <c:v>187.72</c:v>
                </c:pt>
                <c:pt idx="1">
                  <c:v>187.7</c:v>
                </c:pt>
                <c:pt idx="2">
                  <c:v>188.71</c:v>
                </c:pt>
                <c:pt idx="3">
                  <c:v>187.11</c:v>
                </c:pt>
                <c:pt idx="4">
                  <c:v>187.2</c:v>
                </c:pt>
                <c:pt idx="5">
                  <c:v>182.17</c:v>
                </c:pt>
                <c:pt idx="6">
                  <c:v>182.41</c:v>
                </c:pt>
                <c:pt idx="7">
                  <c:v>189.76</c:v>
                </c:pt>
                <c:pt idx="8">
                  <c:v>190.25</c:v>
                </c:pt>
                <c:pt idx="9">
                  <c:v>128.86000000000001</c:v>
                </c:pt>
                <c:pt idx="10">
                  <c:v>189.79</c:v>
                </c:pt>
                <c:pt idx="11">
                  <c:v>190.58</c:v>
                </c:pt>
              </c:numCache>
            </c:numRef>
          </c:val>
          <c:smooth val="0"/>
          <c:extLst>
            <c:ext xmlns:c16="http://schemas.microsoft.com/office/drawing/2014/chart" uri="{C3380CC4-5D6E-409C-BE32-E72D297353CC}">
              <c16:uniqueId val="{00000001-B09F-4890-B68B-5A8C6FEF3575}"/>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NOx!$D$7:$D$18</c:f>
              <c:numCache>
                <c:formatCode>General</c:formatCode>
                <c:ptCount val="12"/>
                <c:pt idx="0">
                  <c:v>193.02</c:v>
                </c:pt>
                <c:pt idx="1">
                  <c:v>193.97</c:v>
                </c:pt>
                <c:pt idx="2">
                  <c:v>198.55</c:v>
                </c:pt>
                <c:pt idx="3">
                  <c:v>191.21</c:v>
                </c:pt>
                <c:pt idx="4">
                  <c:v>191.55</c:v>
                </c:pt>
                <c:pt idx="5">
                  <c:v>192.33</c:v>
                </c:pt>
                <c:pt idx="6">
                  <c:v>193.15</c:v>
                </c:pt>
                <c:pt idx="7">
                  <c:v>212.09</c:v>
                </c:pt>
                <c:pt idx="8">
                  <c:v>192.48</c:v>
                </c:pt>
                <c:pt idx="9">
                  <c:v>183.77</c:v>
                </c:pt>
                <c:pt idx="10">
                  <c:v>191.32</c:v>
                </c:pt>
                <c:pt idx="11">
                  <c:v>195.02</c:v>
                </c:pt>
              </c:numCache>
            </c:numRef>
          </c:val>
          <c:smooth val="0"/>
          <c:extLst>
            <c:ext xmlns:c16="http://schemas.microsoft.com/office/drawing/2014/chart" uri="{C3380CC4-5D6E-409C-BE32-E72D297353CC}">
              <c16:uniqueId val="{00000002-B09F-4890-B68B-5A8C6FEF3575}"/>
            </c:ext>
          </c:extLst>
        </c:ser>
        <c:ser>
          <c:idx val="3"/>
          <c:order val="3"/>
          <c:tx>
            <c:v>Daily NOx ELV</c:v>
          </c:tx>
          <c:spPr>
            <a:ln cmpd="sng">
              <a:solidFill>
                <a:srgbClr val="FFC000"/>
              </a:solidFill>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NOx!$E$7:$E$18</c:f>
              <c:numCache>
                <c:formatCode>General</c:formatCode>
                <c:ptCount val="12"/>
                <c:pt idx="0">
                  <c:v>200</c:v>
                </c:pt>
                <c:pt idx="1">
                  <c:v>200</c:v>
                </c:pt>
                <c:pt idx="2">
                  <c:v>200</c:v>
                </c:pt>
                <c:pt idx="3">
                  <c:v>200</c:v>
                </c:pt>
                <c:pt idx="4">
                  <c:v>200</c:v>
                </c:pt>
                <c:pt idx="5">
                  <c:v>200</c:v>
                </c:pt>
                <c:pt idx="6">
                  <c:v>200</c:v>
                </c:pt>
                <c:pt idx="7">
                  <c:v>200</c:v>
                </c:pt>
                <c:pt idx="8">
                  <c:v>200</c:v>
                </c:pt>
                <c:pt idx="9">
                  <c:v>200</c:v>
                </c:pt>
                <c:pt idx="10">
                  <c:v>200</c:v>
                </c:pt>
                <c:pt idx="11">
                  <c:v>200</c:v>
                </c:pt>
              </c:numCache>
            </c:numRef>
          </c:val>
          <c:smooth val="0"/>
          <c:extLst>
            <c:ext xmlns:c16="http://schemas.microsoft.com/office/drawing/2014/chart" uri="{C3380CC4-5D6E-409C-BE32-E72D297353CC}">
              <c16:uniqueId val="{00000003-B09F-4890-B68B-5A8C6FEF3575}"/>
            </c:ext>
          </c:extLst>
        </c:ser>
        <c:ser>
          <c:idx val="4"/>
          <c:order val="4"/>
          <c:tx>
            <c:v>Monthly daily mean</c:v>
          </c:tx>
          <c:spPr>
            <a:ln w="9525" cmpd="sng">
              <a:solidFill>
                <a:srgbClr val="5B9BD5">
                  <a:alpha val="100000"/>
                </a:srgbClr>
              </a:solidFill>
              <a:prstDash val="dash"/>
            </a:ln>
          </c:spPr>
          <c:marker>
            <c:symbol val="none"/>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NOx!$F$7:$F$18</c:f>
              <c:numCache>
                <c:formatCode>General</c:formatCode>
                <c:ptCount val="12"/>
                <c:pt idx="0">
                  <c:v>187.72</c:v>
                </c:pt>
                <c:pt idx="1">
                  <c:v>187.7</c:v>
                </c:pt>
                <c:pt idx="2">
                  <c:v>188.71</c:v>
                </c:pt>
                <c:pt idx="3">
                  <c:v>187.11</c:v>
                </c:pt>
                <c:pt idx="4">
                  <c:v>187.2</c:v>
                </c:pt>
                <c:pt idx="5">
                  <c:v>182.17</c:v>
                </c:pt>
                <c:pt idx="6">
                  <c:v>182.41</c:v>
                </c:pt>
                <c:pt idx="7">
                  <c:v>189.76</c:v>
                </c:pt>
                <c:pt idx="8">
                  <c:v>190.25</c:v>
                </c:pt>
                <c:pt idx="9">
                  <c:v>128.86000000000001</c:v>
                </c:pt>
                <c:pt idx="10">
                  <c:v>189.79</c:v>
                </c:pt>
                <c:pt idx="11">
                  <c:v>190.58</c:v>
                </c:pt>
              </c:numCache>
            </c:numRef>
          </c:val>
          <c:smooth val="0"/>
          <c:extLst>
            <c:ext xmlns:c16="http://schemas.microsoft.com/office/drawing/2014/chart" uri="{C3380CC4-5D6E-409C-BE32-E72D297353CC}">
              <c16:uniqueId val="{00000004-B09F-4890-B68B-5A8C6FEF3575}"/>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NOx!$A$7:$A$18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NOx!$G$7:$G$18</c:f>
              <c:numCache>
                <c:formatCode>General</c:formatCode>
                <c:ptCount val="12"/>
                <c:pt idx="0">
                  <c:v>193.02</c:v>
                </c:pt>
                <c:pt idx="1">
                  <c:v>193.97</c:v>
                </c:pt>
                <c:pt idx="2">
                  <c:v>198.55</c:v>
                </c:pt>
                <c:pt idx="3">
                  <c:v>191.21</c:v>
                </c:pt>
                <c:pt idx="4">
                  <c:v>191.55</c:v>
                </c:pt>
                <c:pt idx="5">
                  <c:v>192.33</c:v>
                </c:pt>
                <c:pt idx="6">
                  <c:v>193.15</c:v>
                </c:pt>
                <c:pt idx="7">
                  <c:v>212.09</c:v>
                </c:pt>
                <c:pt idx="8">
                  <c:v>192.48</c:v>
                </c:pt>
                <c:pt idx="9">
                  <c:v>183.77</c:v>
                </c:pt>
                <c:pt idx="10">
                  <c:v>191.32</c:v>
                </c:pt>
                <c:pt idx="11">
                  <c:v>195.02</c:v>
                </c:pt>
              </c:numCache>
            </c:numRef>
          </c:val>
          <c:smooth val="0"/>
          <c:extLst>
            <c:ext xmlns:c16="http://schemas.microsoft.com/office/drawing/2014/chart" uri="{C3380CC4-5D6E-409C-BE32-E72D297353CC}">
              <c16:uniqueId val="{00000005-B09F-4890-B68B-5A8C6FEF3575}"/>
            </c:ext>
          </c:extLst>
        </c:ser>
        <c:dLbls>
          <c:showLegendKey val="0"/>
          <c:showVal val="0"/>
          <c:showCatName val="0"/>
          <c:showSerName val="0"/>
          <c:showPercent val="0"/>
          <c:showBubbleSize val="0"/>
        </c:dLbls>
        <c:smooth val="0"/>
        <c:axId val="1284065070"/>
        <c:axId val="1031812038"/>
      </c:lineChart>
      <c:catAx>
        <c:axId val="128406507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1031812038"/>
        <c:crosses val="autoZero"/>
        <c:auto val="1"/>
        <c:lblAlgn val="ctr"/>
        <c:lblOffset val="100"/>
        <c:noMultiLvlLbl val="1"/>
      </c:catAx>
      <c:valAx>
        <c:axId val="1031812038"/>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1284065070"/>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TOC ELV</c:v>
          </c:tx>
          <c:spPr>
            <a:ln cmpd="sng">
              <a:solidFill>
                <a:srgbClr val="4472C4"/>
              </a:solidFill>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TOC!$B$7:$B$18</c:f>
              <c:numCache>
                <c:formatCode>General</c:formatCode>
                <c:ptCount val="12"/>
                <c:pt idx="0">
                  <c:v>20</c:v>
                </c:pt>
                <c:pt idx="1">
                  <c:v>20</c:v>
                </c:pt>
                <c:pt idx="2">
                  <c:v>20</c:v>
                </c:pt>
                <c:pt idx="3">
                  <c:v>20</c:v>
                </c:pt>
                <c:pt idx="4">
                  <c:v>20</c:v>
                </c:pt>
                <c:pt idx="5">
                  <c:v>20</c:v>
                </c:pt>
                <c:pt idx="6">
                  <c:v>20</c:v>
                </c:pt>
                <c:pt idx="7">
                  <c:v>20</c:v>
                </c:pt>
                <c:pt idx="8">
                  <c:v>20</c:v>
                </c:pt>
                <c:pt idx="9">
                  <c:v>20</c:v>
                </c:pt>
                <c:pt idx="10">
                  <c:v>20</c:v>
                </c:pt>
                <c:pt idx="11">
                  <c:v>20</c:v>
                </c:pt>
              </c:numCache>
            </c:numRef>
          </c:val>
          <c:smooth val="0"/>
          <c:extLst>
            <c:ext xmlns:c16="http://schemas.microsoft.com/office/drawing/2014/chart" uri="{C3380CC4-5D6E-409C-BE32-E72D297353CC}">
              <c16:uniqueId val="{00000000-D1CA-46B0-8894-3F1400AB9357}"/>
            </c:ext>
          </c:extLst>
        </c:ser>
        <c:ser>
          <c:idx val="1"/>
          <c:order val="1"/>
          <c:tx>
            <c:v>Monthly 1/2 hourly mean</c:v>
          </c:tx>
          <c:spPr>
            <a:ln w="9525" cmpd="sng">
              <a:solidFill>
                <a:srgbClr val="ED7D31">
                  <a:alpha val="100000"/>
                </a:srgbClr>
              </a:solidFill>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TOC!$C$7:$C$18</c:f>
              <c:numCache>
                <c:formatCode>General</c:formatCode>
                <c:ptCount val="12"/>
                <c:pt idx="0">
                  <c:v>0.42</c:v>
                </c:pt>
                <c:pt idx="1">
                  <c:v>0.35</c:v>
                </c:pt>
                <c:pt idx="2">
                  <c:v>0.32</c:v>
                </c:pt>
                <c:pt idx="3">
                  <c:v>0.34</c:v>
                </c:pt>
                <c:pt idx="4">
                  <c:v>0.32</c:v>
                </c:pt>
                <c:pt idx="5">
                  <c:v>0.51</c:v>
                </c:pt>
                <c:pt idx="6">
                  <c:v>0.76</c:v>
                </c:pt>
                <c:pt idx="7">
                  <c:v>0.26</c:v>
                </c:pt>
                <c:pt idx="8">
                  <c:v>0.42</c:v>
                </c:pt>
                <c:pt idx="9">
                  <c:v>0.25</c:v>
                </c:pt>
                <c:pt idx="10">
                  <c:v>0.3</c:v>
                </c:pt>
                <c:pt idx="11">
                  <c:v>0.35</c:v>
                </c:pt>
              </c:numCache>
            </c:numRef>
          </c:val>
          <c:smooth val="0"/>
          <c:extLst>
            <c:ext xmlns:c16="http://schemas.microsoft.com/office/drawing/2014/chart" uri="{C3380CC4-5D6E-409C-BE32-E72D297353CC}">
              <c16:uniqueId val="{00000001-D1CA-46B0-8894-3F1400AB9357}"/>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TOC!$D$7:$D$18</c:f>
              <c:numCache>
                <c:formatCode>General</c:formatCode>
                <c:ptCount val="12"/>
                <c:pt idx="0">
                  <c:v>0.62</c:v>
                </c:pt>
                <c:pt idx="1">
                  <c:v>0.42</c:v>
                </c:pt>
                <c:pt idx="2">
                  <c:v>0.84</c:v>
                </c:pt>
                <c:pt idx="3">
                  <c:v>0.44</c:v>
                </c:pt>
                <c:pt idx="4">
                  <c:v>0.41</c:v>
                </c:pt>
                <c:pt idx="5">
                  <c:v>1.1100000000000001</c:v>
                </c:pt>
                <c:pt idx="6">
                  <c:v>1.46</c:v>
                </c:pt>
                <c:pt idx="7">
                  <c:v>1.04</c:v>
                </c:pt>
                <c:pt idx="8">
                  <c:v>0.61</c:v>
                </c:pt>
                <c:pt idx="9">
                  <c:v>0.3</c:v>
                </c:pt>
                <c:pt idx="10">
                  <c:v>0.7</c:v>
                </c:pt>
                <c:pt idx="11">
                  <c:v>0.52</c:v>
                </c:pt>
              </c:numCache>
            </c:numRef>
          </c:val>
          <c:smooth val="0"/>
          <c:extLst>
            <c:ext xmlns:c16="http://schemas.microsoft.com/office/drawing/2014/chart" uri="{C3380CC4-5D6E-409C-BE32-E72D297353CC}">
              <c16:uniqueId val="{00000002-D1CA-46B0-8894-3F1400AB9357}"/>
            </c:ext>
          </c:extLst>
        </c:ser>
        <c:ser>
          <c:idx val="3"/>
          <c:order val="3"/>
          <c:tx>
            <c:v>Daily TOC ELV</c:v>
          </c:tx>
          <c:spPr>
            <a:ln cmpd="sng">
              <a:solidFill>
                <a:srgbClr val="FFC000"/>
              </a:solidFill>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D1CA-46B0-8894-3F1400AB9357}"/>
            </c:ext>
          </c:extLst>
        </c:ser>
        <c:ser>
          <c:idx val="4"/>
          <c:order val="4"/>
          <c:tx>
            <c:v>Monthly daily mean</c:v>
          </c:tx>
          <c:spPr>
            <a:ln w="9525" cmpd="sng">
              <a:solidFill>
                <a:srgbClr val="5B9BD5">
                  <a:alpha val="100000"/>
                </a:srgbClr>
              </a:solidFill>
              <a:prstDash val="dash"/>
            </a:ln>
          </c:spPr>
          <c:marker>
            <c:symbol val="none"/>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TOC!$F$7:$F$18</c:f>
              <c:numCache>
                <c:formatCode>General</c:formatCode>
                <c:ptCount val="12"/>
                <c:pt idx="0">
                  <c:v>0.42</c:v>
                </c:pt>
                <c:pt idx="1">
                  <c:v>0.35</c:v>
                </c:pt>
                <c:pt idx="2">
                  <c:v>0.32</c:v>
                </c:pt>
                <c:pt idx="3">
                  <c:v>0.34</c:v>
                </c:pt>
                <c:pt idx="4">
                  <c:v>0.32</c:v>
                </c:pt>
                <c:pt idx="5">
                  <c:v>0.51</c:v>
                </c:pt>
                <c:pt idx="6">
                  <c:v>0.76</c:v>
                </c:pt>
                <c:pt idx="7">
                  <c:v>0.26</c:v>
                </c:pt>
                <c:pt idx="8">
                  <c:v>0.42</c:v>
                </c:pt>
                <c:pt idx="9">
                  <c:v>0.25</c:v>
                </c:pt>
                <c:pt idx="10">
                  <c:v>0.3</c:v>
                </c:pt>
                <c:pt idx="11">
                  <c:v>0.35</c:v>
                </c:pt>
              </c:numCache>
            </c:numRef>
          </c:val>
          <c:smooth val="0"/>
          <c:extLst>
            <c:ext xmlns:c16="http://schemas.microsoft.com/office/drawing/2014/chart" uri="{C3380CC4-5D6E-409C-BE32-E72D297353CC}">
              <c16:uniqueId val="{00000004-D1CA-46B0-8894-3F1400AB9357}"/>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TOC!$A$7:$A$18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TOC!$G$7:$G$18</c:f>
              <c:numCache>
                <c:formatCode>General</c:formatCode>
                <c:ptCount val="12"/>
                <c:pt idx="0">
                  <c:v>0.62</c:v>
                </c:pt>
                <c:pt idx="1">
                  <c:v>0.42</c:v>
                </c:pt>
                <c:pt idx="2">
                  <c:v>0.84</c:v>
                </c:pt>
                <c:pt idx="3">
                  <c:v>0.44</c:v>
                </c:pt>
                <c:pt idx="4">
                  <c:v>0.41</c:v>
                </c:pt>
                <c:pt idx="5">
                  <c:v>1.1100000000000001</c:v>
                </c:pt>
                <c:pt idx="6">
                  <c:v>1.46</c:v>
                </c:pt>
                <c:pt idx="7">
                  <c:v>1.04</c:v>
                </c:pt>
                <c:pt idx="8">
                  <c:v>0.61</c:v>
                </c:pt>
                <c:pt idx="9">
                  <c:v>0.3</c:v>
                </c:pt>
                <c:pt idx="10">
                  <c:v>0.7</c:v>
                </c:pt>
                <c:pt idx="11">
                  <c:v>0.52</c:v>
                </c:pt>
              </c:numCache>
            </c:numRef>
          </c:val>
          <c:smooth val="0"/>
          <c:extLst>
            <c:ext xmlns:c16="http://schemas.microsoft.com/office/drawing/2014/chart" uri="{C3380CC4-5D6E-409C-BE32-E72D297353CC}">
              <c16:uniqueId val="{00000005-D1CA-46B0-8894-3F1400AB9357}"/>
            </c:ext>
          </c:extLst>
        </c:ser>
        <c:dLbls>
          <c:showLegendKey val="0"/>
          <c:showVal val="0"/>
          <c:showCatName val="0"/>
          <c:showSerName val="0"/>
          <c:showPercent val="0"/>
          <c:showBubbleSize val="0"/>
        </c:dLbls>
        <c:smooth val="0"/>
        <c:axId val="786864886"/>
        <c:axId val="981427123"/>
      </c:lineChart>
      <c:catAx>
        <c:axId val="78686488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981427123"/>
        <c:crosses val="autoZero"/>
        <c:auto val="1"/>
        <c:lblAlgn val="ctr"/>
        <c:lblOffset val="100"/>
        <c:noMultiLvlLbl val="1"/>
      </c:catAx>
      <c:valAx>
        <c:axId val="981427123"/>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786864886"/>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PM ELV</c:v>
          </c:tx>
          <c:spPr>
            <a:ln cmpd="sng">
              <a:solidFill>
                <a:srgbClr val="4472C4"/>
              </a:solidFill>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Particulates!$B$7:$B$18</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extLst>
            <c:ext xmlns:c16="http://schemas.microsoft.com/office/drawing/2014/chart" uri="{C3380CC4-5D6E-409C-BE32-E72D297353CC}">
              <c16:uniqueId val="{00000000-E0DE-425E-8A96-4FCF74719FFE}"/>
            </c:ext>
          </c:extLst>
        </c:ser>
        <c:ser>
          <c:idx val="1"/>
          <c:order val="1"/>
          <c:tx>
            <c:v>Monthly 1/2 hourly mean</c:v>
          </c:tx>
          <c:spPr>
            <a:ln w="9525" cmpd="sng">
              <a:solidFill>
                <a:srgbClr val="ED7D31">
                  <a:alpha val="100000"/>
                </a:srgbClr>
              </a:solidFill>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Particulates!$C$7:$C$18</c:f>
              <c:numCache>
                <c:formatCode>General</c:formatCode>
                <c:ptCount val="12"/>
                <c:pt idx="0">
                  <c:v>1.05</c:v>
                </c:pt>
                <c:pt idx="1">
                  <c:v>0.85</c:v>
                </c:pt>
                <c:pt idx="2">
                  <c:v>0.82</c:v>
                </c:pt>
                <c:pt idx="3">
                  <c:v>0.78</c:v>
                </c:pt>
                <c:pt idx="4">
                  <c:v>0.83</c:v>
                </c:pt>
                <c:pt idx="5">
                  <c:v>0.88</c:v>
                </c:pt>
                <c:pt idx="6">
                  <c:v>0.79</c:v>
                </c:pt>
                <c:pt idx="7">
                  <c:v>0.77</c:v>
                </c:pt>
                <c:pt idx="8">
                  <c:v>0.84</c:v>
                </c:pt>
                <c:pt idx="9">
                  <c:v>0.69</c:v>
                </c:pt>
                <c:pt idx="10">
                  <c:v>0.82</c:v>
                </c:pt>
                <c:pt idx="11">
                  <c:v>0.85</c:v>
                </c:pt>
              </c:numCache>
            </c:numRef>
          </c:val>
          <c:smooth val="0"/>
          <c:extLst>
            <c:ext xmlns:c16="http://schemas.microsoft.com/office/drawing/2014/chart" uri="{C3380CC4-5D6E-409C-BE32-E72D297353CC}">
              <c16:uniqueId val="{00000001-E0DE-425E-8A96-4FCF74719FFE}"/>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Particulates!$D$7:$D$18</c:f>
              <c:numCache>
                <c:formatCode>General</c:formatCode>
                <c:ptCount val="12"/>
                <c:pt idx="0">
                  <c:v>2.41</c:v>
                </c:pt>
                <c:pt idx="1">
                  <c:v>1.01</c:v>
                </c:pt>
                <c:pt idx="2">
                  <c:v>1.1599999999999999</c:v>
                </c:pt>
                <c:pt idx="3">
                  <c:v>0.86</c:v>
                </c:pt>
                <c:pt idx="4">
                  <c:v>0.99</c:v>
                </c:pt>
                <c:pt idx="5">
                  <c:v>1.1100000000000001</c:v>
                </c:pt>
                <c:pt idx="6">
                  <c:v>0.86</c:v>
                </c:pt>
                <c:pt idx="7">
                  <c:v>0.82</c:v>
                </c:pt>
                <c:pt idx="8">
                  <c:v>0.95</c:v>
                </c:pt>
                <c:pt idx="9">
                  <c:v>0.74</c:v>
                </c:pt>
                <c:pt idx="10">
                  <c:v>1.37</c:v>
                </c:pt>
                <c:pt idx="11">
                  <c:v>1.1200000000000001</c:v>
                </c:pt>
              </c:numCache>
            </c:numRef>
          </c:val>
          <c:smooth val="0"/>
          <c:extLst>
            <c:ext xmlns:c16="http://schemas.microsoft.com/office/drawing/2014/chart" uri="{C3380CC4-5D6E-409C-BE32-E72D297353CC}">
              <c16:uniqueId val="{00000002-E0DE-425E-8A96-4FCF74719FFE}"/>
            </c:ext>
          </c:extLst>
        </c:ser>
        <c:ser>
          <c:idx val="3"/>
          <c:order val="3"/>
          <c:tx>
            <c:v>Daily PM ELV</c:v>
          </c:tx>
          <c:spPr>
            <a:ln cmpd="sng">
              <a:solidFill>
                <a:srgbClr val="FFC000"/>
              </a:solidFill>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E0DE-425E-8A96-4FCF74719FFE}"/>
            </c:ext>
          </c:extLst>
        </c:ser>
        <c:ser>
          <c:idx val="4"/>
          <c:order val="4"/>
          <c:tx>
            <c:v>Monthly daily mean</c:v>
          </c:tx>
          <c:spPr>
            <a:ln w="9525" cmpd="sng">
              <a:solidFill>
                <a:srgbClr val="5B9BD5">
                  <a:alpha val="100000"/>
                </a:srgbClr>
              </a:solidFill>
              <a:prstDash val="dash"/>
            </a:ln>
          </c:spPr>
          <c:marker>
            <c:symbol val="none"/>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Particulates!$F$7:$F$18</c:f>
              <c:numCache>
                <c:formatCode>General</c:formatCode>
                <c:ptCount val="12"/>
                <c:pt idx="0">
                  <c:v>1.05</c:v>
                </c:pt>
                <c:pt idx="1">
                  <c:v>0.85</c:v>
                </c:pt>
                <c:pt idx="2">
                  <c:v>0.82</c:v>
                </c:pt>
                <c:pt idx="3">
                  <c:v>0.78</c:v>
                </c:pt>
                <c:pt idx="4">
                  <c:v>0.83</c:v>
                </c:pt>
                <c:pt idx="5">
                  <c:v>0.88</c:v>
                </c:pt>
                <c:pt idx="6">
                  <c:v>0.79</c:v>
                </c:pt>
                <c:pt idx="7">
                  <c:v>0.77</c:v>
                </c:pt>
                <c:pt idx="8">
                  <c:v>0.84</c:v>
                </c:pt>
                <c:pt idx="9">
                  <c:v>0.69</c:v>
                </c:pt>
                <c:pt idx="10">
                  <c:v>0.82</c:v>
                </c:pt>
                <c:pt idx="11">
                  <c:v>0.85</c:v>
                </c:pt>
              </c:numCache>
            </c:numRef>
          </c:val>
          <c:smooth val="0"/>
          <c:extLst>
            <c:ext xmlns:c16="http://schemas.microsoft.com/office/drawing/2014/chart" uri="{C3380CC4-5D6E-409C-BE32-E72D297353CC}">
              <c16:uniqueId val="{00000004-E0DE-425E-8A96-4FCF74719FFE}"/>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Particulates!$A$7:$A$18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Particulates!$G$7:$G$18</c:f>
              <c:numCache>
                <c:formatCode>General</c:formatCode>
                <c:ptCount val="12"/>
                <c:pt idx="0">
                  <c:v>2.41</c:v>
                </c:pt>
                <c:pt idx="1">
                  <c:v>1.01</c:v>
                </c:pt>
                <c:pt idx="2">
                  <c:v>1.1599999999999999</c:v>
                </c:pt>
                <c:pt idx="3">
                  <c:v>0.86</c:v>
                </c:pt>
                <c:pt idx="4">
                  <c:v>0.99</c:v>
                </c:pt>
                <c:pt idx="5">
                  <c:v>1.1100000000000001</c:v>
                </c:pt>
                <c:pt idx="6">
                  <c:v>0.86</c:v>
                </c:pt>
                <c:pt idx="7">
                  <c:v>0.82</c:v>
                </c:pt>
                <c:pt idx="8">
                  <c:v>0.95</c:v>
                </c:pt>
                <c:pt idx="9">
                  <c:v>0.74</c:v>
                </c:pt>
                <c:pt idx="10">
                  <c:v>1.37</c:v>
                </c:pt>
                <c:pt idx="11">
                  <c:v>1.1200000000000001</c:v>
                </c:pt>
              </c:numCache>
            </c:numRef>
          </c:val>
          <c:smooth val="0"/>
          <c:extLst>
            <c:ext xmlns:c16="http://schemas.microsoft.com/office/drawing/2014/chart" uri="{C3380CC4-5D6E-409C-BE32-E72D297353CC}">
              <c16:uniqueId val="{00000005-E0DE-425E-8A96-4FCF74719FFE}"/>
            </c:ext>
          </c:extLst>
        </c:ser>
        <c:dLbls>
          <c:showLegendKey val="0"/>
          <c:showVal val="0"/>
          <c:showCatName val="0"/>
          <c:showSerName val="0"/>
          <c:showPercent val="0"/>
          <c:showBubbleSize val="0"/>
        </c:dLbls>
        <c:smooth val="0"/>
        <c:axId val="704123772"/>
        <c:axId val="1720212372"/>
      </c:lineChart>
      <c:catAx>
        <c:axId val="7041237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1720212372"/>
        <c:crosses val="autoZero"/>
        <c:auto val="1"/>
        <c:lblAlgn val="ctr"/>
        <c:lblOffset val="100"/>
        <c:noMultiLvlLbl val="1"/>
      </c:catAx>
      <c:valAx>
        <c:axId val="1720212372"/>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704123772"/>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CO ELV</c:v>
          </c:tx>
          <c:spPr>
            <a:ln cmpd="sng">
              <a:solidFill>
                <a:srgbClr val="4472C4"/>
              </a:solidFill>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0.5hourly'!$B$7:$B$18</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smooth val="0"/>
          <c:extLst>
            <c:ext xmlns:c16="http://schemas.microsoft.com/office/drawing/2014/chart" uri="{C3380CC4-5D6E-409C-BE32-E72D297353CC}">
              <c16:uniqueId val="{00000000-349D-40D8-81C8-E6AF49E119DA}"/>
            </c:ext>
          </c:extLst>
        </c:ser>
        <c:ser>
          <c:idx val="1"/>
          <c:order val="1"/>
          <c:tx>
            <c:v>Monthly 1/2 hourly mean</c:v>
          </c:tx>
          <c:spPr>
            <a:ln w="9525" cmpd="sng">
              <a:solidFill>
                <a:srgbClr val="ED7D31">
                  <a:alpha val="100000"/>
                </a:srgbClr>
              </a:solidFill>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0.5hourly'!$C$7:$C$18</c:f>
              <c:numCache>
                <c:formatCode>General</c:formatCode>
                <c:ptCount val="12"/>
                <c:pt idx="0">
                  <c:v>34.83</c:v>
                </c:pt>
                <c:pt idx="1">
                  <c:v>30.08</c:v>
                </c:pt>
                <c:pt idx="2">
                  <c:v>26.89</c:v>
                </c:pt>
                <c:pt idx="3">
                  <c:v>18.23</c:v>
                </c:pt>
                <c:pt idx="4">
                  <c:v>17.989999999999998</c:v>
                </c:pt>
                <c:pt idx="5">
                  <c:v>16.53</c:v>
                </c:pt>
                <c:pt idx="6">
                  <c:v>19.61</c:v>
                </c:pt>
                <c:pt idx="7">
                  <c:v>19.920000000000002</c:v>
                </c:pt>
                <c:pt idx="8">
                  <c:v>20.67</c:v>
                </c:pt>
                <c:pt idx="9">
                  <c:v>20.07</c:v>
                </c:pt>
                <c:pt idx="10">
                  <c:v>31.86</c:v>
                </c:pt>
                <c:pt idx="11">
                  <c:v>21.81</c:v>
                </c:pt>
              </c:numCache>
            </c:numRef>
          </c:val>
          <c:smooth val="0"/>
          <c:extLst>
            <c:ext xmlns:c16="http://schemas.microsoft.com/office/drawing/2014/chart" uri="{C3380CC4-5D6E-409C-BE32-E72D297353CC}">
              <c16:uniqueId val="{00000001-349D-40D8-81C8-E6AF49E119DA}"/>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0.5hourly'!$D$7:$D$18</c:f>
              <c:numCache>
                <c:formatCode>General</c:formatCode>
                <c:ptCount val="12"/>
                <c:pt idx="0">
                  <c:v>47.75</c:v>
                </c:pt>
                <c:pt idx="1">
                  <c:v>39.4</c:v>
                </c:pt>
                <c:pt idx="2">
                  <c:v>27.55</c:v>
                </c:pt>
                <c:pt idx="3">
                  <c:v>25.36</c:v>
                </c:pt>
                <c:pt idx="4">
                  <c:v>31.08</c:v>
                </c:pt>
                <c:pt idx="5">
                  <c:v>24.35</c:v>
                </c:pt>
                <c:pt idx="6">
                  <c:v>27.99</c:v>
                </c:pt>
                <c:pt idx="7">
                  <c:v>38.229999999999997</c:v>
                </c:pt>
                <c:pt idx="8">
                  <c:v>35.26</c:v>
                </c:pt>
                <c:pt idx="9">
                  <c:v>26.47</c:v>
                </c:pt>
                <c:pt idx="10">
                  <c:v>43.45</c:v>
                </c:pt>
                <c:pt idx="11">
                  <c:v>39.76</c:v>
                </c:pt>
              </c:numCache>
            </c:numRef>
          </c:val>
          <c:smooth val="0"/>
          <c:extLst>
            <c:ext xmlns:c16="http://schemas.microsoft.com/office/drawing/2014/chart" uri="{C3380CC4-5D6E-409C-BE32-E72D297353CC}">
              <c16:uniqueId val="{00000002-349D-40D8-81C8-E6AF49E119DA}"/>
            </c:ext>
          </c:extLst>
        </c:ser>
        <c:ser>
          <c:idx val="3"/>
          <c:order val="3"/>
          <c:tx>
            <c:v>Daily CO ELV</c:v>
          </c:tx>
          <c:spPr>
            <a:ln cmpd="sng">
              <a:solidFill>
                <a:srgbClr val="FFC000"/>
              </a:solidFill>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0.5hourly'!$E$7:$E$18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349D-40D8-81C8-E6AF49E119DA}"/>
            </c:ext>
          </c:extLst>
        </c:ser>
        <c:ser>
          <c:idx val="4"/>
          <c:order val="4"/>
          <c:tx>
            <c:v>Monthly daily mean</c:v>
          </c:tx>
          <c:spPr>
            <a:ln w="9525" cmpd="sng">
              <a:solidFill>
                <a:srgbClr val="5B9BD5">
                  <a:alpha val="100000"/>
                </a:srgbClr>
              </a:solidFill>
              <a:prstDash val="dash"/>
            </a:ln>
          </c:spPr>
          <c:marker>
            <c:symbol val="none"/>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0.5hourly'!$F$7:$F$18</c:f>
              <c:numCache>
                <c:formatCode>General</c:formatCode>
                <c:ptCount val="12"/>
                <c:pt idx="0">
                  <c:v>34.83</c:v>
                </c:pt>
                <c:pt idx="1">
                  <c:v>30.08</c:v>
                </c:pt>
                <c:pt idx="2">
                  <c:v>26.89</c:v>
                </c:pt>
                <c:pt idx="3">
                  <c:v>18.23</c:v>
                </c:pt>
                <c:pt idx="4">
                  <c:v>17.989999999999998</c:v>
                </c:pt>
                <c:pt idx="5">
                  <c:v>16.53</c:v>
                </c:pt>
                <c:pt idx="6">
                  <c:v>19.61</c:v>
                </c:pt>
                <c:pt idx="7">
                  <c:v>19.920000000000002</c:v>
                </c:pt>
                <c:pt idx="8">
                  <c:v>20.67</c:v>
                </c:pt>
                <c:pt idx="9">
                  <c:v>20.07</c:v>
                </c:pt>
                <c:pt idx="10">
                  <c:v>31.86</c:v>
                </c:pt>
                <c:pt idx="11">
                  <c:v>21.81</c:v>
                </c:pt>
              </c:numCache>
            </c:numRef>
          </c:val>
          <c:smooth val="0"/>
          <c:extLst>
            <c:ext xmlns:c16="http://schemas.microsoft.com/office/drawing/2014/chart" uri="{C3380CC4-5D6E-409C-BE32-E72D297353CC}">
              <c16:uniqueId val="{00000004-349D-40D8-81C8-E6AF49E119DA}"/>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'CO 0.5hourly'!$A$7:$A$18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0.5hourly'!$G$7:$G$18</c:f>
              <c:numCache>
                <c:formatCode>General</c:formatCode>
                <c:ptCount val="12"/>
                <c:pt idx="0">
                  <c:v>47.75</c:v>
                </c:pt>
                <c:pt idx="1">
                  <c:v>39.4</c:v>
                </c:pt>
                <c:pt idx="2">
                  <c:v>27.55</c:v>
                </c:pt>
                <c:pt idx="3">
                  <c:v>25.36</c:v>
                </c:pt>
                <c:pt idx="4">
                  <c:v>31.08</c:v>
                </c:pt>
                <c:pt idx="5">
                  <c:v>24.35</c:v>
                </c:pt>
                <c:pt idx="6">
                  <c:v>27.99</c:v>
                </c:pt>
                <c:pt idx="7">
                  <c:v>38.229999999999997</c:v>
                </c:pt>
                <c:pt idx="8">
                  <c:v>35.26</c:v>
                </c:pt>
                <c:pt idx="9">
                  <c:v>26.47</c:v>
                </c:pt>
                <c:pt idx="10">
                  <c:v>43.45</c:v>
                </c:pt>
                <c:pt idx="11">
                  <c:v>39.76</c:v>
                </c:pt>
              </c:numCache>
            </c:numRef>
          </c:val>
          <c:smooth val="0"/>
          <c:extLst>
            <c:ext xmlns:c16="http://schemas.microsoft.com/office/drawing/2014/chart" uri="{C3380CC4-5D6E-409C-BE32-E72D297353CC}">
              <c16:uniqueId val="{00000005-349D-40D8-81C8-E6AF49E119DA}"/>
            </c:ext>
          </c:extLst>
        </c:ser>
        <c:dLbls>
          <c:showLegendKey val="0"/>
          <c:showVal val="0"/>
          <c:showCatName val="0"/>
          <c:showSerName val="0"/>
          <c:showPercent val="0"/>
          <c:showBubbleSize val="0"/>
        </c:dLbls>
        <c:smooth val="0"/>
        <c:axId val="113654554"/>
        <c:axId val="123613128"/>
      </c:lineChart>
      <c:catAx>
        <c:axId val="1136545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123613128"/>
        <c:crosses val="autoZero"/>
        <c:auto val="1"/>
        <c:lblAlgn val="ctr"/>
        <c:lblOffset val="100"/>
        <c:noMultiLvlLbl val="1"/>
      </c:catAx>
      <c:valAx>
        <c:axId val="123613128"/>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113654554"/>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95%ile 10-min avg CO ELV</c:v>
          </c:tx>
          <c:spPr>
            <a:ln cmpd="sng">
              <a:solidFill>
                <a:srgbClr val="4472C4"/>
              </a:solidFill>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min'!$B$7:$B$18</c:f>
              <c:numCache>
                <c:formatCode>General</c:formatCode>
                <c:ptCount val="12"/>
                <c:pt idx="0">
                  <c:v>150</c:v>
                </c:pt>
                <c:pt idx="1">
                  <c:v>150</c:v>
                </c:pt>
                <c:pt idx="2">
                  <c:v>150</c:v>
                </c:pt>
                <c:pt idx="3">
                  <c:v>150</c:v>
                </c:pt>
                <c:pt idx="4">
                  <c:v>150</c:v>
                </c:pt>
                <c:pt idx="5">
                  <c:v>150</c:v>
                </c:pt>
                <c:pt idx="6">
                  <c:v>150</c:v>
                </c:pt>
                <c:pt idx="7">
                  <c:v>150</c:v>
                </c:pt>
                <c:pt idx="8">
                  <c:v>150</c:v>
                </c:pt>
                <c:pt idx="9">
                  <c:v>150</c:v>
                </c:pt>
                <c:pt idx="10">
                  <c:v>150</c:v>
                </c:pt>
                <c:pt idx="11">
                  <c:v>150</c:v>
                </c:pt>
              </c:numCache>
            </c:numRef>
          </c:val>
          <c:smooth val="0"/>
          <c:extLst>
            <c:ext xmlns:c16="http://schemas.microsoft.com/office/drawing/2014/chart" uri="{C3380CC4-5D6E-409C-BE32-E72D297353CC}">
              <c16:uniqueId val="{00000000-7649-4418-9CB7-B8BCB6CA66FE}"/>
            </c:ext>
          </c:extLst>
        </c:ser>
        <c:ser>
          <c:idx val="1"/>
          <c:order val="1"/>
          <c:tx>
            <c:v>95%ile 10-min avg maximum</c:v>
          </c:tx>
          <c:spPr>
            <a:ln w="9525" cmpd="sng">
              <a:solidFill>
                <a:srgbClr val="ED7D31">
                  <a:alpha val="100000"/>
                </a:srgbClr>
              </a:solidFill>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min'!$C$7:$C$18</c:f>
              <c:numCache>
                <c:formatCode>General</c:formatCode>
                <c:ptCount val="12"/>
                <c:pt idx="0">
                  <c:v>41.49</c:v>
                </c:pt>
                <c:pt idx="1">
                  <c:v>39.020000000000003</c:v>
                </c:pt>
                <c:pt idx="2">
                  <c:v>27.46</c:v>
                </c:pt>
                <c:pt idx="3">
                  <c:v>25.03</c:v>
                </c:pt>
                <c:pt idx="4">
                  <c:v>27.46</c:v>
                </c:pt>
                <c:pt idx="5">
                  <c:v>22.16</c:v>
                </c:pt>
                <c:pt idx="6">
                  <c:v>27.04</c:v>
                </c:pt>
                <c:pt idx="7">
                  <c:v>29.03</c:v>
                </c:pt>
                <c:pt idx="8">
                  <c:v>34.99</c:v>
                </c:pt>
                <c:pt idx="9">
                  <c:v>26.55</c:v>
                </c:pt>
                <c:pt idx="10">
                  <c:v>43.56</c:v>
                </c:pt>
                <c:pt idx="11">
                  <c:v>34.22</c:v>
                </c:pt>
              </c:numCache>
            </c:numRef>
          </c:val>
          <c:smooth val="0"/>
          <c:extLst>
            <c:ext xmlns:c16="http://schemas.microsoft.com/office/drawing/2014/chart" uri="{C3380CC4-5D6E-409C-BE32-E72D297353CC}">
              <c16:uniqueId val="{00000001-7649-4418-9CB7-B8BCB6CA66FE}"/>
            </c:ext>
          </c:extLst>
        </c:ser>
        <c:ser>
          <c:idx val="2"/>
          <c:order val="2"/>
          <c:tx>
            <c:v>10-min avg maximum</c:v>
          </c:tx>
          <c:spPr>
            <a:ln cmpd="sng">
              <a:solidFill>
                <a:srgbClr val="A5A5A5"/>
              </a:solidFill>
            </a:ln>
          </c:spPr>
          <c:marker>
            <c:symbol val="circle"/>
            <c:size val="5"/>
            <c:spPr>
              <a:solidFill>
                <a:srgbClr val="A5A5A5"/>
              </a:solidFill>
              <a:ln cmpd="sng">
                <a:solidFill>
                  <a:srgbClr val="A5A5A5"/>
                </a:solidFill>
              </a:ln>
            </c:spPr>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min'!$E$7:$E$18</c:f>
              <c:numCache>
                <c:formatCode>General</c:formatCode>
                <c:ptCount val="12"/>
                <c:pt idx="0">
                  <c:v>47.75</c:v>
                </c:pt>
                <c:pt idx="1">
                  <c:v>39.42</c:v>
                </c:pt>
                <c:pt idx="2">
                  <c:v>210.83</c:v>
                </c:pt>
                <c:pt idx="3">
                  <c:v>25.41</c:v>
                </c:pt>
                <c:pt idx="4">
                  <c:v>31.06</c:v>
                </c:pt>
                <c:pt idx="5">
                  <c:v>24.33</c:v>
                </c:pt>
                <c:pt idx="6">
                  <c:v>27.97</c:v>
                </c:pt>
                <c:pt idx="7">
                  <c:v>38.869999999999997</c:v>
                </c:pt>
                <c:pt idx="8">
                  <c:v>35.26</c:v>
                </c:pt>
                <c:pt idx="9">
                  <c:v>26.55</c:v>
                </c:pt>
                <c:pt idx="10">
                  <c:v>60.07</c:v>
                </c:pt>
                <c:pt idx="11">
                  <c:v>39.950000000000003</c:v>
                </c:pt>
              </c:numCache>
            </c:numRef>
          </c:val>
          <c:smooth val="0"/>
          <c:extLst>
            <c:ext xmlns:c16="http://schemas.microsoft.com/office/drawing/2014/chart" uri="{C3380CC4-5D6E-409C-BE32-E72D297353CC}">
              <c16:uniqueId val="{00000002-7649-4418-9CB7-B8BCB6CA66FE}"/>
            </c:ext>
          </c:extLst>
        </c:ser>
        <c:ser>
          <c:idx val="3"/>
          <c:order val="3"/>
          <c:tx>
            <c:v>Daily CO ELV</c:v>
          </c:tx>
          <c:spPr>
            <a:ln cmpd="sng">
              <a:solidFill>
                <a:srgbClr val="FFC000"/>
              </a:solidFill>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min'!$F$7:$F$18</c:f>
              <c:numCache>
                <c:formatCode>General</c:formatCode>
                <c:ptCount val="12"/>
                <c:pt idx="0">
                  <c:v>50</c:v>
                </c:pt>
                <c:pt idx="1">
                  <c:v>50</c:v>
                </c:pt>
                <c:pt idx="2">
                  <c:v>50</c:v>
                </c:pt>
                <c:pt idx="3">
                  <c:v>50</c:v>
                </c:pt>
                <c:pt idx="4">
                  <c:v>50</c:v>
                </c:pt>
                <c:pt idx="5">
                  <c:v>50</c:v>
                </c:pt>
                <c:pt idx="6">
                  <c:v>50</c:v>
                </c:pt>
                <c:pt idx="7">
                  <c:v>50</c:v>
                </c:pt>
                <c:pt idx="8">
                  <c:v>50</c:v>
                </c:pt>
                <c:pt idx="9">
                  <c:v>50</c:v>
                </c:pt>
                <c:pt idx="10">
                  <c:v>50</c:v>
                </c:pt>
                <c:pt idx="11">
                  <c:v>50</c:v>
                </c:pt>
              </c:numCache>
            </c:numRef>
          </c:val>
          <c:smooth val="0"/>
          <c:extLst>
            <c:ext xmlns:c16="http://schemas.microsoft.com/office/drawing/2014/chart" uri="{C3380CC4-5D6E-409C-BE32-E72D297353CC}">
              <c16:uniqueId val="{00000003-7649-4418-9CB7-B8BCB6CA66FE}"/>
            </c:ext>
          </c:extLst>
        </c:ser>
        <c:ser>
          <c:idx val="4"/>
          <c:order val="4"/>
          <c:tx>
            <c:v>Monthly daily mean</c:v>
          </c:tx>
          <c:spPr>
            <a:ln w="9525" cmpd="sng">
              <a:solidFill>
                <a:srgbClr val="5B9BD5">
                  <a:alpha val="100000"/>
                </a:srgbClr>
              </a:solidFill>
              <a:prstDash val="dash"/>
            </a:ln>
          </c:spPr>
          <c:marker>
            <c:symbol val="none"/>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min'!$G$7:$G$18</c:f>
              <c:numCache>
                <c:formatCode>General</c:formatCode>
                <c:ptCount val="12"/>
                <c:pt idx="0">
                  <c:v>34.85</c:v>
                </c:pt>
                <c:pt idx="1">
                  <c:v>30.33</c:v>
                </c:pt>
                <c:pt idx="2">
                  <c:v>27.28</c:v>
                </c:pt>
                <c:pt idx="3">
                  <c:v>18.260000000000002</c:v>
                </c:pt>
                <c:pt idx="4">
                  <c:v>18</c:v>
                </c:pt>
                <c:pt idx="5">
                  <c:v>16.54</c:v>
                </c:pt>
                <c:pt idx="6">
                  <c:v>19.63</c:v>
                </c:pt>
                <c:pt idx="7">
                  <c:v>20.149999999999999</c:v>
                </c:pt>
                <c:pt idx="8">
                  <c:v>20.67</c:v>
                </c:pt>
                <c:pt idx="9">
                  <c:v>20.09</c:v>
                </c:pt>
                <c:pt idx="10">
                  <c:v>31.91</c:v>
                </c:pt>
                <c:pt idx="11">
                  <c:v>21.82</c:v>
                </c:pt>
              </c:numCache>
            </c:numRef>
          </c:val>
          <c:smooth val="0"/>
          <c:extLst>
            <c:ext xmlns:c16="http://schemas.microsoft.com/office/drawing/2014/chart" uri="{C3380CC4-5D6E-409C-BE32-E72D297353CC}">
              <c16:uniqueId val="{00000004-7649-4418-9CB7-B8BCB6CA66FE}"/>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'CO 95% 10 min'!$A$7:$A$18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 95% 10 min'!$H$7:$H$18</c:f>
              <c:numCache>
                <c:formatCode>General</c:formatCode>
                <c:ptCount val="12"/>
                <c:pt idx="0">
                  <c:v>47.75</c:v>
                </c:pt>
                <c:pt idx="1">
                  <c:v>39.42</c:v>
                </c:pt>
                <c:pt idx="2">
                  <c:v>210.83</c:v>
                </c:pt>
                <c:pt idx="3">
                  <c:v>25.41</c:v>
                </c:pt>
                <c:pt idx="4">
                  <c:v>31.06</c:v>
                </c:pt>
                <c:pt idx="5">
                  <c:v>24.33</c:v>
                </c:pt>
                <c:pt idx="6">
                  <c:v>27.97</c:v>
                </c:pt>
                <c:pt idx="7">
                  <c:v>38.869999999999997</c:v>
                </c:pt>
                <c:pt idx="8">
                  <c:v>35.26</c:v>
                </c:pt>
                <c:pt idx="9">
                  <c:v>26.55</c:v>
                </c:pt>
                <c:pt idx="10">
                  <c:v>60.07</c:v>
                </c:pt>
                <c:pt idx="11">
                  <c:v>39.950000000000003</c:v>
                </c:pt>
              </c:numCache>
            </c:numRef>
          </c:val>
          <c:smooth val="0"/>
          <c:extLst>
            <c:ext xmlns:c16="http://schemas.microsoft.com/office/drawing/2014/chart" uri="{C3380CC4-5D6E-409C-BE32-E72D297353CC}">
              <c16:uniqueId val="{00000005-7649-4418-9CB7-B8BCB6CA66FE}"/>
            </c:ext>
          </c:extLst>
        </c:ser>
        <c:dLbls>
          <c:showLegendKey val="0"/>
          <c:showVal val="0"/>
          <c:showCatName val="0"/>
          <c:showSerName val="0"/>
          <c:showPercent val="0"/>
          <c:showBubbleSize val="0"/>
        </c:dLbls>
        <c:smooth val="0"/>
        <c:axId val="757323962"/>
        <c:axId val="144986353"/>
      </c:lineChart>
      <c:catAx>
        <c:axId val="75732396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144986353"/>
        <c:crosses val="autoZero"/>
        <c:auto val="1"/>
        <c:lblAlgn val="ctr"/>
        <c:lblOffset val="100"/>
        <c:noMultiLvlLbl val="1"/>
      </c:catAx>
      <c:valAx>
        <c:axId val="144986353"/>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75732396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27636820305210924"/>
          <c:y val="2.5362318840579712E-2"/>
          <c:w val="0.7236317969478907"/>
          <c:h val="0.67391304347826086"/>
        </c:manualLayout>
      </c:layout>
      <c:lineChart>
        <c:grouping val="standard"/>
        <c:varyColors val="1"/>
        <c:ser>
          <c:idx val="0"/>
          <c:order val="0"/>
          <c:tx>
            <c:v>1/2 hourly NH3 ELV</c:v>
          </c:tx>
          <c:spPr>
            <a:ln cmpd="sng">
              <a:solidFill>
                <a:srgbClr val="4472C4"/>
              </a:solidFill>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'NH3'!$B$7:$B$18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3F-4CB4-8DE1-40AF3E3E4A3D}"/>
            </c:ext>
          </c:extLst>
        </c:ser>
        <c:ser>
          <c:idx val="1"/>
          <c:order val="1"/>
          <c:tx>
            <c:v>Monthly 1/2 hourly mean</c:v>
          </c:tx>
          <c:spPr>
            <a:ln w="9525" cmpd="sng">
              <a:solidFill>
                <a:srgbClr val="ED7D31">
                  <a:alpha val="100000"/>
                </a:srgbClr>
              </a:solidFill>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'NH3'!$C$7:$C$18</c:f>
              <c:numCache>
                <c:formatCode>General</c:formatCode>
                <c:ptCount val="12"/>
                <c:pt idx="0">
                  <c:v>0.11</c:v>
                </c:pt>
                <c:pt idx="1">
                  <c:v>0.47</c:v>
                </c:pt>
                <c:pt idx="2">
                  <c:v>0.76</c:v>
                </c:pt>
                <c:pt idx="3">
                  <c:v>0.12</c:v>
                </c:pt>
                <c:pt idx="4">
                  <c:v>0.22</c:v>
                </c:pt>
                <c:pt idx="5">
                  <c:v>0.17</c:v>
                </c:pt>
                <c:pt idx="6">
                  <c:v>0.2</c:v>
                </c:pt>
                <c:pt idx="7">
                  <c:v>0.06</c:v>
                </c:pt>
                <c:pt idx="8">
                  <c:v>0.13</c:v>
                </c:pt>
                <c:pt idx="9">
                  <c:v>0.22</c:v>
                </c:pt>
                <c:pt idx="10">
                  <c:v>0.06</c:v>
                </c:pt>
                <c:pt idx="11">
                  <c:v>0.05</c:v>
                </c:pt>
              </c:numCache>
            </c:numRef>
          </c:val>
          <c:smooth val="0"/>
          <c:extLst>
            <c:ext xmlns:c16="http://schemas.microsoft.com/office/drawing/2014/chart" uri="{C3380CC4-5D6E-409C-BE32-E72D297353CC}">
              <c16:uniqueId val="{00000001-A73F-4CB4-8DE1-40AF3E3E4A3D}"/>
            </c:ext>
          </c:extLst>
        </c:ser>
        <c:ser>
          <c:idx val="2"/>
          <c:order val="2"/>
          <c:tx>
            <c:v>Highest 1/2 hourly maximum</c:v>
          </c:tx>
          <c:spPr>
            <a:ln cmpd="sng">
              <a:solidFill>
                <a:srgbClr val="A5A5A5"/>
              </a:solidFill>
            </a:ln>
          </c:spPr>
          <c:marker>
            <c:symbol val="circle"/>
            <c:size val="5"/>
            <c:spPr>
              <a:solidFill>
                <a:srgbClr val="A5A5A5"/>
              </a:solidFill>
              <a:ln cmpd="sng">
                <a:solidFill>
                  <a:srgbClr val="A5A5A5"/>
                </a:solidFill>
              </a:ln>
            </c:spPr>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'NH3'!$D$7:$D$18</c:f>
              <c:numCache>
                <c:formatCode>General</c:formatCode>
                <c:ptCount val="12"/>
                <c:pt idx="0">
                  <c:v>6.13</c:v>
                </c:pt>
                <c:pt idx="1">
                  <c:v>1.1100000000000001</c:v>
                </c:pt>
                <c:pt idx="2">
                  <c:v>15.13</c:v>
                </c:pt>
                <c:pt idx="3">
                  <c:v>0.84</c:v>
                </c:pt>
                <c:pt idx="4">
                  <c:v>0.44</c:v>
                </c:pt>
                <c:pt idx="5">
                  <c:v>1.59</c:v>
                </c:pt>
                <c:pt idx="6">
                  <c:v>0.57999999999999996</c:v>
                </c:pt>
                <c:pt idx="7">
                  <c:v>3.63</c:v>
                </c:pt>
                <c:pt idx="8">
                  <c:v>3.35</c:v>
                </c:pt>
                <c:pt idx="9">
                  <c:v>0.52</c:v>
                </c:pt>
                <c:pt idx="10">
                  <c:v>1.68</c:v>
                </c:pt>
                <c:pt idx="11">
                  <c:v>0.1</c:v>
                </c:pt>
              </c:numCache>
            </c:numRef>
          </c:val>
          <c:smooth val="0"/>
          <c:extLst>
            <c:ext xmlns:c16="http://schemas.microsoft.com/office/drawing/2014/chart" uri="{C3380CC4-5D6E-409C-BE32-E72D297353CC}">
              <c16:uniqueId val="{00000002-A73F-4CB4-8DE1-40AF3E3E4A3D}"/>
            </c:ext>
          </c:extLst>
        </c:ser>
        <c:ser>
          <c:idx val="3"/>
          <c:order val="3"/>
          <c:tx>
            <c:v>Daily NH3 ELV</c:v>
          </c:tx>
          <c:spPr>
            <a:ln cmpd="sng">
              <a:solidFill>
                <a:srgbClr val="FFC000"/>
              </a:solidFill>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'NH3'!$E$7:$E$18</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A73F-4CB4-8DE1-40AF3E3E4A3D}"/>
            </c:ext>
          </c:extLst>
        </c:ser>
        <c:ser>
          <c:idx val="4"/>
          <c:order val="4"/>
          <c:tx>
            <c:v>Monthly daily mean</c:v>
          </c:tx>
          <c:spPr>
            <a:ln w="9525" cmpd="sng">
              <a:solidFill>
                <a:srgbClr val="5B9BD5">
                  <a:alpha val="100000"/>
                </a:srgbClr>
              </a:solidFill>
              <a:prstDash val="dash"/>
            </a:ln>
          </c:spPr>
          <c:marker>
            <c:symbol val="none"/>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'NH3'!$F$7:$F$18</c:f>
              <c:numCache>
                <c:formatCode>General</c:formatCode>
                <c:ptCount val="12"/>
                <c:pt idx="0">
                  <c:v>0.11</c:v>
                </c:pt>
                <c:pt idx="1">
                  <c:v>0.47</c:v>
                </c:pt>
                <c:pt idx="2">
                  <c:v>0.76</c:v>
                </c:pt>
                <c:pt idx="3">
                  <c:v>0.12</c:v>
                </c:pt>
                <c:pt idx="4">
                  <c:v>0.22</c:v>
                </c:pt>
                <c:pt idx="5">
                  <c:v>0.17</c:v>
                </c:pt>
                <c:pt idx="6">
                  <c:v>0.2</c:v>
                </c:pt>
                <c:pt idx="7">
                  <c:v>0.06</c:v>
                </c:pt>
                <c:pt idx="8">
                  <c:v>0.13</c:v>
                </c:pt>
                <c:pt idx="9">
                  <c:v>0.22</c:v>
                </c:pt>
                <c:pt idx="10">
                  <c:v>0.06</c:v>
                </c:pt>
                <c:pt idx="11">
                  <c:v>0.05</c:v>
                </c:pt>
              </c:numCache>
            </c:numRef>
          </c:val>
          <c:smooth val="0"/>
          <c:extLst>
            <c:ext xmlns:c16="http://schemas.microsoft.com/office/drawing/2014/chart" uri="{C3380CC4-5D6E-409C-BE32-E72D297353CC}">
              <c16:uniqueId val="{00000004-A73F-4CB4-8DE1-40AF3E3E4A3D}"/>
            </c:ext>
          </c:extLst>
        </c:ser>
        <c:ser>
          <c:idx val="5"/>
          <c:order val="5"/>
          <c:tx>
            <c:v>Highest daily maximum</c:v>
          </c:tx>
          <c:spPr>
            <a:ln w="9525" cmpd="sng">
              <a:solidFill>
                <a:srgbClr val="000000">
                  <a:alpha val="0"/>
                </a:srgbClr>
              </a:solidFill>
              <a:prstDash val="solid"/>
            </a:ln>
          </c:spPr>
          <c:marker>
            <c:symbol val="circle"/>
            <c:size val="5"/>
            <c:spPr>
              <a:solidFill>
                <a:srgbClr val="000000">
                  <a:alpha val="0"/>
                </a:srgbClr>
              </a:solidFill>
              <a:ln cmpd="sng">
                <a:solidFill>
                  <a:srgbClr val="000000">
                    <a:alpha val="0"/>
                  </a:srgbClr>
                </a:solidFill>
              </a:ln>
            </c:spPr>
          </c:marker>
          <c:cat>
            <c:strRef>
              <c:f>'NH3'!$A$7:$A$18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'NH3'!$G$7:$G$18</c:f>
              <c:numCache>
                <c:formatCode>General</c:formatCode>
                <c:ptCount val="12"/>
                <c:pt idx="0">
                  <c:v>6.13</c:v>
                </c:pt>
                <c:pt idx="1">
                  <c:v>1.1100000000000001</c:v>
                </c:pt>
                <c:pt idx="2">
                  <c:v>15.13</c:v>
                </c:pt>
                <c:pt idx="3">
                  <c:v>0.84</c:v>
                </c:pt>
                <c:pt idx="4">
                  <c:v>0.44</c:v>
                </c:pt>
                <c:pt idx="5">
                  <c:v>1.59</c:v>
                </c:pt>
                <c:pt idx="6">
                  <c:v>0.57999999999999996</c:v>
                </c:pt>
                <c:pt idx="7">
                  <c:v>3.63</c:v>
                </c:pt>
                <c:pt idx="8">
                  <c:v>3.35</c:v>
                </c:pt>
                <c:pt idx="9">
                  <c:v>0.52</c:v>
                </c:pt>
                <c:pt idx="10">
                  <c:v>1.68</c:v>
                </c:pt>
                <c:pt idx="11">
                  <c:v>0.1</c:v>
                </c:pt>
              </c:numCache>
            </c:numRef>
          </c:val>
          <c:smooth val="0"/>
          <c:extLst>
            <c:ext xmlns:c16="http://schemas.microsoft.com/office/drawing/2014/chart" uri="{C3380CC4-5D6E-409C-BE32-E72D297353CC}">
              <c16:uniqueId val="{00000005-A73F-4CB4-8DE1-40AF3E3E4A3D}"/>
            </c:ext>
          </c:extLst>
        </c:ser>
        <c:dLbls>
          <c:showLegendKey val="0"/>
          <c:showVal val="0"/>
          <c:showCatName val="0"/>
          <c:showSerName val="0"/>
          <c:showPercent val="0"/>
          <c:showBubbleSize val="0"/>
        </c:dLbls>
        <c:smooth val="0"/>
        <c:axId val="1206518754"/>
        <c:axId val="91692239"/>
      </c:lineChart>
      <c:catAx>
        <c:axId val="12065187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b="0" i="0">
                <a:solidFill>
                  <a:srgbClr val="000000"/>
                </a:solidFill>
                <a:latin typeface="+mn-lt"/>
              </a:defRPr>
            </a:pPr>
            <a:endParaRPr lang="en-US"/>
          </a:p>
        </c:txPr>
        <c:crossAx val="91692239"/>
        <c:crosses val="autoZero"/>
        <c:auto val="1"/>
        <c:lblAlgn val="ctr"/>
        <c:lblOffset val="100"/>
        <c:noMultiLvlLbl val="1"/>
      </c:catAx>
      <c:valAx>
        <c:axId val="91692239"/>
        <c:scaling>
          <c:orientation val="minMax"/>
        </c:scaling>
        <c:delete val="0"/>
        <c:axPos val="l"/>
        <c:majorGridlines>
          <c:spPr>
            <a:ln>
              <a:solidFill>
                <a:srgbClr val="B7B7B7"/>
              </a:solidFill>
            </a:ln>
          </c:spPr>
        </c:majorGridlines>
        <c:title>
          <c:tx>
            <c:rich>
              <a:bodyPr/>
              <a:lstStyle/>
              <a:p>
                <a:pPr lvl="0">
                  <a:defRPr sz="1100" b="1" i="0">
                    <a:solidFill>
                      <a:srgbClr val="000000"/>
                    </a:solidFill>
                    <a:latin typeface="+mn-lt"/>
                  </a:defRPr>
                </a:pPr>
                <a:r>
                  <a:rPr sz="1100" b="1" i="0">
                    <a:solidFill>
                      <a:srgbClr val="000000"/>
                    </a:solidFill>
                    <a:latin typeface="+mn-lt"/>
                  </a:rPr>
                  <a:t>Concentration mg/Nm3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120651875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xdr:col>
      <xdr:colOff>152400</xdr:colOff>
      <xdr:row>6</xdr:row>
      <xdr:rowOff>152400</xdr:rowOff>
    </xdr:from>
    <xdr:ext cx="5648325" cy="3905250"/>
    <xdr:grpSp>
      <xdr:nvGrpSpPr>
        <xdr:cNvPr id="2" name="Shape 2">
          <a:extLst>
            <a:ext uri="{FF2B5EF4-FFF2-40B4-BE49-F238E27FC236}">
              <a16:creationId xmlns:a16="http://schemas.microsoft.com/office/drawing/2014/main" id="{00000000-0008-0000-0000-000002000000}"/>
            </a:ext>
          </a:extLst>
        </xdr:cNvPr>
        <xdr:cNvGrpSpPr/>
      </xdr:nvGrpSpPr>
      <xdr:grpSpPr>
        <a:xfrm>
          <a:off x="771525" y="1295400"/>
          <a:ext cx="5648325" cy="3905250"/>
          <a:chOff x="2521838" y="1827375"/>
          <a:chExt cx="5648325" cy="3905250"/>
        </a:xfrm>
      </xdr:grpSpPr>
      <xdr:grpSp>
        <xdr:nvGrpSpPr>
          <xdr:cNvPr id="3" name="Shape 3" title="Drawing">
            <a:extLst>
              <a:ext uri="{FF2B5EF4-FFF2-40B4-BE49-F238E27FC236}">
                <a16:creationId xmlns:a16="http://schemas.microsoft.com/office/drawing/2014/main" id="{00000000-0008-0000-0000-000003000000}"/>
              </a:ext>
            </a:extLst>
          </xdr:cNvPr>
          <xdr:cNvGrpSpPr/>
        </xdr:nvGrpSpPr>
        <xdr:grpSpPr>
          <a:xfrm>
            <a:off x="2521838" y="1827375"/>
            <a:ext cx="5648325" cy="3905250"/>
            <a:chOff x="152400" y="152400"/>
            <a:chExt cx="5629275" cy="38862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152400" y="152400"/>
              <a:ext cx="5629275" cy="3886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5" name="Shape 5">
              <a:extLst>
                <a:ext uri="{FF2B5EF4-FFF2-40B4-BE49-F238E27FC236}">
                  <a16:creationId xmlns:a16="http://schemas.microsoft.com/office/drawing/2014/main" id="{00000000-0008-0000-0000-000005000000}"/>
                </a:ext>
              </a:extLst>
            </xdr:cNvPr>
            <xdr:cNvPicPr preferRelativeResize="0"/>
          </xdr:nvPicPr>
          <xdr:blipFill rotWithShape="1">
            <a:blip xmlns:r="http://schemas.openxmlformats.org/officeDocument/2006/relationships" r:embed="rId1">
              <a:alphaModFix/>
            </a:blip>
            <a:srcRect/>
            <a:stretch/>
          </xdr:blipFill>
          <xdr:spPr>
            <a:xfrm>
              <a:off x="152400" y="152400"/>
              <a:ext cx="5629275" cy="3886200"/>
            </a:xfrm>
            <a:prstGeom prst="rect">
              <a:avLst/>
            </a:prstGeom>
            <a:noFill/>
            <a:ln>
              <a:noFill/>
            </a:ln>
          </xdr:spPr>
        </xdr:pic>
      </xdr:grpSp>
    </xdr:grpSp>
    <xdr:clientData fLocksWithSheet="0"/>
  </xdr:oneCellAnchor>
  <xdr:oneCellAnchor>
    <xdr:from>
      <xdr:col>3</xdr:col>
      <xdr:colOff>85725</xdr:colOff>
      <xdr:row>0</xdr:row>
      <xdr:rowOff>66675</xdr:rowOff>
    </xdr:from>
    <xdr:ext cx="2590800" cy="1143000"/>
    <xdr:grpSp>
      <xdr:nvGrpSpPr>
        <xdr:cNvPr id="6" name="Shape 2">
          <a:extLst>
            <a:ext uri="{FF2B5EF4-FFF2-40B4-BE49-F238E27FC236}">
              <a16:creationId xmlns:a16="http://schemas.microsoft.com/office/drawing/2014/main" id="{00000000-0008-0000-0000-000006000000}"/>
            </a:ext>
          </a:extLst>
        </xdr:cNvPr>
        <xdr:cNvGrpSpPr/>
      </xdr:nvGrpSpPr>
      <xdr:grpSpPr>
        <a:xfrm>
          <a:off x="2295525" y="66675"/>
          <a:ext cx="2590800" cy="1143000"/>
          <a:chOff x="4050600" y="3208500"/>
          <a:chExt cx="2590800" cy="1143000"/>
        </a:xfrm>
      </xdr:grpSpPr>
      <xdr:grpSp>
        <xdr:nvGrpSpPr>
          <xdr:cNvPr id="7" name="Shape 6" title="Drawing">
            <a:extLst>
              <a:ext uri="{FF2B5EF4-FFF2-40B4-BE49-F238E27FC236}">
                <a16:creationId xmlns:a16="http://schemas.microsoft.com/office/drawing/2014/main" id="{00000000-0008-0000-0000-000007000000}"/>
              </a:ext>
            </a:extLst>
          </xdr:cNvPr>
          <xdr:cNvGrpSpPr/>
        </xdr:nvGrpSpPr>
        <xdr:grpSpPr>
          <a:xfrm>
            <a:off x="4050600" y="3208500"/>
            <a:ext cx="2590800" cy="1143000"/>
            <a:chOff x="152400" y="152400"/>
            <a:chExt cx="2571750" cy="1123950"/>
          </a:xfrm>
        </xdr:grpSpPr>
        <xdr:sp macro="" textlink="">
          <xdr:nvSpPr>
            <xdr:cNvPr id="8" name="Shape 4">
              <a:extLst>
                <a:ext uri="{FF2B5EF4-FFF2-40B4-BE49-F238E27FC236}">
                  <a16:creationId xmlns:a16="http://schemas.microsoft.com/office/drawing/2014/main" id="{00000000-0008-0000-0000-000008000000}"/>
                </a:ext>
              </a:extLst>
            </xdr:cNvPr>
            <xdr:cNvSpPr/>
          </xdr:nvSpPr>
          <xdr:spPr>
            <a:xfrm>
              <a:off x="152400" y="152400"/>
              <a:ext cx="2571750" cy="11239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9" name="Shape 7">
              <a:extLst>
                <a:ext uri="{FF2B5EF4-FFF2-40B4-BE49-F238E27FC236}">
                  <a16:creationId xmlns:a16="http://schemas.microsoft.com/office/drawing/2014/main" id="{00000000-0008-0000-0000-000009000000}"/>
                </a:ext>
              </a:extLst>
            </xdr:cNvPr>
            <xdr:cNvPicPr preferRelativeResize="0"/>
          </xdr:nvPicPr>
          <xdr:blipFill rotWithShape="1">
            <a:blip xmlns:r="http://schemas.openxmlformats.org/officeDocument/2006/relationships" r:embed="rId2">
              <a:alphaModFix/>
            </a:blip>
            <a:srcRect/>
            <a:stretch/>
          </xdr:blipFill>
          <xdr:spPr>
            <a:xfrm>
              <a:off x="152400" y="152400"/>
              <a:ext cx="2571750" cy="1123950"/>
            </a:xfrm>
            <a:prstGeom prst="rect">
              <a:avLst/>
            </a:prstGeom>
            <a:noFill/>
            <a:ln>
              <a:noFill/>
            </a:ln>
          </xdr:spPr>
        </xdr:pic>
      </xdr:grpSp>
    </xdr:grpSp>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8" name="Chart 8">
          <a:extLst>
            <a:ext uri="{FF2B5EF4-FFF2-40B4-BE49-F238E27FC236}">
              <a16:creationId xmlns:a16="http://schemas.microsoft.com/office/drawing/2014/main" id="{00000000-0008-0000-1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76200</xdr:colOff>
      <xdr:row>1</xdr:row>
      <xdr:rowOff>47625</xdr:rowOff>
    </xdr:from>
    <xdr:ext cx="1562100" cy="1390650"/>
    <xdr:pic>
      <xdr:nvPicPr>
        <xdr:cNvPr id="2" name="image1.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19</xdr:row>
      <xdr:rowOff>0</xdr:rowOff>
    </xdr:from>
    <xdr:ext cx="7743825" cy="4705350"/>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2" name="Chart 2">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3" name="Chart 3">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4" name="Chart 4">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5" name="Chart 5">
          <a:extLst>
            <a:ext uri="{FF2B5EF4-FFF2-40B4-BE49-F238E27FC236}">
              <a16:creationId xmlns:a16="http://schemas.microsoft.com/office/drawing/2014/main" id="{00000000-0008-0000-1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19</xdr:row>
      <xdr:rowOff>0</xdr:rowOff>
    </xdr:from>
    <xdr:ext cx="7591425" cy="4705350"/>
    <xdr:graphicFrame macro="">
      <xdr:nvGraphicFramePr>
        <xdr:cNvPr id="6" name="Chart 6">
          <a:extLst>
            <a:ext uri="{FF2B5EF4-FFF2-40B4-BE49-F238E27FC236}">
              <a16:creationId xmlns:a16="http://schemas.microsoft.com/office/drawing/2014/main" id="{00000000-0008-0000-1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19</xdr:row>
      <xdr:rowOff>0</xdr:rowOff>
    </xdr:from>
    <xdr:ext cx="7724775" cy="4705350"/>
    <xdr:graphicFrame macro="">
      <xdr:nvGraphicFramePr>
        <xdr:cNvPr id="7" name="Chart 7">
          <a:extLst>
            <a:ext uri="{FF2B5EF4-FFF2-40B4-BE49-F238E27FC236}">
              <a16:creationId xmlns:a16="http://schemas.microsoft.com/office/drawing/2014/main" id="{00000000-0008-0000-1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tabSelected="1" workbookViewId="0"/>
  </sheetViews>
  <sheetFormatPr defaultColWidth="14.42578125" defaultRowHeight="15" customHeight="1"/>
  <cols>
    <col min="1" max="1" width="9.28515625" customWidth="1"/>
    <col min="2" max="2" width="14.5703125" customWidth="1"/>
    <col min="3" max="9" width="9.28515625" customWidth="1"/>
    <col min="10" max="10" width="11.5703125" customWidth="1"/>
    <col min="11" max="26" width="9.28515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B2" s="2"/>
      <c r="C2" s="2"/>
      <c r="D2" s="2"/>
      <c r="E2" s="2"/>
      <c r="F2" s="2"/>
      <c r="G2" s="2"/>
      <c r="H2" s="2"/>
      <c r="I2" s="2"/>
      <c r="J2" s="2"/>
      <c r="K2" s="1"/>
      <c r="L2" s="1"/>
      <c r="M2" s="1"/>
      <c r="N2" s="1" t="s">
        <v>0</v>
      </c>
      <c r="O2" s="1"/>
      <c r="P2" s="3"/>
      <c r="Q2" s="1"/>
      <c r="R2" s="1"/>
      <c r="S2" s="1"/>
      <c r="T2" s="1"/>
      <c r="U2" s="1"/>
      <c r="V2" s="1"/>
      <c r="W2" s="1"/>
      <c r="X2" s="1"/>
      <c r="Y2" s="1"/>
      <c r="Z2" s="1"/>
    </row>
    <row r="3" spans="1:26">
      <c r="A3" s="1"/>
      <c r="B3" s="2"/>
      <c r="C3" s="2"/>
      <c r="D3" s="2"/>
      <c r="E3" s="2"/>
      <c r="F3" s="2"/>
      <c r="G3" s="2"/>
      <c r="H3" s="2"/>
      <c r="I3" s="2"/>
      <c r="J3" s="2"/>
      <c r="K3" s="1"/>
      <c r="L3" s="1"/>
      <c r="M3" s="1"/>
      <c r="N3" s="3"/>
      <c r="O3" s="1"/>
      <c r="P3" s="1"/>
      <c r="Q3" s="1"/>
      <c r="R3" s="1"/>
      <c r="S3" s="1"/>
      <c r="T3" s="1"/>
      <c r="U3" s="1"/>
      <c r="V3" s="1"/>
      <c r="W3" s="1"/>
      <c r="X3" s="1"/>
      <c r="Y3" s="1"/>
      <c r="Z3" s="1"/>
    </row>
    <row r="4" spans="1:26">
      <c r="A4" s="1"/>
      <c r="B4" s="2"/>
      <c r="C4" s="2"/>
      <c r="D4" s="2"/>
      <c r="E4" s="2"/>
      <c r="F4" s="2"/>
      <c r="G4" s="2"/>
      <c r="H4" s="2"/>
      <c r="I4" s="2"/>
      <c r="J4" s="2"/>
      <c r="K4" s="1"/>
      <c r="L4" s="1"/>
      <c r="M4" s="1"/>
      <c r="N4" s="3"/>
      <c r="O4" s="1"/>
      <c r="P4" s="1"/>
      <c r="Q4" s="1"/>
      <c r="R4" s="1"/>
      <c r="S4" s="1"/>
      <c r="T4" s="1"/>
      <c r="U4" s="1"/>
      <c r="V4" s="1"/>
      <c r="W4" s="1"/>
      <c r="X4" s="1"/>
      <c r="Y4" s="1"/>
      <c r="Z4" s="1"/>
    </row>
    <row r="5" spans="1:26">
      <c r="A5" s="1"/>
      <c r="B5" s="2"/>
      <c r="C5" s="2"/>
      <c r="D5" s="2"/>
      <c r="E5" s="2"/>
      <c r="F5" s="2"/>
      <c r="G5" s="2"/>
      <c r="H5" s="2"/>
      <c r="I5" s="2"/>
      <c r="J5" s="2"/>
      <c r="K5" s="1"/>
      <c r="L5" s="1"/>
      <c r="M5" s="1"/>
      <c r="N5" s="3"/>
      <c r="O5" s="1"/>
      <c r="P5" s="1"/>
      <c r="Q5" s="1"/>
      <c r="R5" s="1"/>
      <c r="S5" s="1"/>
      <c r="T5" s="1"/>
      <c r="U5" s="1"/>
      <c r="V5" s="1"/>
      <c r="W5" s="1"/>
      <c r="X5" s="1"/>
      <c r="Y5" s="1"/>
      <c r="Z5" s="1"/>
    </row>
    <row r="6" spans="1:26">
      <c r="A6" s="1"/>
      <c r="B6" s="2"/>
      <c r="C6" s="2"/>
      <c r="D6" s="2"/>
      <c r="E6" s="2"/>
      <c r="F6" s="2"/>
      <c r="G6" s="2"/>
      <c r="H6" s="2"/>
      <c r="I6" s="2"/>
      <c r="J6" s="2"/>
      <c r="K6" s="1"/>
      <c r="L6" s="1"/>
      <c r="M6" s="1"/>
      <c r="N6" s="1"/>
      <c r="O6" s="1"/>
      <c r="P6" s="1"/>
      <c r="Q6" s="1"/>
      <c r="R6" s="1"/>
      <c r="S6" s="1"/>
      <c r="T6" s="1"/>
      <c r="U6" s="1"/>
      <c r="V6" s="1"/>
      <c r="W6" s="1"/>
      <c r="X6" s="1"/>
      <c r="Y6" s="1"/>
      <c r="Z6" s="1"/>
    </row>
    <row r="7" spans="1:26">
      <c r="A7" s="1"/>
      <c r="B7" s="2"/>
      <c r="C7" s="2"/>
      <c r="D7" s="2"/>
      <c r="E7" s="2"/>
      <c r="F7" s="2"/>
      <c r="G7" s="2"/>
      <c r="H7" s="2"/>
      <c r="I7" s="2"/>
      <c r="J7" s="2"/>
      <c r="K7" s="1"/>
      <c r="L7" s="1"/>
      <c r="M7" s="1"/>
      <c r="N7" s="1"/>
      <c r="O7" s="1"/>
      <c r="P7" s="1"/>
      <c r="Q7" s="1"/>
      <c r="R7" s="1"/>
      <c r="S7" s="1"/>
      <c r="T7" s="1"/>
      <c r="U7" s="1"/>
      <c r="V7" s="1"/>
      <c r="W7" s="1"/>
      <c r="X7" s="1"/>
      <c r="Y7" s="1"/>
      <c r="Z7" s="1"/>
    </row>
    <row r="8" spans="1:26">
      <c r="A8" s="1"/>
      <c r="B8" s="2"/>
      <c r="C8" s="2"/>
      <c r="D8" s="2"/>
      <c r="E8" s="2"/>
      <c r="F8" s="2"/>
      <c r="G8" s="2"/>
      <c r="H8" s="2"/>
      <c r="I8" s="2"/>
      <c r="J8" s="2"/>
      <c r="K8" s="1"/>
      <c r="L8" s="1"/>
      <c r="M8" s="1"/>
      <c r="N8" s="1"/>
      <c r="O8" s="1"/>
      <c r="P8" s="1"/>
      <c r="Q8" s="1"/>
      <c r="R8" s="1"/>
      <c r="S8" s="1"/>
      <c r="T8" s="1"/>
      <c r="U8" s="1"/>
      <c r="V8" s="1"/>
      <c r="W8" s="1"/>
      <c r="X8" s="1"/>
      <c r="Y8" s="1"/>
      <c r="Z8" s="1"/>
    </row>
    <row r="9" spans="1:26">
      <c r="A9" s="1"/>
      <c r="B9" s="2"/>
      <c r="C9" s="2"/>
      <c r="D9" s="2"/>
      <c r="E9" s="2"/>
      <c r="F9" s="2"/>
      <c r="G9" s="2"/>
      <c r="H9" s="2"/>
      <c r="I9" s="2"/>
      <c r="J9" s="2"/>
      <c r="K9" s="1"/>
      <c r="L9" s="1"/>
      <c r="M9" s="1"/>
      <c r="N9" s="1"/>
      <c r="O9" s="1"/>
      <c r="P9" s="1"/>
      <c r="Q9" s="1"/>
      <c r="R9" s="1"/>
      <c r="S9" s="1"/>
      <c r="T9" s="1"/>
      <c r="U9" s="1"/>
      <c r="V9" s="1"/>
      <c r="W9" s="1"/>
      <c r="X9" s="1"/>
      <c r="Y9" s="1"/>
      <c r="Z9" s="1"/>
    </row>
    <row r="10" spans="1:26" ht="15.75" customHeight="1">
      <c r="A10" s="1"/>
      <c r="B10" s="2"/>
      <c r="C10" s="2"/>
      <c r="D10" s="2"/>
      <c r="E10" s="2"/>
      <c r="F10" s="2"/>
      <c r="G10" s="2"/>
      <c r="H10" s="2"/>
      <c r="I10" s="2"/>
      <c r="J10" s="2"/>
      <c r="K10" s="1"/>
      <c r="L10" s="1"/>
      <c r="M10" s="1"/>
      <c r="N10" s="4"/>
      <c r="O10" s="1"/>
      <c r="P10" s="1"/>
      <c r="Q10" s="1"/>
      <c r="R10" s="1"/>
      <c r="S10" s="1"/>
      <c r="T10" s="1"/>
      <c r="U10" s="1"/>
      <c r="V10" s="1"/>
      <c r="W10" s="1"/>
      <c r="X10" s="1"/>
      <c r="Y10" s="1"/>
      <c r="Z10" s="1"/>
    </row>
    <row r="11" spans="1:26">
      <c r="A11" s="1"/>
      <c r="B11" s="2"/>
      <c r="C11" s="2"/>
      <c r="D11" s="2"/>
      <c r="E11" s="2"/>
      <c r="F11" s="2"/>
      <c r="G11" s="2"/>
      <c r="H11" s="2"/>
      <c r="I11" s="2"/>
      <c r="J11" s="2"/>
      <c r="K11" s="1"/>
      <c r="L11" s="1"/>
      <c r="M11" s="1"/>
      <c r="N11" s="1"/>
      <c r="O11" s="1"/>
      <c r="P11" s="1"/>
      <c r="Q11" s="1"/>
      <c r="R11" s="1"/>
      <c r="S11" s="1"/>
      <c r="T11" s="1"/>
      <c r="U11" s="1"/>
      <c r="V11" s="1"/>
      <c r="W11" s="1"/>
      <c r="X11" s="1"/>
      <c r="Y11" s="1"/>
      <c r="Z11" s="1"/>
    </row>
    <row r="12" spans="1:26">
      <c r="A12" s="1"/>
      <c r="B12" s="2"/>
      <c r="C12" s="2"/>
      <c r="D12" s="2"/>
      <c r="E12" s="2"/>
      <c r="F12" s="2"/>
      <c r="G12" s="2"/>
      <c r="H12" s="2"/>
      <c r="I12" s="2"/>
      <c r="J12" s="2"/>
      <c r="K12" s="1"/>
      <c r="L12" s="1"/>
      <c r="M12" s="1"/>
      <c r="N12" s="1"/>
      <c r="O12" s="1"/>
      <c r="P12" s="1"/>
      <c r="Q12" s="1"/>
      <c r="R12" s="1"/>
      <c r="S12" s="1"/>
      <c r="T12" s="1"/>
      <c r="U12" s="1"/>
      <c r="V12" s="1"/>
      <c r="W12" s="1"/>
      <c r="X12" s="1"/>
      <c r="Y12" s="1"/>
      <c r="Z12" s="1"/>
    </row>
    <row r="13" spans="1:26">
      <c r="A13" s="1"/>
      <c r="B13" s="2"/>
      <c r="C13" s="2"/>
      <c r="D13" s="2"/>
      <c r="E13" s="2"/>
      <c r="F13" s="2"/>
      <c r="G13" s="2"/>
      <c r="H13" s="2"/>
      <c r="I13" s="2"/>
      <c r="J13" s="2"/>
      <c r="K13" s="1"/>
      <c r="L13" s="1"/>
      <c r="M13" s="1"/>
      <c r="N13" s="1"/>
      <c r="O13" s="1"/>
      <c r="P13" s="1"/>
      <c r="Q13" s="1"/>
      <c r="R13" s="1"/>
      <c r="S13" s="1"/>
      <c r="T13" s="1"/>
      <c r="U13" s="1"/>
      <c r="V13" s="1"/>
      <c r="W13" s="1"/>
      <c r="X13" s="1"/>
      <c r="Y13" s="1"/>
      <c r="Z13" s="1"/>
    </row>
    <row r="14" spans="1:26">
      <c r="A14" s="1"/>
      <c r="B14" s="2"/>
      <c r="C14" s="2"/>
      <c r="D14" s="2"/>
      <c r="E14" s="2"/>
      <c r="F14" s="2"/>
      <c r="G14" s="2"/>
      <c r="H14" s="2"/>
      <c r="I14" s="2"/>
      <c r="J14" s="2"/>
      <c r="K14" s="1"/>
      <c r="L14" s="1"/>
      <c r="M14" s="1"/>
      <c r="N14" s="1"/>
      <c r="O14" s="1"/>
      <c r="P14" s="1"/>
      <c r="Q14" s="1"/>
      <c r="R14" s="1"/>
      <c r="S14" s="1"/>
      <c r="T14" s="1"/>
      <c r="U14" s="1"/>
      <c r="V14" s="1"/>
      <c r="W14" s="1"/>
      <c r="X14" s="1"/>
      <c r="Y14" s="1"/>
      <c r="Z14" s="1"/>
    </row>
    <row r="15" spans="1:26">
      <c r="A15" s="1"/>
      <c r="B15" s="2"/>
      <c r="C15" s="2"/>
      <c r="D15" s="2"/>
      <c r="E15" s="2"/>
      <c r="F15" s="2"/>
      <c r="G15" s="2"/>
      <c r="H15" s="2"/>
      <c r="I15" s="2"/>
      <c r="J15" s="2"/>
      <c r="K15" s="1"/>
      <c r="L15" s="1"/>
      <c r="M15" s="1"/>
      <c r="N15" s="5" t="s">
        <v>1</v>
      </c>
      <c r="O15" s="6"/>
      <c r="P15" s="6"/>
      <c r="Q15" s="1"/>
      <c r="R15" s="1"/>
      <c r="S15" s="1"/>
      <c r="T15" s="1"/>
      <c r="U15" s="1"/>
      <c r="V15" s="1"/>
      <c r="W15" s="1"/>
      <c r="X15" s="1"/>
      <c r="Y15" s="1"/>
      <c r="Z15" s="1"/>
    </row>
    <row r="16" spans="1:26" ht="15" customHeight="1">
      <c r="A16" s="1"/>
      <c r="B16" s="2"/>
      <c r="C16" s="2"/>
      <c r="D16" s="2"/>
      <c r="E16" s="2"/>
      <c r="F16" s="2"/>
      <c r="G16" s="2"/>
      <c r="H16" s="2"/>
      <c r="I16" s="2"/>
      <c r="J16" s="2"/>
      <c r="K16" s="1"/>
      <c r="L16" s="1"/>
      <c r="M16" s="1"/>
      <c r="N16" s="176" t="s">
        <v>2</v>
      </c>
      <c r="O16" s="271"/>
      <c r="P16" s="271"/>
      <c r="Q16" s="1"/>
      <c r="R16" s="1"/>
      <c r="S16" s="1"/>
      <c r="T16" s="1"/>
      <c r="U16" s="1"/>
      <c r="V16" s="1"/>
      <c r="W16" s="1"/>
      <c r="X16" s="1"/>
      <c r="Y16" s="1"/>
      <c r="Z16" s="1"/>
    </row>
    <row r="17" spans="1:26">
      <c r="A17" s="1"/>
      <c r="B17" s="2"/>
      <c r="C17" s="2"/>
      <c r="D17" s="2"/>
      <c r="E17" s="2"/>
      <c r="F17" s="2"/>
      <c r="G17" s="2"/>
      <c r="H17" s="2"/>
      <c r="I17" s="2"/>
      <c r="J17" s="2"/>
      <c r="K17" s="1"/>
      <c r="L17" s="1"/>
      <c r="M17" s="1"/>
      <c r="N17" s="271"/>
      <c r="O17" s="271"/>
      <c r="P17" s="271"/>
      <c r="Q17" s="1"/>
      <c r="R17" s="1"/>
      <c r="S17" s="1"/>
      <c r="T17" s="1"/>
      <c r="U17" s="1"/>
      <c r="V17" s="1"/>
      <c r="W17" s="1"/>
      <c r="X17" s="1"/>
      <c r="Y17" s="1"/>
      <c r="Z17" s="1"/>
    </row>
    <row r="18" spans="1:26">
      <c r="A18" s="1"/>
      <c r="B18" s="2"/>
      <c r="C18" s="2"/>
      <c r="D18" s="2"/>
      <c r="E18" s="2"/>
      <c r="F18" s="2"/>
      <c r="G18" s="2"/>
      <c r="H18" s="2"/>
      <c r="I18" s="2"/>
      <c r="J18" s="2"/>
      <c r="K18" s="1"/>
      <c r="L18" s="1"/>
      <c r="M18" s="1"/>
      <c r="N18" s="271"/>
      <c r="O18" s="271"/>
      <c r="P18" s="271"/>
      <c r="Q18" s="1"/>
      <c r="R18" s="1"/>
      <c r="S18" s="1"/>
      <c r="T18" s="1"/>
      <c r="U18" s="1"/>
      <c r="V18" s="1"/>
      <c r="W18" s="1"/>
      <c r="X18" s="1"/>
      <c r="Y18" s="1"/>
      <c r="Z18" s="1"/>
    </row>
    <row r="19" spans="1:26">
      <c r="A19" s="1"/>
      <c r="B19" s="2"/>
      <c r="C19" s="2"/>
      <c r="D19" s="2"/>
      <c r="E19" s="2"/>
      <c r="F19" s="2"/>
      <c r="G19" s="2"/>
      <c r="H19" s="2"/>
      <c r="I19" s="2"/>
      <c r="J19" s="2"/>
      <c r="K19" s="1"/>
      <c r="L19" s="1"/>
      <c r="M19" s="1"/>
      <c r="N19" s="271"/>
      <c r="O19" s="271"/>
      <c r="P19" s="271"/>
      <c r="Q19" s="1"/>
      <c r="R19" s="1"/>
      <c r="S19" s="1"/>
      <c r="T19" s="1"/>
      <c r="U19" s="1"/>
      <c r="V19" s="1"/>
      <c r="W19" s="1"/>
      <c r="X19" s="1"/>
      <c r="Y19" s="1"/>
      <c r="Z19" s="1"/>
    </row>
    <row r="20" spans="1:26">
      <c r="A20" s="1"/>
      <c r="B20" s="2"/>
      <c r="C20" s="2"/>
      <c r="D20" s="2"/>
      <c r="E20" s="2"/>
      <c r="F20" s="2"/>
      <c r="G20" s="2"/>
      <c r="H20" s="2"/>
      <c r="I20" s="2"/>
      <c r="J20" s="2"/>
      <c r="K20" s="1"/>
      <c r="L20" s="1"/>
      <c r="M20" s="1"/>
      <c r="N20" s="271"/>
      <c r="O20" s="271"/>
      <c r="P20" s="271"/>
      <c r="Q20" s="1"/>
      <c r="R20" s="1"/>
      <c r="S20" s="1"/>
      <c r="T20" s="1"/>
      <c r="U20" s="1"/>
      <c r="V20" s="1"/>
      <c r="W20" s="1"/>
      <c r="X20" s="1"/>
      <c r="Y20" s="1"/>
      <c r="Z20" s="1"/>
    </row>
    <row r="21" spans="1:26" ht="15.75" customHeight="1">
      <c r="A21" s="1"/>
      <c r="B21" s="2"/>
      <c r="C21" s="2"/>
      <c r="D21" s="2"/>
      <c r="E21" s="2"/>
      <c r="F21" s="2"/>
      <c r="G21" s="2"/>
      <c r="H21" s="2"/>
      <c r="I21" s="2"/>
      <c r="J21" s="2"/>
      <c r="K21" s="1"/>
      <c r="L21" s="1"/>
      <c r="M21" s="1"/>
      <c r="N21" s="271"/>
      <c r="O21" s="271"/>
      <c r="P21" s="271"/>
      <c r="Q21" s="1"/>
      <c r="R21" s="1"/>
      <c r="S21" s="1"/>
      <c r="T21" s="1"/>
      <c r="U21" s="1"/>
      <c r="V21" s="1"/>
      <c r="W21" s="1"/>
      <c r="X21" s="1"/>
      <c r="Y21" s="1"/>
      <c r="Z21" s="1"/>
    </row>
    <row r="22" spans="1:26" ht="15.75" customHeight="1">
      <c r="A22" s="1"/>
      <c r="B22" s="2"/>
      <c r="C22" s="2"/>
      <c r="D22" s="2"/>
      <c r="E22" s="2"/>
      <c r="F22" s="2"/>
      <c r="G22" s="2"/>
      <c r="H22" s="2"/>
      <c r="I22" s="2"/>
      <c r="J22" s="2"/>
      <c r="K22" s="1"/>
      <c r="L22" s="1"/>
      <c r="M22" s="1"/>
      <c r="N22" s="1"/>
      <c r="O22" s="1"/>
      <c r="P22" s="1"/>
      <c r="Q22" s="1"/>
      <c r="R22" s="1"/>
      <c r="S22" s="1"/>
      <c r="T22" s="1"/>
      <c r="U22" s="1"/>
      <c r="V22" s="1"/>
      <c r="W22" s="1"/>
      <c r="X22" s="1"/>
      <c r="Y22" s="1"/>
      <c r="Z22" s="1"/>
    </row>
    <row r="23" spans="1:26" ht="15.75" customHeight="1">
      <c r="A23" s="1"/>
      <c r="B23" s="2"/>
      <c r="C23" s="2"/>
      <c r="D23" s="2"/>
      <c r="E23" s="2"/>
      <c r="F23" s="2"/>
      <c r="G23" s="2"/>
      <c r="H23" s="2"/>
      <c r="I23" s="2"/>
      <c r="J23" s="2"/>
      <c r="K23" s="1"/>
      <c r="L23" s="1"/>
      <c r="M23" s="1"/>
      <c r="N23" s="1"/>
      <c r="O23" s="1"/>
      <c r="P23" s="1"/>
      <c r="Q23" s="1"/>
      <c r="R23" s="1"/>
      <c r="S23" s="1"/>
      <c r="T23" s="1"/>
      <c r="U23" s="1"/>
      <c r="V23" s="1"/>
      <c r="W23" s="1"/>
      <c r="X23" s="1"/>
      <c r="Y23" s="1"/>
      <c r="Z23" s="1"/>
    </row>
    <row r="24" spans="1:26" ht="15.75" customHeight="1">
      <c r="A24" s="1"/>
      <c r="B24" s="2"/>
      <c r="C24" s="2"/>
      <c r="D24" s="2"/>
      <c r="E24" s="2"/>
      <c r="F24" s="2"/>
      <c r="G24" s="2"/>
      <c r="H24" s="2"/>
      <c r="I24" s="2"/>
      <c r="J24" s="2"/>
      <c r="K24" s="1"/>
      <c r="L24" s="1"/>
      <c r="M24" s="1"/>
      <c r="N24" s="1"/>
      <c r="O24" s="1"/>
      <c r="P24" s="1"/>
      <c r="Q24" s="1"/>
      <c r="R24" s="1"/>
      <c r="S24" s="1"/>
      <c r="T24" s="1"/>
      <c r="U24" s="1"/>
      <c r="V24" s="1"/>
      <c r="W24" s="1"/>
      <c r="X24" s="1"/>
      <c r="Y24" s="1"/>
      <c r="Z24" s="1"/>
    </row>
    <row r="25" spans="1:26" ht="15.75" customHeight="1">
      <c r="A25" s="1"/>
      <c r="B25" s="2"/>
      <c r="C25" s="2"/>
      <c r="D25" s="2"/>
      <c r="E25" s="2"/>
      <c r="F25" s="2"/>
      <c r="G25" s="2"/>
      <c r="H25" s="2"/>
      <c r="I25" s="2"/>
      <c r="J25" s="2"/>
      <c r="K25" s="1"/>
      <c r="L25" s="1"/>
      <c r="M25" s="1"/>
      <c r="N25" s="1"/>
      <c r="O25" s="1"/>
      <c r="P25" s="1"/>
      <c r="Q25" s="1"/>
      <c r="R25" s="1"/>
      <c r="S25" s="1"/>
      <c r="T25" s="1"/>
      <c r="U25" s="1"/>
      <c r="V25" s="1"/>
      <c r="W25" s="1"/>
      <c r="X25" s="1"/>
      <c r="Y25" s="1"/>
      <c r="Z25" s="1"/>
    </row>
    <row r="26" spans="1:26" ht="15.75" customHeight="1">
      <c r="A26" s="1"/>
      <c r="B26" s="2"/>
      <c r="C26" s="2"/>
      <c r="D26" s="2"/>
      <c r="E26" s="2"/>
      <c r="F26" s="2"/>
      <c r="G26" s="2"/>
      <c r="H26" s="2"/>
      <c r="I26" s="2"/>
      <c r="J26" s="2"/>
      <c r="K26" s="1"/>
      <c r="L26" s="1"/>
      <c r="M26" s="1"/>
      <c r="N26" s="1"/>
      <c r="O26" s="1"/>
      <c r="P26" s="1"/>
      <c r="Q26" s="1"/>
      <c r="R26" s="1"/>
      <c r="S26" s="1"/>
      <c r="T26" s="1"/>
      <c r="U26" s="1"/>
      <c r="V26" s="1"/>
      <c r="W26" s="1"/>
      <c r="X26" s="1"/>
      <c r="Y26" s="1"/>
      <c r="Z26" s="1"/>
    </row>
    <row r="27" spans="1:26" ht="15.75" customHeight="1">
      <c r="A27" s="1"/>
      <c r="B27" s="2"/>
      <c r="C27" s="2"/>
      <c r="D27" s="2"/>
      <c r="E27" s="2"/>
      <c r="F27" s="2"/>
      <c r="G27" s="2"/>
      <c r="H27" s="2"/>
      <c r="I27" s="2"/>
      <c r="J27" s="2"/>
      <c r="K27" s="1"/>
      <c r="L27" s="1"/>
      <c r="M27" s="1"/>
      <c r="N27" s="1"/>
      <c r="O27" s="1"/>
      <c r="P27" s="1"/>
      <c r="Q27" s="1"/>
      <c r="R27" s="1"/>
      <c r="S27" s="1"/>
      <c r="T27" s="1"/>
      <c r="U27" s="1"/>
      <c r="V27" s="1"/>
      <c r="W27" s="1"/>
      <c r="X27" s="1"/>
      <c r="Y27" s="1"/>
      <c r="Z27" s="1"/>
    </row>
    <row r="28" spans="1:26" ht="15.75" customHeight="1">
      <c r="A28" s="1"/>
      <c r="B28" s="2"/>
      <c r="C28" s="2"/>
      <c r="D28" s="2"/>
      <c r="E28" s="2"/>
      <c r="F28" s="2"/>
      <c r="G28" s="2"/>
      <c r="H28" s="2"/>
      <c r="I28" s="2"/>
      <c r="J28" s="2"/>
      <c r="K28" s="1"/>
      <c r="L28" s="1"/>
      <c r="M28" s="1"/>
      <c r="N28" s="1"/>
      <c r="O28" s="1"/>
      <c r="P28" s="1"/>
      <c r="Q28" s="1"/>
      <c r="R28" s="1"/>
      <c r="S28" s="1"/>
      <c r="T28" s="1"/>
      <c r="U28" s="1"/>
      <c r="V28" s="1"/>
      <c r="W28" s="1"/>
      <c r="X28" s="1"/>
      <c r="Y28" s="1"/>
      <c r="Z28" s="1"/>
    </row>
    <row r="29" spans="1:26" ht="15.75" customHeight="1">
      <c r="A29" s="1"/>
      <c r="B29" s="2"/>
      <c r="C29" s="2"/>
      <c r="D29" s="2"/>
      <c r="E29" s="2"/>
      <c r="F29" s="2"/>
      <c r="G29" s="2"/>
      <c r="H29" s="2"/>
      <c r="I29" s="2"/>
      <c r="J29" s="2"/>
      <c r="K29" s="1"/>
      <c r="L29" s="1"/>
      <c r="M29" s="1"/>
      <c r="N29" s="1"/>
      <c r="O29" s="1"/>
      <c r="P29" s="1"/>
      <c r="Q29" s="1"/>
      <c r="R29" s="1"/>
      <c r="S29" s="1"/>
      <c r="T29" s="1"/>
      <c r="U29" s="1"/>
      <c r="V29" s="1"/>
      <c r="W29" s="1"/>
      <c r="X29" s="1"/>
      <c r="Y29" s="1"/>
      <c r="Z29" s="1"/>
    </row>
    <row r="30" spans="1:26" ht="15.75" customHeight="1">
      <c r="A30" s="1"/>
      <c r="B30" s="2"/>
      <c r="C30" s="2"/>
      <c r="D30" s="2"/>
      <c r="E30" s="2"/>
      <c r="F30" s="2"/>
      <c r="G30" s="2"/>
      <c r="H30" s="2"/>
      <c r="I30" s="2"/>
      <c r="J30" s="2"/>
      <c r="K30" s="1"/>
      <c r="L30" s="1"/>
      <c r="M30" s="1"/>
      <c r="N30" s="1"/>
      <c r="O30" s="1"/>
      <c r="P30" s="1"/>
      <c r="Q30" s="1"/>
      <c r="R30" s="1"/>
      <c r="S30" s="1"/>
      <c r="T30" s="1"/>
      <c r="U30" s="1"/>
      <c r="V30" s="1"/>
      <c r="W30" s="1"/>
      <c r="X30" s="1"/>
      <c r="Y30" s="1"/>
      <c r="Z30" s="1"/>
    </row>
    <row r="31" spans="1:26" ht="15.75" customHeight="1">
      <c r="A31" s="1"/>
      <c r="B31" s="177" t="s">
        <v>3</v>
      </c>
      <c r="C31" s="272"/>
      <c r="D31" s="272"/>
      <c r="E31" s="272"/>
      <c r="F31" s="272"/>
      <c r="G31" s="272"/>
      <c r="H31" s="272"/>
      <c r="I31" s="272"/>
      <c r="J31" s="1"/>
      <c r="K31" s="1"/>
      <c r="L31" s="1"/>
      <c r="M31" s="1"/>
      <c r="N31" s="1"/>
      <c r="O31" s="1"/>
      <c r="P31" s="1"/>
      <c r="Q31" s="1"/>
      <c r="R31" s="1"/>
      <c r="S31" s="1"/>
      <c r="T31" s="1"/>
      <c r="U31" s="1"/>
      <c r="V31" s="1"/>
      <c r="W31" s="1"/>
      <c r="X31" s="1"/>
      <c r="Y31" s="1"/>
      <c r="Z31" s="1"/>
    </row>
    <row r="32" spans="1:26" ht="15.75" customHeight="1">
      <c r="A32" s="1"/>
      <c r="B32" s="1"/>
      <c r="C32" s="7"/>
      <c r="D32" s="8"/>
      <c r="E32" s="8"/>
      <c r="F32" s="8"/>
      <c r="G32" s="8"/>
      <c r="H32" s="8"/>
      <c r="I32" s="8"/>
      <c r="J32" s="1"/>
      <c r="K32" s="1"/>
      <c r="L32" s="1"/>
      <c r="M32" s="1"/>
      <c r="N32" s="1"/>
      <c r="O32" s="1"/>
      <c r="P32" s="1"/>
      <c r="Q32" s="1"/>
      <c r="R32" s="1"/>
      <c r="S32" s="1"/>
      <c r="T32" s="1"/>
      <c r="U32" s="1"/>
      <c r="V32" s="1"/>
      <c r="W32" s="1"/>
      <c r="X32" s="1"/>
      <c r="Y32" s="1"/>
      <c r="Z32" s="1"/>
    </row>
    <row r="33" spans="1:26" ht="15.75" customHeight="1">
      <c r="A33" s="1"/>
      <c r="B33" s="177" t="s">
        <v>4</v>
      </c>
      <c r="C33" s="272"/>
      <c r="D33" s="272"/>
      <c r="E33" s="272"/>
      <c r="F33" s="272"/>
      <c r="G33" s="272"/>
      <c r="H33" s="272"/>
      <c r="I33" s="272"/>
      <c r="J33" s="1"/>
      <c r="K33" s="1"/>
      <c r="L33" s="1"/>
      <c r="M33" s="1"/>
      <c r="N33" s="1"/>
      <c r="O33" s="1"/>
      <c r="P33" s="1"/>
      <c r="Q33" s="1"/>
      <c r="R33" s="1"/>
      <c r="S33" s="1"/>
      <c r="T33" s="1"/>
      <c r="U33" s="1"/>
      <c r="V33" s="1"/>
      <c r="W33" s="1"/>
      <c r="X33" s="1"/>
      <c r="Y33" s="1"/>
      <c r="Z33" s="1"/>
    </row>
    <row r="34" spans="1:26" ht="15.75" customHeight="1">
      <c r="A34" s="1"/>
      <c r="B34" s="1"/>
      <c r="C34" s="7"/>
      <c r="D34" s="8"/>
      <c r="E34" s="8"/>
      <c r="F34" s="8"/>
      <c r="G34" s="8"/>
      <c r="H34" s="8"/>
      <c r="I34" s="8"/>
      <c r="J34" s="1"/>
      <c r="K34" s="1"/>
      <c r="L34" s="1"/>
      <c r="M34" s="1"/>
      <c r="N34" s="1"/>
      <c r="O34" s="1"/>
      <c r="P34" s="1"/>
      <c r="Q34" s="1"/>
      <c r="R34" s="1"/>
      <c r="S34" s="1"/>
      <c r="T34" s="1"/>
      <c r="U34" s="1"/>
      <c r="V34" s="1"/>
      <c r="W34" s="1"/>
      <c r="X34" s="1"/>
      <c r="Y34" s="1"/>
      <c r="Z34" s="1"/>
    </row>
    <row r="35" spans="1:26" ht="15.75" customHeight="1">
      <c r="A35" s="1"/>
      <c r="B35" s="177" t="s">
        <v>5</v>
      </c>
      <c r="C35" s="272"/>
      <c r="D35" s="272"/>
      <c r="E35" s="272"/>
      <c r="F35" s="272"/>
      <c r="G35" s="272"/>
      <c r="H35" s="272"/>
      <c r="I35" s="272"/>
      <c r="J35" s="1"/>
      <c r="K35" s="1"/>
      <c r="L35" s="1"/>
      <c r="M35" s="1"/>
      <c r="N35" s="1"/>
      <c r="O35" s="1"/>
      <c r="P35" s="1"/>
      <c r="Q35" s="1"/>
      <c r="R35" s="1"/>
      <c r="S35" s="1"/>
      <c r="T35" s="1"/>
      <c r="U35" s="1"/>
      <c r="V35" s="1"/>
      <c r="W35" s="1"/>
      <c r="X35" s="1"/>
      <c r="Y35" s="1"/>
      <c r="Z35" s="1"/>
    </row>
    <row r="36" spans="1:26" ht="15.75" customHeight="1">
      <c r="A36" s="1"/>
      <c r="B36" s="1"/>
      <c r="C36" s="7"/>
      <c r="D36" s="8"/>
      <c r="E36" s="8"/>
      <c r="F36" s="8"/>
      <c r="G36" s="8"/>
      <c r="H36" s="8"/>
      <c r="I36" s="8"/>
      <c r="J36" s="1"/>
      <c r="K36" s="1"/>
      <c r="L36" s="1"/>
      <c r="M36" s="1"/>
      <c r="N36" s="1"/>
      <c r="O36" s="1"/>
      <c r="P36" s="1"/>
      <c r="Q36" s="1"/>
      <c r="R36" s="1"/>
      <c r="S36" s="1"/>
      <c r="T36" s="1"/>
      <c r="U36" s="1"/>
      <c r="V36" s="1"/>
      <c r="W36" s="1"/>
      <c r="X36" s="1"/>
      <c r="Y36" s="1"/>
      <c r="Z36" s="1"/>
    </row>
    <row r="37" spans="1:26" ht="15.75" customHeight="1">
      <c r="A37" s="1"/>
      <c r="B37" s="177" t="s">
        <v>6</v>
      </c>
      <c r="C37" s="272"/>
      <c r="D37" s="272"/>
      <c r="E37" s="272"/>
      <c r="F37" s="272"/>
      <c r="G37" s="272"/>
      <c r="H37" s="272"/>
      <c r="I37" s="272"/>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77" t="s">
        <v>7</v>
      </c>
      <c r="C39" s="272"/>
      <c r="D39" s="272"/>
      <c r="E39" s="272"/>
      <c r="F39" s="272"/>
      <c r="G39" s="272"/>
      <c r="H39" s="272"/>
      <c r="I39" s="272"/>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t="s">
        <v>8</v>
      </c>
      <c r="C41" s="110">
        <v>2022</v>
      </c>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9" t="s">
        <v>9</v>
      </c>
      <c r="C43" s="111" t="s">
        <v>10</v>
      </c>
      <c r="D43" s="111"/>
      <c r="E43" s="111"/>
      <c r="F43" s="111"/>
      <c r="G43" s="111"/>
      <c r="H43" s="111"/>
      <c r="I43" s="111"/>
      <c r="J43" s="1"/>
      <c r="K43" s="1"/>
      <c r="L43" s="1"/>
      <c r="M43" s="1"/>
      <c r="N43" s="1"/>
      <c r="O43" s="1"/>
      <c r="P43" s="1"/>
      <c r="Q43" s="1"/>
      <c r="R43" s="1"/>
      <c r="S43" s="1"/>
      <c r="T43" s="1"/>
      <c r="U43" s="1"/>
      <c r="V43" s="1"/>
      <c r="W43" s="1"/>
      <c r="X43" s="1"/>
      <c r="Y43" s="1"/>
      <c r="Z43" s="1"/>
    </row>
    <row r="44" spans="1:26" ht="15.75" customHeight="1">
      <c r="A44" s="1"/>
      <c r="B44" s="9"/>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9" t="s">
        <v>11</v>
      </c>
      <c r="C45" s="178">
        <v>2035675553</v>
      </c>
      <c r="D45" s="272"/>
      <c r="E45" s="272"/>
      <c r="F45" s="1"/>
      <c r="G45" s="1"/>
      <c r="H45" s="1"/>
      <c r="I45" s="1"/>
      <c r="J45" s="1"/>
      <c r="K45" s="1"/>
      <c r="L45" s="1"/>
      <c r="M45" s="1"/>
      <c r="N45" s="1"/>
      <c r="O45" s="1"/>
      <c r="P45" s="1"/>
      <c r="Q45" s="1"/>
      <c r="R45" s="1"/>
      <c r="S45" s="1"/>
      <c r="T45" s="1"/>
      <c r="U45" s="1"/>
      <c r="V45" s="1"/>
      <c r="W45" s="1"/>
      <c r="X45" s="1"/>
      <c r="Y45" s="1"/>
      <c r="Z45" s="1"/>
    </row>
    <row r="46" spans="1:26" ht="15.75" customHeight="1">
      <c r="A46" s="1"/>
      <c r="B46" s="9"/>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9" t="s">
        <v>12</v>
      </c>
      <c r="C47" s="178" t="s">
        <v>13</v>
      </c>
      <c r="D47" s="272"/>
      <c r="E47" s="272"/>
      <c r="F47" s="1"/>
      <c r="G47" s="1"/>
      <c r="H47" s="1"/>
      <c r="I47" s="1"/>
      <c r="J47" s="1"/>
      <c r="K47" s="1"/>
      <c r="L47" s="1"/>
      <c r="M47" s="1"/>
      <c r="N47" s="1"/>
      <c r="O47" s="1"/>
      <c r="P47" s="1"/>
      <c r="Q47" s="1"/>
      <c r="R47" s="1"/>
      <c r="S47" s="1"/>
      <c r="T47" s="1"/>
      <c r="U47" s="1"/>
      <c r="V47" s="1"/>
      <c r="W47" s="1"/>
      <c r="X47" s="1"/>
      <c r="Y47" s="1"/>
      <c r="Z47" s="1"/>
    </row>
    <row r="48" spans="1:26" ht="15.75" customHeight="1">
      <c r="A48" s="1"/>
      <c r="B48" s="9"/>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9" t="s">
        <v>14</v>
      </c>
      <c r="C49" s="178" t="s">
        <v>15</v>
      </c>
      <c r="D49" s="272"/>
      <c r="E49" s="1"/>
      <c r="F49" s="1" t="s">
        <v>16</v>
      </c>
      <c r="G49" s="178" t="s">
        <v>17</v>
      </c>
      <c r="H49" s="272"/>
      <c r="I49" s="272"/>
      <c r="J49" s="1"/>
      <c r="K49" s="1"/>
      <c r="L49" s="1"/>
      <c r="M49" s="1"/>
      <c r="N49" s="1"/>
      <c r="O49" s="1"/>
      <c r="P49" s="1"/>
      <c r="Q49" s="1"/>
      <c r="R49" s="1"/>
      <c r="S49" s="1"/>
      <c r="T49" s="1"/>
      <c r="U49" s="1"/>
      <c r="V49" s="1"/>
      <c r="W49" s="1"/>
      <c r="X49" s="1"/>
      <c r="Y49" s="1"/>
      <c r="Z49" s="1"/>
    </row>
    <row r="50" spans="1:26" ht="15.75" customHeight="1">
      <c r="A50" s="1"/>
      <c r="B50" s="9"/>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9" t="s">
        <v>18</v>
      </c>
      <c r="C51" s="178" t="s">
        <v>19</v>
      </c>
      <c r="D51" s="272"/>
      <c r="E51" s="1"/>
      <c r="F51" s="1" t="s">
        <v>16</v>
      </c>
      <c r="G51" s="178" t="s">
        <v>20</v>
      </c>
      <c r="H51" s="272"/>
      <c r="I51" s="272"/>
      <c r="J51" s="1"/>
      <c r="K51" s="1"/>
      <c r="L51" s="1"/>
      <c r="M51" s="1"/>
      <c r="N51" s="1"/>
      <c r="O51" s="1"/>
      <c r="P51" s="1"/>
      <c r="Q51" s="1"/>
      <c r="R51" s="1"/>
      <c r="S51" s="1"/>
      <c r="T51" s="1"/>
      <c r="U51" s="1"/>
      <c r="V51" s="1"/>
      <c r="W51" s="1"/>
      <c r="X51" s="1"/>
      <c r="Y51" s="1"/>
      <c r="Z51" s="1"/>
    </row>
    <row r="52" spans="1:26" ht="15.75" customHeight="1">
      <c r="A52" s="1"/>
      <c r="B52" s="9"/>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9" t="s">
        <v>21</v>
      </c>
      <c r="C53" s="110">
        <v>1</v>
      </c>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9"/>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9" t="s">
        <v>22</v>
      </c>
      <c r="C55" s="175">
        <v>44950</v>
      </c>
      <c r="D55" s="272"/>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C55:D55"/>
    <mergeCell ref="N16:P21"/>
    <mergeCell ref="B31:I31"/>
    <mergeCell ref="B33:I33"/>
    <mergeCell ref="B35:I35"/>
    <mergeCell ref="B37:I37"/>
    <mergeCell ref="B39:I39"/>
    <mergeCell ref="C45:E45"/>
    <mergeCell ref="C47:E47"/>
    <mergeCell ref="C49:D49"/>
    <mergeCell ref="G49:I49"/>
    <mergeCell ref="C51:D51"/>
    <mergeCell ref="G51:I51"/>
  </mergeCells>
  <pageMargins left="1.0899999999999999" right="0.7" top="0.75" bottom="0.75" header="0" footer="0"/>
  <pageSetup scale="80"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Y1000"/>
  <sheetViews>
    <sheetView workbookViewId="0"/>
  </sheetViews>
  <sheetFormatPr defaultColWidth="14.42578125" defaultRowHeight="15" customHeight="1"/>
  <cols>
    <col min="1" max="1" width="9.28515625" customWidth="1"/>
    <col min="2" max="2" width="14.5703125" customWidth="1"/>
    <col min="3" max="8" width="9.28515625" customWidth="1"/>
    <col min="9" max="9" width="11.5703125" customWidth="1"/>
    <col min="10" max="25" width="9.28515625" customWidth="1"/>
  </cols>
  <sheetData>
    <row r="1" spans="1:25">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row>
    <row r="2" spans="1:25">
      <c r="A2" s="1"/>
      <c r="B2" s="1"/>
      <c r="C2" s="1"/>
      <c r="D2" s="1"/>
      <c r="E2" s="1"/>
      <c r="F2" s="1"/>
      <c r="G2" s="1"/>
      <c r="H2" s="1"/>
      <c r="I2" s="1"/>
      <c r="J2" s="1"/>
      <c r="K2" s="1"/>
      <c r="L2" s="1"/>
      <c r="M2" s="1"/>
      <c r="N2" s="1"/>
      <c r="O2" s="1"/>
      <c r="P2" s="1"/>
      <c r="Q2" s="1"/>
      <c r="R2" s="1"/>
      <c r="S2" s="1"/>
      <c r="T2" s="1"/>
      <c r="U2" s="1"/>
      <c r="V2" s="1"/>
      <c r="W2" s="1"/>
      <c r="X2" s="1"/>
      <c r="Y2" s="1"/>
    </row>
    <row r="3" spans="1:25">
      <c r="A3" s="28" t="s">
        <v>250</v>
      </c>
      <c r="B3" s="1"/>
      <c r="C3" s="1"/>
      <c r="D3" s="1"/>
      <c r="E3" s="1"/>
      <c r="F3" s="1"/>
      <c r="G3" s="1"/>
      <c r="H3" s="1"/>
      <c r="I3" s="1"/>
      <c r="J3" s="1"/>
      <c r="K3" s="1"/>
      <c r="L3" s="1"/>
      <c r="M3" s="1"/>
      <c r="N3" s="1"/>
      <c r="O3" s="1"/>
      <c r="P3" s="1"/>
      <c r="Q3" s="1"/>
      <c r="R3" s="1"/>
      <c r="S3" s="1"/>
      <c r="T3" s="1"/>
      <c r="U3" s="1"/>
      <c r="V3" s="1"/>
      <c r="W3" s="1"/>
      <c r="X3" s="1"/>
      <c r="Y3" s="1"/>
    </row>
    <row r="4" spans="1:25">
      <c r="A4" s="28"/>
      <c r="B4" s="1"/>
      <c r="C4" s="1"/>
      <c r="D4" s="1"/>
      <c r="E4" s="1"/>
      <c r="F4" s="1"/>
      <c r="G4" s="1"/>
      <c r="H4" s="1"/>
      <c r="I4" s="1"/>
      <c r="J4" s="1"/>
      <c r="K4" s="1"/>
      <c r="L4" s="1"/>
      <c r="M4" s="1"/>
      <c r="N4" s="1"/>
      <c r="O4" s="1"/>
      <c r="P4" s="1"/>
      <c r="Q4" s="1"/>
      <c r="R4" s="1"/>
      <c r="S4" s="1"/>
      <c r="T4" s="1"/>
      <c r="U4" s="1"/>
      <c r="V4" s="1"/>
      <c r="W4" s="1"/>
      <c r="X4" s="1"/>
      <c r="Y4" s="1"/>
    </row>
    <row r="5" spans="1:25" ht="28.5" customHeight="1">
      <c r="A5" s="72" t="s">
        <v>251</v>
      </c>
      <c r="B5" s="73"/>
      <c r="C5" s="73"/>
      <c r="D5" s="73"/>
      <c r="E5" s="73"/>
      <c r="F5" s="73"/>
      <c r="G5" s="73"/>
      <c r="H5" s="73"/>
      <c r="I5" s="74"/>
      <c r="J5" s="23"/>
      <c r="K5" s="23"/>
      <c r="L5" s="23"/>
      <c r="M5" s="23"/>
      <c r="N5" s="23"/>
      <c r="O5" s="23"/>
      <c r="P5" s="23"/>
      <c r="Q5" s="23"/>
      <c r="R5" s="23"/>
      <c r="S5" s="23"/>
      <c r="T5" s="23"/>
      <c r="U5" s="23"/>
      <c r="V5" s="23"/>
      <c r="W5" s="23"/>
      <c r="X5" s="23"/>
      <c r="Y5" s="23"/>
    </row>
    <row r="6" spans="1:25" ht="15.75" customHeight="1">
      <c r="A6" s="245" t="s">
        <v>51</v>
      </c>
      <c r="B6" s="274"/>
      <c r="C6" s="245" t="s">
        <v>252</v>
      </c>
      <c r="D6" s="273"/>
      <c r="E6" s="273"/>
      <c r="F6" s="273"/>
      <c r="G6" s="273"/>
      <c r="H6" s="273"/>
      <c r="I6" s="274"/>
      <c r="J6" s="23"/>
      <c r="K6" s="23"/>
      <c r="L6" s="23"/>
      <c r="M6" s="23"/>
      <c r="N6" s="23"/>
      <c r="O6" s="23"/>
      <c r="P6" s="23"/>
      <c r="Q6" s="23"/>
      <c r="R6" s="23"/>
      <c r="S6" s="23"/>
      <c r="T6" s="23"/>
      <c r="U6" s="23"/>
      <c r="V6" s="23"/>
      <c r="W6" s="23"/>
      <c r="X6" s="23"/>
      <c r="Y6" s="23"/>
    </row>
    <row r="7" spans="1:25" ht="15.75" customHeight="1">
      <c r="A7" s="243"/>
      <c r="B7" s="276"/>
      <c r="C7" s="243"/>
      <c r="D7" s="275"/>
      <c r="E7" s="275"/>
      <c r="F7" s="275"/>
      <c r="G7" s="275"/>
      <c r="H7" s="275"/>
      <c r="I7" s="276"/>
      <c r="J7" s="23"/>
      <c r="K7" s="23"/>
      <c r="L7" s="23"/>
      <c r="M7" s="23"/>
      <c r="N7" s="23"/>
      <c r="O7" s="23"/>
      <c r="P7" s="23"/>
      <c r="Q7" s="23"/>
      <c r="R7" s="23"/>
      <c r="S7" s="23"/>
      <c r="T7" s="23"/>
      <c r="U7" s="23"/>
      <c r="V7" s="23"/>
      <c r="W7" s="23"/>
      <c r="X7" s="23"/>
      <c r="Y7" s="23"/>
    </row>
    <row r="8" spans="1:25" ht="15.75" customHeight="1">
      <c r="A8" s="279"/>
      <c r="B8" s="281"/>
      <c r="C8" s="279"/>
      <c r="D8" s="280"/>
      <c r="E8" s="280"/>
      <c r="F8" s="280"/>
      <c r="G8" s="280"/>
      <c r="H8" s="280"/>
      <c r="I8" s="281"/>
      <c r="J8" s="23"/>
      <c r="K8" s="23"/>
      <c r="L8" s="23"/>
      <c r="M8" s="23"/>
      <c r="N8" s="23"/>
      <c r="O8" s="23"/>
      <c r="P8" s="23"/>
      <c r="Q8" s="23"/>
      <c r="R8" s="23"/>
      <c r="S8" s="23"/>
      <c r="T8" s="23"/>
      <c r="U8" s="23"/>
      <c r="V8" s="23"/>
      <c r="W8" s="23"/>
      <c r="X8" s="23"/>
      <c r="Y8" s="23"/>
    </row>
    <row r="9" spans="1:25" ht="15.75" customHeight="1">
      <c r="A9" s="243"/>
      <c r="B9" s="276"/>
      <c r="C9" s="243"/>
      <c r="D9" s="275"/>
      <c r="E9" s="275"/>
      <c r="F9" s="275"/>
      <c r="G9" s="275"/>
      <c r="H9" s="275"/>
      <c r="I9" s="276"/>
      <c r="J9" s="23"/>
      <c r="K9" s="23"/>
      <c r="L9" s="23"/>
      <c r="M9" s="23"/>
      <c r="N9" s="23"/>
      <c r="O9" s="23"/>
      <c r="P9" s="23"/>
      <c r="Q9" s="23"/>
      <c r="R9" s="23"/>
      <c r="S9" s="23"/>
      <c r="T9" s="23"/>
      <c r="U9" s="23"/>
      <c r="V9" s="23"/>
      <c r="W9" s="23"/>
      <c r="X9" s="23"/>
      <c r="Y9" s="23"/>
    </row>
    <row r="10" spans="1:25" ht="15.75" customHeight="1">
      <c r="A10" s="279"/>
      <c r="B10" s="281"/>
      <c r="C10" s="279"/>
      <c r="D10" s="280"/>
      <c r="E10" s="280"/>
      <c r="F10" s="280"/>
      <c r="G10" s="280"/>
      <c r="H10" s="280"/>
      <c r="I10" s="281"/>
      <c r="J10" s="23"/>
      <c r="K10" s="23"/>
      <c r="L10" s="23"/>
      <c r="M10" s="23"/>
      <c r="N10" s="23"/>
      <c r="O10" s="23"/>
      <c r="P10" s="23"/>
      <c r="Q10" s="23"/>
      <c r="R10" s="23"/>
      <c r="S10" s="23"/>
      <c r="T10" s="23"/>
      <c r="U10" s="23"/>
      <c r="V10" s="23"/>
      <c r="W10" s="23"/>
      <c r="X10" s="23"/>
      <c r="Y10" s="23"/>
    </row>
    <row r="11" spans="1:25" ht="15.75" customHeight="1">
      <c r="A11" s="243"/>
      <c r="B11" s="276"/>
      <c r="C11" s="243"/>
      <c r="D11" s="275"/>
      <c r="E11" s="275"/>
      <c r="F11" s="275"/>
      <c r="G11" s="275"/>
      <c r="H11" s="275"/>
      <c r="I11" s="276"/>
      <c r="J11" s="23"/>
      <c r="K11" s="23"/>
      <c r="L11" s="23"/>
      <c r="M11" s="23"/>
      <c r="N11" s="23"/>
      <c r="O11" s="23"/>
      <c r="P11" s="23"/>
      <c r="Q11" s="23"/>
      <c r="R11" s="23"/>
      <c r="S11" s="23"/>
      <c r="T11" s="23"/>
      <c r="U11" s="23"/>
      <c r="V11" s="23"/>
      <c r="W11" s="23"/>
      <c r="X11" s="23"/>
      <c r="Y11" s="23"/>
    </row>
    <row r="12" spans="1:25" ht="15.75" customHeight="1">
      <c r="A12" s="279"/>
      <c r="B12" s="281"/>
      <c r="C12" s="279"/>
      <c r="D12" s="280"/>
      <c r="E12" s="280"/>
      <c r="F12" s="280"/>
      <c r="G12" s="280"/>
      <c r="H12" s="280"/>
      <c r="I12" s="281"/>
      <c r="J12" s="23"/>
      <c r="K12" s="23"/>
      <c r="L12" s="23"/>
      <c r="M12" s="23"/>
      <c r="N12" s="23"/>
      <c r="O12" s="23"/>
      <c r="P12" s="23"/>
      <c r="Q12" s="23"/>
      <c r="R12" s="23"/>
      <c r="S12" s="23"/>
      <c r="T12" s="23"/>
      <c r="U12" s="23"/>
      <c r="V12" s="23"/>
      <c r="W12" s="23"/>
      <c r="X12" s="23"/>
      <c r="Y12" s="23"/>
    </row>
    <row r="13" spans="1:25" ht="15.75" customHeight="1">
      <c r="A13" s="243"/>
      <c r="B13" s="276"/>
      <c r="C13" s="243"/>
      <c r="D13" s="275"/>
      <c r="E13" s="275"/>
      <c r="F13" s="275"/>
      <c r="G13" s="275"/>
      <c r="H13" s="275"/>
      <c r="I13" s="276"/>
      <c r="J13" s="23"/>
      <c r="K13" s="23"/>
      <c r="L13" s="23"/>
      <c r="M13" s="23"/>
      <c r="N13" s="23"/>
      <c r="O13" s="23"/>
      <c r="P13" s="23"/>
      <c r="Q13" s="23"/>
      <c r="R13" s="23"/>
      <c r="S13" s="23"/>
      <c r="T13" s="23"/>
      <c r="U13" s="23"/>
      <c r="V13" s="23"/>
      <c r="W13" s="23"/>
      <c r="X13" s="23"/>
      <c r="Y13" s="23"/>
    </row>
    <row r="14" spans="1:25" ht="15.75" customHeight="1">
      <c r="A14" s="279"/>
      <c r="B14" s="281"/>
      <c r="C14" s="279"/>
      <c r="D14" s="280"/>
      <c r="E14" s="280"/>
      <c r="F14" s="280"/>
      <c r="G14" s="280"/>
      <c r="H14" s="280"/>
      <c r="I14" s="281"/>
      <c r="J14" s="23"/>
      <c r="K14" s="23"/>
      <c r="L14" s="23"/>
      <c r="M14" s="23"/>
      <c r="N14" s="23"/>
      <c r="O14" s="23"/>
      <c r="P14" s="23"/>
      <c r="Q14" s="23"/>
      <c r="R14" s="23"/>
      <c r="S14" s="23"/>
      <c r="T14" s="23"/>
      <c r="U14" s="23"/>
      <c r="V14" s="23"/>
      <c r="W14" s="23"/>
      <c r="X14" s="23"/>
      <c r="Y14" s="23"/>
    </row>
    <row r="15" spans="1:25">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ht="33.75" customHeight="1">
      <c r="A16" s="238" t="s">
        <v>253</v>
      </c>
      <c r="B16" s="273"/>
      <c r="C16" s="273"/>
      <c r="D16" s="273"/>
      <c r="E16" s="273"/>
      <c r="F16" s="273"/>
      <c r="G16" s="273"/>
      <c r="H16" s="273"/>
      <c r="I16" s="274"/>
      <c r="J16" s="71"/>
      <c r="K16" s="71"/>
      <c r="L16" s="71"/>
      <c r="M16" s="71"/>
      <c r="N16" s="71"/>
      <c r="O16" s="71"/>
      <c r="P16" s="71"/>
      <c r="Q16" s="71"/>
      <c r="R16" s="71"/>
      <c r="S16" s="71"/>
      <c r="T16" s="71"/>
      <c r="U16" s="71"/>
      <c r="V16" s="71"/>
      <c r="W16" s="71"/>
      <c r="X16" s="71"/>
      <c r="Y16" s="71"/>
    </row>
    <row r="17" spans="1:25" ht="15.75" customHeight="1">
      <c r="A17" s="245" t="s">
        <v>51</v>
      </c>
      <c r="B17" s="274"/>
      <c r="C17" s="245" t="s">
        <v>252</v>
      </c>
      <c r="D17" s="273"/>
      <c r="E17" s="273"/>
      <c r="F17" s="273"/>
      <c r="G17" s="273"/>
      <c r="H17" s="273"/>
      <c r="I17" s="273"/>
      <c r="J17" s="1"/>
      <c r="K17" s="1"/>
      <c r="L17" s="1"/>
      <c r="M17" s="1"/>
      <c r="N17" s="1"/>
      <c r="O17" s="1"/>
      <c r="P17" s="1"/>
      <c r="Q17" s="1"/>
      <c r="R17" s="1"/>
      <c r="S17" s="1"/>
      <c r="T17" s="1"/>
      <c r="U17" s="1"/>
      <c r="V17" s="1"/>
      <c r="W17" s="1"/>
      <c r="X17" s="1"/>
      <c r="Y17" s="1"/>
    </row>
    <row r="18" spans="1:25" ht="15.75" customHeight="1">
      <c r="A18" s="243"/>
      <c r="B18" s="276"/>
      <c r="C18" s="243"/>
      <c r="D18" s="275"/>
      <c r="E18" s="275"/>
      <c r="F18" s="275"/>
      <c r="G18" s="275"/>
      <c r="H18" s="275"/>
      <c r="I18" s="276"/>
      <c r="J18" s="1"/>
      <c r="K18" s="1"/>
      <c r="L18" s="1"/>
      <c r="M18" s="1"/>
      <c r="N18" s="1"/>
      <c r="O18" s="1"/>
      <c r="P18" s="1"/>
      <c r="Q18" s="1"/>
      <c r="R18" s="1"/>
      <c r="S18" s="1"/>
      <c r="T18" s="1"/>
      <c r="U18" s="1"/>
      <c r="V18" s="1"/>
      <c r="W18" s="1"/>
      <c r="X18" s="1"/>
      <c r="Y18" s="1"/>
    </row>
    <row r="19" spans="1:25" ht="15.75" customHeight="1">
      <c r="A19" s="279"/>
      <c r="B19" s="281"/>
      <c r="C19" s="279"/>
      <c r="D19" s="280"/>
      <c r="E19" s="280"/>
      <c r="F19" s="280"/>
      <c r="G19" s="280"/>
      <c r="H19" s="280"/>
      <c r="I19" s="281"/>
      <c r="J19" s="1"/>
      <c r="K19" s="1"/>
      <c r="L19" s="1"/>
      <c r="M19" s="1"/>
      <c r="N19" s="1"/>
      <c r="O19" s="1"/>
      <c r="P19" s="1"/>
      <c r="Q19" s="1"/>
      <c r="R19" s="1"/>
      <c r="S19" s="1"/>
      <c r="T19" s="1"/>
      <c r="U19" s="1"/>
      <c r="V19" s="1"/>
      <c r="W19" s="1"/>
      <c r="X19" s="1"/>
      <c r="Y19" s="1"/>
    </row>
    <row r="20" spans="1:25" ht="15.75" customHeight="1">
      <c r="A20" s="243"/>
      <c r="B20" s="276"/>
      <c r="C20" s="243"/>
      <c r="D20" s="275"/>
      <c r="E20" s="275"/>
      <c r="F20" s="275"/>
      <c r="G20" s="275"/>
      <c r="H20" s="275"/>
      <c r="I20" s="276"/>
      <c r="J20" s="1"/>
      <c r="K20" s="1"/>
      <c r="L20" s="1"/>
      <c r="M20" s="1"/>
      <c r="N20" s="1"/>
      <c r="O20" s="1"/>
      <c r="P20" s="1"/>
      <c r="Q20" s="1"/>
      <c r="R20" s="1"/>
      <c r="S20" s="1"/>
      <c r="T20" s="1"/>
      <c r="U20" s="1"/>
      <c r="V20" s="1"/>
      <c r="W20" s="1"/>
      <c r="X20" s="1"/>
      <c r="Y20" s="1"/>
    </row>
    <row r="21" spans="1:25" ht="15.75" customHeight="1">
      <c r="A21" s="279"/>
      <c r="B21" s="281"/>
      <c r="C21" s="279"/>
      <c r="D21" s="280"/>
      <c r="E21" s="280"/>
      <c r="F21" s="280"/>
      <c r="G21" s="280"/>
      <c r="H21" s="280"/>
      <c r="I21" s="281"/>
      <c r="J21" s="1"/>
      <c r="K21" s="1"/>
      <c r="L21" s="1"/>
      <c r="M21" s="1"/>
      <c r="N21" s="1"/>
      <c r="O21" s="1"/>
      <c r="P21" s="1"/>
      <c r="Q21" s="1"/>
      <c r="R21" s="1"/>
      <c r="S21" s="1"/>
      <c r="T21" s="1"/>
      <c r="U21" s="1"/>
      <c r="V21" s="1"/>
      <c r="W21" s="1"/>
      <c r="X21" s="1"/>
      <c r="Y21" s="1"/>
    </row>
    <row r="22" spans="1:25" ht="15.75" customHeight="1">
      <c r="A22" s="243"/>
      <c r="B22" s="276"/>
      <c r="C22" s="243"/>
      <c r="D22" s="275"/>
      <c r="E22" s="275"/>
      <c r="F22" s="275"/>
      <c r="G22" s="275"/>
      <c r="H22" s="275"/>
      <c r="I22" s="276"/>
      <c r="J22" s="1"/>
      <c r="K22" s="1"/>
      <c r="L22" s="1"/>
      <c r="M22" s="1"/>
      <c r="N22" s="1"/>
      <c r="O22" s="1"/>
      <c r="P22" s="1"/>
      <c r="Q22" s="1"/>
      <c r="R22" s="1"/>
      <c r="S22" s="1"/>
      <c r="T22" s="1"/>
      <c r="U22" s="1"/>
      <c r="V22" s="1"/>
      <c r="W22" s="1"/>
      <c r="X22" s="1"/>
      <c r="Y22" s="1"/>
    </row>
    <row r="23" spans="1:25" ht="15.75" customHeight="1">
      <c r="A23" s="279"/>
      <c r="B23" s="281"/>
      <c r="C23" s="279"/>
      <c r="D23" s="280"/>
      <c r="E23" s="280"/>
      <c r="F23" s="280"/>
      <c r="G23" s="280"/>
      <c r="H23" s="280"/>
      <c r="I23" s="281"/>
      <c r="J23" s="1"/>
      <c r="K23" s="1"/>
      <c r="L23" s="1"/>
      <c r="M23" s="1"/>
      <c r="N23" s="1"/>
      <c r="O23" s="1"/>
      <c r="P23" s="1"/>
      <c r="Q23" s="1"/>
      <c r="R23" s="1"/>
      <c r="S23" s="1"/>
      <c r="T23" s="1"/>
      <c r="U23" s="1"/>
      <c r="V23" s="1"/>
      <c r="W23" s="1"/>
      <c r="X23" s="1"/>
      <c r="Y23" s="1"/>
    </row>
    <row r="24" spans="1:25" ht="15.75" customHeight="1">
      <c r="A24" s="243"/>
      <c r="B24" s="276"/>
      <c r="C24" s="243"/>
      <c r="D24" s="275"/>
      <c r="E24" s="275"/>
      <c r="F24" s="275"/>
      <c r="G24" s="275"/>
      <c r="H24" s="275"/>
      <c r="I24" s="276"/>
      <c r="J24" s="1"/>
      <c r="K24" s="1"/>
      <c r="L24" s="1"/>
      <c r="M24" s="1"/>
      <c r="N24" s="1"/>
      <c r="O24" s="1"/>
      <c r="P24" s="1"/>
      <c r="Q24" s="1"/>
      <c r="R24" s="1"/>
      <c r="S24" s="1"/>
      <c r="T24" s="1"/>
      <c r="U24" s="1"/>
      <c r="V24" s="1"/>
      <c r="W24" s="1"/>
      <c r="X24" s="1"/>
      <c r="Y24" s="1"/>
    </row>
    <row r="25" spans="1:25" ht="15.75" customHeight="1">
      <c r="A25" s="279"/>
      <c r="B25" s="281"/>
      <c r="C25" s="279"/>
      <c r="D25" s="280"/>
      <c r="E25" s="280"/>
      <c r="F25" s="280"/>
      <c r="G25" s="280"/>
      <c r="H25" s="280"/>
      <c r="I25" s="281"/>
      <c r="J25" s="1"/>
      <c r="K25" s="1"/>
      <c r="L25" s="1"/>
      <c r="M25" s="1"/>
      <c r="N25" s="1"/>
      <c r="O25" s="1"/>
      <c r="P25" s="1"/>
      <c r="Q25" s="1"/>
      <c r="R25" s="1"/>
      <c r="S25" s="1"/>
      <c r="T25" s="1"/>
      <c r="U25" s="1"/>
      <c r="V25" s="1"/>
      <c r="W25" s="1"/>
      <c r="X25" s="1"/>
      <c r="Y25" s="1"/>
    </row>
    <row r="26" spans="1:25" ht="15.75" customHeight="1">
      <c r="A26" s="243"/>
      <c r="B26" s="276"/>
      <c r="C26" s="243"/>
      <c r="D26" s="275"/>
      <c r="E26" s="275"/>
      <c r="F26" s="275"/>
      <c r="G26" s="275"/>
      <c r="H26" s="275"/>
      <c r="I26" s="276"/>
      <c r="J26" s="1"/>
      <c r="K26" s="1"/>
      <c r="L26" s="1"/>
      <c r="M26" s="1"/>
      <c r="N26" s="1"/>
      <c r="O26" s="1"/>
      <c r="P26" s="1"/>
      <c r="Q26" s="1"/>
      <c r="R26" s="1"/>
      <c r="S26" s="1"/>
      <c r="T26" s="1"/>
      <c r="U26" s="1"/>
      <c r="V26" s="1"/>
      <c r="W26" s="1"/>
      <c r="X26" s="1"/>
      <c r="Y26" s="1"/>
    </row>
    <row r="27" spans="1:25" ht="15.75" customHeight="1">
      <c r="A27" s="279"/>
      <c r="B27" s="281"/>
      <c r="C27" s="279"/>
      <c r="D27" s="280"/>
      <c r="E27" s="280"/>
      <c r="F27" s="280"/>
      <c r="G27" s="280"/>
      <c r="H27" s="280"/>
      <c r="I27" s="281"/>
      <c r="J27" s="1"/>
      <c r="K27" s="1"/>
      <c r="L27" s="1"/>
      <c r="M27" s="1"/>
      <c r="N27" s="1"/>
      <c r="O27" s="1"/>
      <c r="P27" s="1"/>
      <c r="Q27" s="1"/>
      <c r="R27" s="1"/>
      <c r="S27" s="1"/>
      <c r="T27" s="1"/>
      <c r="U27" s="1"/>
      <c r="V27" s="1"/>
      <c r="W27" s="1"/>
      <c r="X27" s="1"/>
      <c r="Y27" s="1"/>
    </row>
    <row r="28" spans="1:25" ht="15.75" customHeight="1">
      <c r="A28" s="28"/>
      <c r="B28" s="1"/>
      <c r="C28" s="1"/>
      <c r="D28" s="1"/>
      <c r="E28" s="1"/>
      <c r="F28" s="1"/>
      <c r="G28" s="1"/>
      <c r="H28" s="1"/>
      <c r="I28" s="1"/>
      <c r="J28" s="1"/>
      <c r="K28" s="1"/>
      <c r="L28" s="1"/>
      <c r="M28" s="1"/>
      <c r="N28" s="1"/>
      <c r="O28" s="1"/>
      <c r="P28" s="1"/>
      <c r="Q28" s="1"/>
      <c r="R28" s="1"/>
      <c r="S28" s="1"/>
      <c r="T28" s="1"/>
      <c r="U28" s="1"/>
      <c r="V28" s="1"/>
      <c r="W28" s="1"/>
      <c r="X28" s="1"/>
      <c r="Y28" s="1"/>
    </row>
    <row r="29" spans="1:25" ht="36.75" customHeight="1">
      <c r="A29" s="238" t="s">
        <v>254</v>
      </c>
      <c r="B29" s="273"/>
      <c r="C29" s="273"/>
      <c r="D29" s="273"/>
      <c r="E29" s="273"/>
      <c r="F29" s="273"/>
      <c r="G29" s="273"/>
      <c r="H29" s="273"/>
      <c r="I29" s="274"/>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23"/>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C11:I12"/>
    <mergeCell ref="C26:I27"/>
    <mergeCell ref="A11:B12"/>
    <mergeCell ref="A13:B14"/>
    <mergeCell ref="A17:B17"/>
    <mergeCell ref="A18:B19"/>
    <mergeCell ref="A20:B21"/>
    <mergeCell ref="A6:B6"/>
    <mergeCell ref="C6:I6"/>
    <mergeCell ref="A7:B8"/>
    <mergeCell ref="C7:I8"/>
    <mergeCell ref="A9:B10"/>
    <mergeCell ref="C9:I10"/>
    <mergeCell ref="A29:I29"/>
    <mergeCell ref="C13:I14"/>
    <mergeCell ref="A16:I16"/>
    <mergeCell ref="C17:I17"/>
    <mergeCell ref="C18:I19"/>
    <mergeCell ref="C20:I21"/>
    <mergeCell ref="C22:I23"/>
    <mergeCell ref="C24:I25"/>
    <mergeCell ref="A22:B23"/>
    <mergeCell ref="A24:B25"/>
    <mergeCell ref="A26:B27"/>
  </mergeCells>
  <pageMargins left="0.7" right="0.7" top="0.75" bottom="0.75" header="0" footer="0"/>
  <pageSetup paperSize="9" scale="87" orientation="portrait"/>
  <headerFoot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Y1000"/>
  <sheetViews>
    <sheetView workbookViewId="0"/>
  </sheetViews>
  <sheetFormatPr defaultColWidth="14.42578125" defaultRowHeight="15" customHeight="1"/>
  <cols>
    <col min="1" max="1" width="36.7109375" customWidth="1"/>
    <col min="2" max="2" width="17.7109375" customWidth="1"/>
    <col min="3" max="3" width="37.28515625" customWidth="1"/>
    <col min="4" max="14" width="8.85546875" customWidth="1"/>
    <col min="15" max="15" width="9" customWidth="1"/>
    <col min="16" max="25" width="8.85546875" customWidth="1"/>
  </cols>
  <sheetData>
    <row r="1" spans="1:25">
      <c r="A1" s="1" t="str">
        <f>+'Cover Page'!$B$31</f>
        <v>Annual Performance Report 2022</v>
      </c>
      <c r="B1" s="1"/>
      <c r="C1" s="1" t="str">
        <f>+'Cover Page'!$B$35</f>
        <v>VEOLIA BIOENERGY UK LTD</v>
      </c>
      <c r="D1" s="1"/>
      <c r="E1" s="1"/>
      <c r="F1" s="1"/>
      <c r="G1" s="1"/>
      <c r="H1" s="1"/>
      <c r="I1" s="1"/>
      <c r="J1" s="1"/>
      <c r="K1" s="1"/>
      <c r="L1" s="1"/>
      <c r="M1" s="1"/>
      <c r="N1" s="1"/>
      <c r="O1" s="1"/>
      <c r="P1" s="1"/>
      <c r="Q1" s="1"/>
      <c r="R1" s="1"/>
      <c r="S1" s="1"/>
      <c r="T1" s="1"/>
      <c r="U1" s="1"/>
      <c r="V1" s="1"/>
      <c r="W1" s="1"/>
      <c r="X1" s="1"/>
      <c r="Y1" s="1"/>
    </row>
    <row r="2" spans="1:25" ht="9.75" customHeight="1">
      <c r="A2" s="1"/>
      <c r="B2" s="1"/>
      <c r="C2" s="1"/>
      <c r="D2" s="1"/>
      <c r="E2" s="1"/>
      <c r="F2" s="1"/>
      <c r="G2" s="1"/>
      <c r="H2" s="1"/>
      <c r="I2" s="1"/>
      <c r="J2" s="1"/>
      <c r="K2" s="1"/>
      <c r="L2" s="1"/>
      <c r="M2" s="1"/>
      <c r="N2" s="1"/>
      <c r="O2" s="1"/>
      <c r="P2" s="1"/>
      <c r="Q2" s="1"/>
      <c r="R2" s="1"/>
      <c r="S2" s="1"/>
      <c r="T2" s="1"/>
      <c r="U2" s="1"/>
      <c r="V2" s="1"/>
      <c r="W2" s="1"/>
      <c r="X2" s="1"/>
      <c r="Y2" s="1"/>
    </row>
    <row r="3" spans="1:25">
      <c r="A3" s="28" t="s">
        <v>255</v>
      </c>
      <c r="B3" s="1"/>
      <c r="C3" s="1"/>
      <c r="D3" s="1"/>
      <c r="E3" s="24" t="s">
        <v>1</v>
      </c>
      <c r="F3" s="1"/>
      <c r="G3" s="1"/>
      <c r="H3" s="1"/>
      <c r="I3" s="1"/>
      <c r="J3" s="1"/>
      <c r="K3" s="1"/>
      <c r="L3" s="1"/>
      <c r="M3" s="1"/>
      <c r="N3" s="1"/>
      <c r="O3" s="1"/>
      <c r="P3" s="1"/>
      <c r="Q3" s="1"/>
      <c r="R3" s="1"/>
      <c r="S3" s="1"/>
      <c r="T3" s="1"/>
      <c r="U3" s="1"/>
      <c r="V3" s="1"/>
      <c r="W3" s="1"/>
      <c r="X3" s="1"/>
      <c r="Y3" s="1"/>
    </row>
    <row r="4" spans="1:25" ht="9" customHeight="1">
      <c r="A4" s="1"/>
      <c r="B4" s="1"/>
      <c r="C4" s="1"/>
      <c r="D4" s="1"/>
      <c r="E4" s="1"/>
      <c r="F4" s="1"/>
      <c r="G4" s="1"/>
      <c r="H4" s="1"/>
      <c r="I4" s="1"/>
      <c r="J4" s="1"/>
      <c r="K4" s="1"/>
      <c r="L4" s="1"/>
      <c r="M4" s="1"/>
      <c r="N4" s="1"/>
      <c r="O4" s="1"/>
      <c r="P4" s="1"/>
      <c r="Q4" s="1"/>
      <c r="R4" s="1"/>
      <c r="S4" s="1"/>
      <c r="T4" s="1"/>
      <c r="U4" s="1"/>
      <c r="V4" s="1"/>
      <c r="W4" s="1"/>
      <c r="X4" s="1"/>
      <c r="Y4" s="1"/>
    </row>
    <row r="5" spans="1:25">
      <c r="A5" s="246" t="s">
        <v>256</v>
      </c>
      <c r="B5" s="273"/>
      <c r="C5" s="274"/>
      <c r="D5" s="1"/>
      <c r="E5" s="1"/>
      <c r="F5" s="1"/>
      <c r="G5" s="1"/>
      <c r="H5" s="1"/>
      <c r="I5" s="1"/>
      <c r="J5" s="1"/>
      <c r="K5" s="1"/>
      <c r="L5" s="1"/>
      <c r="M5" s="1"/>
      <c r="N5" s="1"/>
      <c r="O5" s="1"/>
      <c r="P5" s="1"/>
      <c r="Q5" s="1"/>
      <c r="R5" s="1"/>
      <c r="S5" s="1"/>
      <c r="T5" s="1"/>
      <c r="U5" s="1"/>
      <c r="V5" s="1"/>
      <c r="W5" s="1"/>
      <c r="X5" s="1"/>
      <c r="Y5" s="1"/>
    </row>
    <row r="6" spans="1:25">
      <c r="A6" s="75" t="s">
        <v>257</v>
      </c>
      <c r="B6" s="76" t="s">
        <v>258</v>
      </c>
      <c r="C6" s="77">
        <v>131522.68</v>
      </c>
      <c r="D6" s="1"/>
      <c r="E6" s="1"/>
      <c r="F6" s="1"/>
      <c r="G6" s="1"/>
      <c r="H6" s="1"/>
      <c r="I6" s="1"/>
      <c r="J6" s="1"/>
      <c r="K6" s="1"/>
      <c r="L6" s="1"/>
      <c r="M6" s="1"/>
      <c r="N6" s="1"/>
      <c r="O6" s="1"/>
      <c r="P6" s="1"/>
      <c r="Q6" s="1"/>
      <c r="R6" s="1"/>
      <c r="S6" s="1"/>
      <c r="T6" s="1"/>
      <c r="U6" s="1"/>
      <c r="V6" s="1"/>
      <c r="W6" s="1"/>
      <c r="X6" s="1"/>
      <c r="Y6" s="1"/>
    </row>
    <row r="7" spans="1:25">
      <c r="A7" s="75" t="s">
        <v>259</v>
      </c>
      <c r="B7" s="76" t="s">
        <v>258</v>
      </c>
      <c r="C7" s="77">
        <v>1.21</v>
      </c>
      <c r="D7" s="1"/>
      <c r="E7" s="1"/>
      <c r="F7" s="1"/>
      <c r="G7" s="1"/>
      <c r="H7" s="1"/>
      <c r="I7" s="1"/>
      <c r="J7" s="1"/>
      <c r="K7" s="1"/>
      <c r="L7" s="1"/>
      <c r="M7" s="1"/>
      <c r="N7" s="1"/>
      <c r="O7" s="1"/>
      <c r="P7" s="1"/>
      <c r="Q7" s="1"/>
      <c r="R7" s="1"/>
      <c r="S7" s="1"/>
      <c r="T7" s="1"/>
      <c r="U7" s="1"/>
      <c r="V7" s="1"/>
      <c r="W7" s="1"/>
      <c r="X7" s="1"/>
      <c r="Y7" s="1"/>
    </row>
    <row r="8" spans="1:25">
      <c r="A8" s="75" t="s">
        <v>260</v>
      </c>
      <c r="B8" s="76" t="s">
        <v>258</v>
      </c>
      <c r="C8" s="77">
        <v>1.18</v>
      </c>
      <c r="D8" s="1"/>
      <c r="E8" s="1"/>
      <c r="F8" s="1"/>
      <c r="G8" s="1"/>
      <c r="H8" s="1"/>
      <c r="I8" s="1"/>
      <c r="J8" s="1"/>
      <c r="K8" s="1"/>
      <c r="L8" s="1"/>
      <c r="M8" s="1"/>
      <c r="N8" s="1"/>
      <c r="O8" s="1"/>
      <c r="P8" s="1"/>
      <c r="Q8" s="1"/>
      <c r="R8" s="1"/>
      <c r="S8" s="1"/>
      <c r="T8" s="1"/>
      <c r="U8" s="1"/>
      <c r="V8" s="1"/>
      <c r="W8" s="1"/>
      <c r="X8" s="1"/>
      <c r="Y8" s="1"/>
    </row>
    <row r="9" spans="1:25" ht="89.25" customHeight="1">
      <c r="A9" s="75" t="s">
        <v>261</v>
      </c>
      <c r="B9" s="247"/>
      <c r="C9" s="274"/>
      <c r="D9" s="1"/>
      <c r="E9" s="248" t="s">
        <v>262</v>
      </c>
      <c r="F9" s="271"/>
      <c r="G9" s="271"/>
      <c r="H9" s="271"/>
      <c r="I9" s="271"/>
      <c r="J9" s="271"/>
      <c r="K9" s="271"/>
      <c r="L9" s="271"/>
      <c r="M9" s="271"/>
      <c r="N9" s="271"/>
      <c r="O9" s="271"/>
      <c r="P9" s="1"/>
      <c r="Q9" s="1"/>
      <c r="R9" s="1"/>
      <c r="S9" s="1"/>
      <c r="T9" s="1"/>
      <c r="U9" s="1"/>
      <c r="V9" s="1"/>
      <c r="W9" s="1"/>
      <c r="X9" s="1"/>
      <c r="Y9" s="1"/>
    </row>
    <row r="10" spans="1:25" ht="8.25" customHeight="1">
      <c r="A10" s="52"/>
      <c r="B10" s="78"/>
      <c r="C10" s="78"/>
      <c r="D10" s="1"/>
      <c r="E10" s="1"/>
      <c r="F10" s="1"/>
      <c r="G10" s="1"/>
      <c r="H10" s="1"/>
      <c r="I10" s="1"/>
      <c r="J10" s="1"/>
      <c r="K10" s="1"/>
      <c r="L10" s="1"/>
      <c r="M10" s="1"/>
      <c r="N10" s="1"/>
      <c r="O10" s="1"/>
      <c r="P10" s="1"/>
      <c r="Q10" s="1"/>
      <c r="R10" s="1"/>
      <c r="S10" s="1"/>
      <c r="T10" s="1"/>
      <c r="U10" s="1"/>
      <c r="V10" s="1"/>
      <c r="W10" s="1"/>
      <c r="X10" s="1"/>
      <c r="Y10" s="1"/>
    </row>
    <row r="11" spans="1:25">
      <c r="A11" s="249" t="s">
        <v>263</v>
      </c>
      <c r="B11" s="273"/>
      <c r="C11" s="274"/>
      <c r="D11" s="1"/>
      <c r="E11" s="1"/>
      <c r="F11" s="1"/>
      <c r="G11" s="1"/>
      <c r="H11" s="1"/>
      <c r="I11" s="1"/>
      <c r="J11" s="1"/>
      <c r="K11" s="1"/>
      <c r="L11" s="1"/>
      <c r="M11" s="1"/>
      <c r="N11" s="1"/>
      <c r="O11" s="1"/>
      <c r="P11" s="1"/>
      <c r="Q11" s="1"/>
      <c r="R11" s="1"/>
      <c r="S11" s="1"/>
      <c r="T11" s="1"/>
      <c r="U11" s="1"/>
      <c r="V11" s="1"/>
      <c r="W11" s="1"/>
      <c r="X11" s="1"/>
      <c r="Y11" s="1"/>
    </row>
    <row r="12" spans="1:25" ht="33" customHeight="1">
      <c r="A12" s="75" t="s">
        <v>264</v>
      </c>
      <c r="B12" s="76" t="s">
        <v>258</v>
      </c>
      <c r="C12" s="77">
        <v>1445.3</v>
      </c>
      <c r="D12" s="1"/>
      <c r="E12" s="1"/>
      <c r="F12" s="1"/>
      <c r="G12" s="1"/>
      <c r="H12" s="1"/>
      <c r="I12" s="1"/>
      <c r="J12" s="1"/>
      <c r="K12" s="1"/>
      <c r="L12" s="1"/>
      <c r="M12" s="1"/>
      <c r="N12" s="1"/>
      <c r="O12" s="1"/>
      <c r="P12" s="1"/>
      <c r="Q12" s="1"/>
      <c r="R12" s="1"/>
      <c r="S12" s="1"/>
      <c r="T12" s="1"/>
      <c r="U12" s="1"/>
      <c r="V12" s="1"/>
      <c r="W12" s="1"/>
      <c r="X12" s="1"/>
      <c r="Y12" s="1"/>
    </row>
    <row r="13" spans="1:25" ht="101.25" customHeight="1">
      <c r="A13" s="75" t="s">
        <v>265</v>
      </c>
      <c r="B13" s="247"/>
      <c r="C13" s="274"/>
      <c r="D13" s="1"/>
      <c r="E13" s="189" t="s">
        <v>266</v>
      </c>
      <c r="F13" s="271"/>
      <c r="G13" s="271"/>
      <c r="H13" s="271"/>
      <c r="I13" s="271"/>
      <c r="J13" s="271"/>
      <c r="K13" s="271"/>
      <c r="L13" s="271"/>
      <c r="M13" s="271"/>
      <c r="N13" s="271"/>
      <c r="O13" s="271"/>
      <c r="P13" s="1"/>
      <c r="Q13" s="1"/>
      <c r="R13" s="1"/>
      <c r="S13" s="1"/>
      <c r="T13" s="1"/>
      <c r="U13" s="1"/>
      <c r="V13" s="1"/>
      <c r="W13" s="1"/>
      <c r="X13" s="1"/>
      <c r="Y13" s="1"/>
    </row>
    <row r="14" spans="1:25" ht="69.75" customHeight="1">
      <c r="A14" s="75" t="s">
        <v>267</v>
      </c>
      <c r="B14" s="79" t="s">
        <v>268</v>
      </c>
      <c r="C14" s="80">
        <v>430699.4</v>
      </c>
      <c r="D14" s="1"/>
      <c r="E14" s="1"/>
      <c r="F14" s="1"/>
      <c r="G14" s="1"/>
      <c r="H14" s="1"/>
      <c r="I14" s="1"/>
      <c r="J14" s="1"/>
      <c r="K14" s="1"/>
      <c r="L14" s="1"/>
      <c r="M14" s="1"/>
      <c r="N14" s="1"/>
      <c r="O14" s="1"/>
      <c r="P14" s="1"/>
      <c r="Q14" s="1"/>
      <c r="R14" s="1"/>
      <c r="S14" s="1"/>
      <c r="T14" s="1"/>
      <c r="U14" s="1"/>
      <c r="V14" s="1"/>
      <c r="W14" s="1"/>
      <c r="X14" s="1"/>
      <c r="Y14" s="1"/>
    </row>
    <row r="15" spans="1:25" ht="6" customHeight="1">
      <c r="A15" s="52"/>
      <c r="B15" s="78"/>
      <c r="C15" s="78"/>
      <c r="D15" s="1"/>
      <c r="E15" s="1"/>
      <c r="F15" s="1"/>
      <c r="G15" s="1"/>
      <c r="H15" s="1"/>
      <c r="I15" s="1"/>
      <c r="J15" s="1"/>
      <c r="K15" s="1"/>
      <c r="L15" s="1"/>
      <c r="M15" s="1"/>
      <c r="N15" s="1"/>
      <c r="O15" s="1"/>
      <c r="P15" s="1"/>
      <c r="Q15" s="1"/>
      <c r="R15" s="1"/>
      <c r="S15" s="1"/>
      <c r="T15" s="1"/>
      <c r="U15" s="1"/>
      <c r="V15" s="1"/>
      <c r="W15" s="1"/>
      <c r="X15" s="1"/>
      <c r="Y15" s="1"/>
    </row>
    <row r="16" spans="1:25" ht="39" customHeight="1">
      <c r="A16" s="246" t="s">
        <v>269</v>
      </c>
      <c r="B16" s="273"/>
      <c r="C16" s="274"/>
      <c r="D16" s="1"/>
      <c r="E16" s="1"/>
      <c r="F16" s="1"/>
      <c r="G16" s="1"/>
      <c r="H16" s="1"/>
      <c r="I16" s="1"/>
      <c r="J16" s="1"/>
      <c r="K16" s="1"/>
      <c r="L16" s="1"/>
      <c r="M16" s="1"/>
      <c r="N16" s="1"/>
      <c r="O16" s="1"/>
      <c r="P16" s="1"/>
      <c r="Q16" s="1"/>
      <c r="R16" s="1"/>
      <c r="S16" s="1"/>
      <c r="T16" s="1"/>
      <c r="U16" s="1"/>
      <c r="V16" s="1"/>
      <c r="W16" s="1"/>
      <c r="X16" s="1"/>
      <c r="Y16" s="1"/>
    </row>
    <row r="17" spans="1:25" ht="48.75" customHeight="1">
      <c r="A17" s="75" t="s">
        <v>270</v>
      </c>
      <c r="B17" s="81">
        <v>0.98150000000000004</v>
      </c>
      <c r="C17" s="77"/>
      <c r="D17" s="1"/>
      <c r="E17" s="1"/>
      <c r="F17" s="1"/>
      <c r="G17" s="1"/>
      <c r="H17" s="1"/>
      <c r="I17" s="1"/>
      <c r="J17" s="1"/>
      <c r="K17" s="1"/>
      <c r="L17" s="1"/>
      <c r="M17" s="1"/>
      <c r="N17" s="1"/>
      <c r="O17" s="1"/>
      <c r="P17" s="1"/>
      <c r="Q17" s="1"/>
      <c r="R17" s="1"/>
      <c r="S17" s="1"/>
      <c r="T17" s="1"/>
      <c r="U17" s="1"/>
      <c r="V17" s="1"/>
      <c r="W17" s="1"/>
      <c r="X17" s="1"/>
      <c r="Y17" s="1"/>
    </row>
    <row r="18" spans="1:25" ht="102.75" customHeight="1">
      <c r="A18" s="75" t="s">
        <v>271</v>
      </c>
      <c r="B18" s="247"/>
      <c r="C18" s="274"/>
      <c r="D18" s="1"/>
      <c r="E18" s="189" t="s">
        <v>272</v>
      </c>
      <c r="F18" s="271"/>
      <c r="G18" s="271"/>
      <c r="H18" s="271"/>
      <c r="I18" s="271"/>
      <c r="J18" s="271"/>
      <c r="K18" s="271"/>
      <c r="L18" s="271"/>
      <c r="M18" s="271"/>
      <c r="N18" s="271"/>
      <c r="O18" s="271"/>
      <c r="P18" s="1"/>
      <c r="Q18" s="1"/>
      <c r="R18" s="1"/>
      <c r="S18" s="1"/>
      <c r="T18" s="1"/>
      <c r="U18" s="1"/>
      <c r="V18" s="1"/>
      <c r="W18" s="1"/>
      <c r="X18" s="1"/>
      <c r="Y18" s="1"/>
    </row>
    <row r="19" spans="1:25" ht="33.75" customHeight="1">
      <c r="A19" s="75" t="s">
        <v>273</v>
      </c>
      <c r="B19" s="81">
        <v>0.99570000000000003</v>
      </c>
      <c r="C19" s="77"/>
      <c r="D19" s="1"/>
      <c r="E19" s="1"/>
      <c r="F19" s="1"/>
      <c r="G19" s="1"/>
      <c r="H19" s="1"/>
      <c r="I19" s="1"/>
      <c r="J19" s="1"/>
      <c r="K19" s="1"/>
      <c r="L19" s="1"/>
      <c r="M19" s="1"/>
      <c r="N19" s="1"/>
      <c r="O19" s="1"/>
      <c r="P19" s="1"/>
      <c r="Q19" s="1"/>
      <c r="R19" s="1"/>
      <c r="S19" s="1"/>
      <c r="T19" s="1"/>
      <c r="U19" s="1"/>
      <c r="V19" s="1"/>
      <c r="W19" s="1"/>
      <c r="X19" s="1"/>
      <c r="Y19" s="1"/>
    </row>
    <row r="20" spans="1:25" ht="92.25" customHeight="1">
      <c r="A20" s="75" t="s">
        <v>274</v>
      </c>
      <c r="B20" s="247"/>
      <c r="C20" s="274"/>
      <c r="D20" s="1"/>
      <c r="E20" s="189" t="s">
        <v>275</v>
      </c>
      <c r="F20" s="271"/>
      <c r="G20" s="271"/>
      <c r="H20" s="271"/>
      <c r="I20" s="271"/>
      <c r="J20" s="271"/>
      <c r="K20" s="271"/>
      <c r="L20" s="271"/>
      <c r="M20" s="271"/>
      <c r="N20" s="271"/>
      <c r="O20" s="271"/>
      <c r="P20" s="1"/>
      <c r="Q20" s="1"/>
      <c r="R20" s="1"/>
      <c r="S20" s="1"/>
      <c r="T20" s="1"/>
      <c r="U20" s="1"/>
      <c r="V20" s="1"/>
      <c r="W20" s="1"/>
      <c r="X20" s="1"/>
      <c r="Y20" s="1"/>
    </row>
    <row r="21" spans="1:25" ht="9.75" customHeight="1">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c r="A22" s="1" t="s">
        <v>276</v>
      </c>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c r="A23" s="188" t="s">
        <v>277</v>
      </c>
      <c r="B23" s="275"/>
      <c r="C23" s="276"/>
      <c r="D23" s="1"/>
      <c r="E23" s="1"/>
      <c r="F23" s="1"/>
      <c r="G23" s="1"/>
      <c r="H23" s="1"/>
      <c r="I23" s="1"/>
      <c r="J23" s="1"/>
      <c r="K23" s="1"/>
      <c r="L23" s="1"/>
      <c r="M23" s="1"/>
      <c r="N23" s="1"/>
      <c r="O23" s="1"/>
      <c r="P23" s="1"/>
      <c r="Q23" s="1"/>
      <c r="R23" s="1"/>
      <c r="S23" s="1"/>
      <c r="T23" s="1"/>
      <c r="U23" s="1"/>
      <c r="V23" s="1"/>
      <c r="W23" s="1"/>
      <c r="X23" s="1"/>
      <c r="Y23" s="1"/>
    </row>
    <row r="24" spans="1:25" ht="64.5" customHeight="1">
      <c r="A24" s="279"/>
      <c r="B24" s="280"/>
      <c r="C24" s="281"/>
      <c r="D24" s="1"/>
      <c r="E24" s="1"/>
      <c r="F24" s="1"/>
      <c r="G24" s="1"/>
      <c r="H24" s="1"/>
      <c r="I24" s="1"/>
      <c r="J24" s="1"/>
      <c r="K24" s="1"/>
      <c r="L24" s="1"/>
      <c r="M24" s="1"/>
      <c r="N24" s="1"/>
      <c r="O24" s="1"/>
      <c r="P24" s="1"/>
      <c r="Q24" s="1"/>
      <c r="R24" s="1"/>
      <c r="S24" s="1"/>
      <c r="T24" s="1"/>
      <c r="U24" s="1"/>
      <c r="V24" s="1"/>
      <c r="W24" s="1"/>
      <c r="X24" s="1"/>
      <c r="Y24" s="1"/>
    </row>
    <row r="25" spans="1:25" ht="15.75" customHeight="1">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8:C18"/>
    <mergeCell ref="E18:O18"/>
    <mergeCell ref="B20:C20"/>
    <mergeCell ref="E20:O20"/>
    <mergeCell ref="A23:C24"/>
    <mergeCell ref="A16:C16"/>
    <mergeCell ref="A5:C5"/>
    <mergeCell ref="B9:C9"/>
    <mergeCell ref="E9:O9"/>
    <mergeCell ref="A11:C11"/>
    <mergeCell ref="B13:C13"/>
    <mergeCell ref="E13:O13"/>
  </mergeCells>
  <pageMargins left="0.7" right="0.7" top="0.75" bottom="0.75" header="0" footer="0"/>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Z1000"/>
  <sheetViews>
    <sheetView workbookViewId="0"/>
  </sheetViews>
  <sheetFormatPr defaultColWidth="14.42578125" defaultRowHeight="15" customHeight="1"/>
  <cols>
    <col min="1" max="1" width="9.28515625" customWidth="1"/>
    <col min="2" max="2" width="14.5703125" customWidth="1"/>
    <col min="3" max="3" width="9.28515625" customWidth="1"/>
    <col min="4" max="4" width="17.5703125" customWidth="1"/>
    <col min="5" max="5" width="9.28515625" customWidth="1"/>
    <col min="6" max="6" width="21.5703125" customWidth="1"/>
    <col min="7" max="7" width="10.42578125" customWidth="1"/>
    <col min="8"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28" t="s">
        <v>278</v>
      </c>
      <c r="B3" s="1"/>
      <c r="C3" s="1"/>
      <c r="D3" s="1"/>
      <c r="E3" s="1"/>
      <c r="F3" s="1"/>
      <c r="G3" s="1"/>
      <c r="H3" s="1"/>
      <c r="I3" s="1"/>
      <c r="J3" s="1"/>
      <c r="K3" s="1"/>
      <c r="L3" s="1"/>
      <c r="M3" s="1"/>
      <c r="N3" s="1"/>
      <c r="O3" s="1"/>
      <c r="P3" s="1"/>
      <c r="Q3" s="1"/>
      <c r="R3" s="1"/>
      <c r="S3" s="1"/>
      <c r="T3" s="1"/>
      <c r="U3" s="1"/>
      <c r="V3" s="1"/>
      <c r="W3" s="1"/>
      <c r="X3" s="1"/>
      <c r="Y3" s="1"/>
      <c r="Z3" s="1"/>
    </row>
    <row r="4" spans="1:26">
      <c r="A4" s="28"/>
      <c r="B4" s="1"/>
      <c r="C4" s="1"/>
      <c r="D4" s="1"/>
      <c r="E4" s="1"/>
      <c r="F4" s="1"/>
      <c r="G4" s="1"/>
      <c r="H4" s="1"/>
      <c r="I4" s="1"/>
      <c r="J4" s="1"/>
      <c r="K4" s="1"/>
      <c r="L4" s="1"/>
      <c r="M4" s="1"/>
      <c r="N4" s="1"/>
      <c r="O4" s="1"/>
      <c r="P4" s="1"/>
      <c r="Q4" s="1"/>
      <c r="R4" s="1"/>
      <c r="S4" s="1"/>
      <c r="T4" s="1"/>
      <c r="U4" s="1"/>
      <c r="V4" s="1"/>
      <c r="W4" s="1"/>
      <c r="X4" s="1"/>
      <c r="Y4" s="1"/>
      <c r="Z4" s="1"/>
    </row>
    <row r="5" spans="1:26" ht="21.75" customHeight="1">
      <c r="A5" s="188" t="s">
        <v>279</v>
      </c>
      <c r="B5" s="275"/>
      <c r="C5" s="275"/>
      <c r="D5" s="275"/>
      <c r="E5" s="275"/>
      <c r="F5" s="275"/>
      <c r="G5" s="276"/>
      <c r="H5" s="23"/>
      <c r="I5" s="23"/>
      <c r="J5" s="23"/>
      <c r="K5" s="23"/>
      <c r="L5" s="23"/>
      <c r="M5" s="23"/>
      <c r="N5" s="23"/>
      <c r="O5" s="23"/>
      <c r="P5" s="23"/>
      <c r="Q5" s="23"/>
      <c r="R5" s="23"/>
      <c r="S5" s="23"/>
      <c r="T5" s="23"/>
      <c r="U5" s="23"/>
      <c r="V5" s="23"/>
      <c r="W5" s="23"/>
      <c r="X5" s="23"/>
      <c r="Y5" s="23"/>
      <c r="Z5" s="23"/>
    </row>
    <row r="6" spans="1:26" ht="15.75" customHeight="1">
      <c r="A6" s="277"/>
      <c r="B6" s="271"/>
      <c r="C6" s="271"/>
      <c r="D6" s="271"/>
      <c r="E6" s="271"/>
      <c r="F6" s="271"/>
      <c r="G6" s="278"/>
      <c r="H6" s="23"/>
      <c r="I6" s="23"/>
      <c r="J6" s="23"/>
      <c r="K6" s="23"/>
      <c r="L6" s="23"/>
      <c r="M6" s="23"/>
      <c r="N6" s="23"/>
      <c r="O6" s="23"/>
      <c r="P6" s="23"/>
      <c r="Q6" s="23"/>
      <c r="R6" s="23"/>
      <c r="S6" s="23"/>
      <c r="T6" s="23"/>
      <c r="U6" s="23"/>
      <c r="V6" s="23"/>
      <c r="W6" s="23"/>
      <c r="X6" s="23"/>
      <c r="Y6" s="23"/>
      <c r="Z6" s="23"/>
    </row>
    <row r="7" spans="1:26" ht="15.75" customHeight="1">
      <c r="A7" s="277"/>
      <c r="B7" s="271"/>
      <c r="C7" s="271"/>
      <c r="D7" s="271"/>
      <c r="E7" s="271"/>
      <c r="F7" s="271"/>
      <c r="G7" s="278"/>
      <c r="H7" s="23"/>
      <c r="I7" s="23"/>
      <c r="J7" s="23"/>
      <c r="K7" s="23"/>
      <c r="L7" s="23"/>
      <c r="M7" s="23"/>
      <c r="N7" s="23"/>
      <c r="O7" s="23"/>
      <c r="P7" s="23"/>
      <c r="Q7" s="23"/>
      <c r="R7" s="23"/>
      <c r="S7" s="23"/>
      <c r="T7" s="23"/>
      <c r="U7" s="23"/>
      <c r="V7" s="23"/>
      <c r="W7" s="23"/>
      <c r="X7" s="23"/>
      <c r="Y7" s="23"/>
      <c r="Z7" s="23"/>
    </row>
    <row r="8" spans="1:26" ht="15.75" customHeight="1">
      <c r="A8" s="277"/>
      <c r="B8" s="271"/>
      <c r="C8" s="271"/>
      <c r="D8" s="271"/>
      <c r="E8" s="271"/>
      <c r="F8" s="271"/>
      <c r="G8" s="278"/>
      <c r="H8" s="23"/>
      <c r="I8" s="23"/>
      <c r="J8" s="23"/>
      <c r="K8" s="23"/>
      <c r="L8" s="23"/>
      <c r="M8" s="23"/>
      <c r="N8" s="23"/>
      <c r="O8" s="23"/>
      <c r="P8" s="23"/>
      <c r="Q8" s="23"/>
      <c r="R8" s="23"/>
      <c r="S8" s="23"/>
      <c r="T8" s="23"/>
      <c r="U8" s="23"/>
      <c r="V8" s="23"/>
      <c r="W8" s="23"/>
      <c r="X8" s="23"/>
      <c r="Y8" s="23"/>
      <c r="Z8" s="23"/>
    </row>
    <row r="9" spans="1:26" ht="15.75" customHeight="1">
      <c r="A9" s="277"/>
      <c r="B9" s="271"/>
      <c r="C9" s="271"/>
      <c r="D9" s="271"/>
      <c r="E9" s="271"/>
      <c r="F9" s="271"/>
      <c r="G9" s="278"/>
      <c r="H9" s="23"/>
      <c r="I9" s="23"/>
      <c r="J9" s="23"/>
      <c r="K9" s="23"/>
      <c r="L9" s="23"/>
      <c r="M9" s="23"/>
      <c r="N9" s="23"/>
      <c r="O9" s="23"/>
      <c r="P9" s="23"/>
      <c r="Q9" s="23"/>
      <c r="R9" s="23"/>
      <c r="S9" s="23"/>
      <c r="T9" s="23"/>
      <c r="U9" s="23"/>
      <c r="V9" s="23"/>
      <c r="W9" s="23"/>
      <c r="X9" s="23"/>
      <c r="Y9" s="23"/>
      <c r="Z9" s="23"/>
    </row>
    <row r="10" spans="1:26" ht="15.75" customHeight="1">
      <c r="A10" s="277"/>
      <c r="B10" s="271"/>
      <c r="C10" s="271"/>
      <c r="D10" s="271"/>
      <c r="E10" s="271"/>
      <c r="F10" s="271"/>
      <c r="G10" s="278"/>
      <c r="H10" s="23"/>
      <c r="I10" s="23"/>
      <c r="J10" s="23"/>
      <c r="K10" s="23"/>
      <c r="L10" s="23"/>
      <c r="M10" s="23"/>
      <c r="N10" s="23"/>
      <c r="O10" s="23"/>
      <c r="P10" s="23"/>
      <c r="Q10" s="23"/>
      <c r="R10" s="23"/>
      <c r="S10" s="23"/>
      <c r="T10" s="23"/>
      <c r="U10" s="23"/>
      <c r="V10" s="23"/>
      <c r="W10" s="23"/>
      <c r="X10" s="23"/>
      <c r="Y10" s="23"/>
      <c r="Z10" s="23"/>
    </row>
    <row r="11" spans="1:26" ht="15.75" customHeight="1">
      <c r="A11" s="279"/>
      <c r="B11" s="280"/>
      <c r="C11" s="280"/>
      <c r="D11" s="280"/>
      <c r="E11" s="280"/>
      <c r="F11" s="280"/>
      <c r="G11" s="281"/>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33.75" customHeight="1">
      <c r="A13" s="238" t="s">
        <v>280</v>
      </c>
      <c r="B13" s="273"/>
      <c r="C13" s="273"/>
      <c r="D13" s="273"/>
      <c r="E13" s="273"/>
      <c r="F13" s="273"/>
      <c r="G13" s="274"/>
      <c r="H13" s="71"/>
      <c r="I13" s="71"/>
      <c r="J13" s="71"/>
      <c r="K13" s="71"/>
      <c r="L13" s="71"/>
      <c r="M13" s="71"/>
      <c r="N13" s="71"/>
      <c r="O13" s="71"/>
      <c r="P13" s="71"/>
      <c r="Q13" s="71"/>
      <c r="R13" s="71"/>
      <c r="S13" s="71"/>
      <c r="T13" s="71"/>
      <c r="U13" s="71"/>
      <c r="V13" s="71"/>
      <c r="W13" s="71"/>
      <c r="X13" s="71"/>
      <c r="Y13" s="71"/>
      <c r="Z13" s="71"/>
    </row>
    <row r="14" spans="1:26" ht="15.75" customHeight="1">
      <c r="A14" s="245" t="s">
        <v>281</v>
      </c>
      <c r="B14" s="274"/>
      <c r="C14" s="245" t="s">
        <v>252</v>
      </c>
      <c r="D14" s="273"/>
      <c r="E14" s="273"/>
      <c r="F14" s="273"/>
      <c r="G14" s="273"/>
      <c r="H14" s="1"/>
      <c r="I14" s="1"/>
      <c r="J14" s="1"/>
      <c r="K14" s="1"/>
      <c r="L14" s="1"/>
      <c r="M14" s="1"/>
      <c r="N14" s="1"/>
      <c r="O14" s="1"/>
      <c r="P14" s="1"/>
      <c r="Q14" s="1"/>
      <c r="R14" s="1"/>
      <c r="S14" s="1"/>
      <c r="T14" s="1"/>
      <c r="U14" s="1"/>
      <c r="V14" s="1"/>
      <c r="W14" s="1"/>
      <c r="X14" s="1"/>
      <c r="Y14" s="1"/>
      <c r="Z14" s="1"/>
    </row>
    <row r="15" spans="1:26" ht="15.75" customHeight="1">
      <c r="A15" s="188"/>
      <c r="B15" s="276"/>
      <c r="C15" s="243"/>
      <c r="D15" s="275"/>
      <c r="E15" s="275"/>
      <c r="F15" s="275"/>
      <c r="G15" s="276"/>
      <c r="H15" s="1"/>
      <c r="I15" s="1"/>
      <c r="J15" s="1"/>
      <c r="K15" s="1"/>
      <c r="L15" s="1"/>
      <c r="M15" s="1"/>
      <c r="N15" s="1"/>
      <c r="O15" s="1"/>
      <c r="P15" s="1"/>
      <c r="Q15" s="1"/>
      <c r="R15" s="1"/>
      <c r="S15" s="1"/>
      <c r="T15" s="1"/>
      <c r="U15" s="1"/>
      <c r="V15" s="1"/>
      <c r="W15" s="1"/>
      <c r="X15" s="1"/>
      <c r="Y15" s="1"/>
      <c r="Z15" s="1"/>
    </row>
    <row r="16" spans="1:26" ht="15.75" customHeight="1">
      <c r="A16" s="279"/>
      <c r="B16" s="281"/>
      <c r="C16" s="279"/>
      <c r="D16" s="280"/>
      <c r="E16" s="280"/>
      <c r="F16" s="280"/>
      <c r="G16" s="281"/>
      <c r="H16" s="1"/>
      <c r="I16" s="1"/>
      <c r="J16" s="1"/>
      <c r="K16" s="1"/>
      <c r="L16" s="1"/>
      <c r="M16" s="1"/>
      <c r="N16" s="1"/>
      <c r="O16" s="1"/>
      <c r="P16" s="1"/>
      <c r="Q16" s="1"/>
      <c r="R16" s="1"/>
      <c r="S16" s="1"/>
      <c r="T16" s="1"/>
      <c r="U16" s="1"/>
      <c r="V16" s="1"/>
      <c r="W16" s="1"/>
      <c r="X16" s="1"/>
      <c r="Y16" s="1"/>
      <c r="Z16" s="1"/>
    </row>
    <row r="17" spans="1:26" ht="15.75" customHeight="1">
      <c r="A17" s="243"/>
      <c r="B17" s="276"/>
      <c r="C17" s="243"/>
      <c r="D17" s="275"/>
      <c r="E17" s="275"/>
      <c r="F17" s="275"/>
      <c r="G17" s="276"/>
      <c r="H17" s="1"/>
      <c r="I17" s="1"/>
      <c r="J17" s="1"/>
      <c r="K17" s="1"/>
      <c r="L17" s="1"/>
      <c r="M17" s="1"/>
      <c r="N17" s="1"/>
      <c r="O17" s="1"/>
      <c r="P17" s="1"/>
      <c r="Q17" s="1"/>
      <c r="R17" s="1"/>
      <c r="S17" s="1"/>
      <c r="T17" s="1"/>
      <c r="U17" s="1"/>
      <c r="V17" s="1"/>
      <c r="W17" s="1"/>
      <c r="X17" s="1"/>
      <c r="Y17" s="1"/>
      <c r="Z17" s="1"/>
    </row>
    <row r="18" spans="1:26" ht="15.75" customHeight="1">
      <c r="A18" s="279"/>
      <c r="B18" s="281"/>
      <c r="C18" s="279"/>
      <c r="D18" s="280"/>
      <c r="E18" s="280"/>
      <c r="F18" s="280"/>
      <c r="G18" s="281"/>
      <c r="H18" s="1"/>
      <c r="I18" s="1"/>
      <c r="J18" s="1"/>
      <c r="K18" s="1"/>
      <c r="L18" s="1"/>
      <c r="M18" s="1"/>
      <c r="N18" s="1"/>
      <c r="O18" s="1"/>
      <c r="P18" s="1"/>
      <c r="Q18" s="1"/>
      <c r="R18" s="1"/>
      <c r="S18" s="1"/>
      <c r="T18" s="1"/>
      <c r="U18" s="1"/>
      <c r="V18" s="1"/>
      <c r="W18" s="1"/>
      <c r="X18" s="1"/>
      <c r="Y18" s="1"/>
      <c r="Z18" s="1"/>
    </row>
    <row r="19" spans="1:26" ht="15.75" customHeight="1">
      <c r="A19" s="243"/>
      <c r="B19" s="276"/>
      <c r="C19" s="243"/>
      <c r="D19" s="275"/>
      <c r="E19" s="275"/>
      <c r="F19" s="275"/>
      <c r="G19" s="276"/>
      <c r="H19" s="1"/>
      <c r="I19" s="1"/>
      <c r="J19" s="1"/>
      <c r="K19" s="1"/>
      <c r="L19" s="1"/>
      <c r="M19" s="1"/>
      <c r="N19" s="1"/>
      <c r="O19" s="1"/>
      <c r="P19" s="1"/>
      <c r="Q19" s="1"/>
      <c r="R19" s="1"/>
      <c r="S19" s="1"/>
      <c r="T19" s="1"/>
      <c r="U19" s="1"/>
      <c r="V19" s="1"/>
      <c r="W19" s="1"/>
      <c r="X19" s="1"/>
      <c r="Y19" s="1"/>
      <c r="Z19" s="1"/>
    </row>
    <row r="20" spans="1:26" ht="15.75" customHeight="1">
      <c r="A20" s="279"/>
      <c r="B20" s="281"/>
      <c r="C20" s="279"/>
      <c r="D20" s="280"/>
      <c r="E20" s="280"/>
      <c r="F20" s="280"/>
      <c r="G20" s="281"/>
      <c r="H20" s="1"/>
      <c r="I20" s="1"/>
      <c r="J20" s="1"/>
      <c r="K20" s="1"/>
      <c r="L20" s="1"/>
      <c r="M20" s="1"/>
      <c r="N20" s="1"/>
      <c r="O20" s="1"/>
      <c r="P20" s="1"/>
      <c r="Q20" s="1"/>
      <c r="R20" s="1"/>
      <c r="S20" s="1"/>
      <c r="T20" s="1"/>
      <c r="U20" s="1"/>
      <c r="V20" s="1"/>
      <c r="W20" s="1"/>
      <c r="X20" s="1"/>
      <c r="Y20" s="1"/>
      <c r="Z20" s="1"/>
    </row>
    <row r="21" spans="1:26" ht="15.75" customHeight="1">
      <c r="A21" s="243"/>
      <c r="B21" s="276"/>
      <c r="C21" s="243"/>
      <c r="D21" s="275"/>
      <c r="E21" s="275"/>
      <c r="F21" s="275"/>
      <c r="G21" s="276"/>
      <c r="H21" s="1"/>
      <c r="I21" s="1"/>
      <c r="J21" s="1"/>
      <c r="K21" s="1"/>
      <c r="L21" s="1"/>
      <c r="M21" s="1"/>
      <c r="N21" s="1"/>
      <c r="O21" s="1"/>
      <c r="P21" s="1"/>
      <c r="Q21" s="1"/>
      <c r="R21" s="1"/>
      <c r="S21" s="1"/>
      <c r="T21" s="1"/>
      <c r="U21" s="1"/>
      <c r="V21" s="1"/>
      <c r="W21" s="1"/>
      <c r="X21" s="1"/>
      <c r="Y21" s="1"/>
      <c r="Z21" s="1"/>
    </row>
    <row r="22" spans="1:26" ht="15.75" customHeight="1">
      <c r="A22" s="279"/>
      <c r="B22" s="281"/>
      <c r="C22" s="279"/>
      <c r="D22" s="280"/>
      <c r="E22" s="280"/>
      <c r="F22" s="280"/>
      <c r="G22" s="281"/>
      <c r="H22" s="1"/>
      <c r="I22" s="1"/>
      <c r="J22" s="1"/>
      <c r="K22" s="1"/>
      <c r="L22" s="1"/>
      <c r="M22" s="1"/>
      <c r="N22" s="1"/>
      <c r="O22" s="1"/>
      <c r="P22" s="1"/>
      <c r="Q22" s="1"/>
      <c r="R22" s="1"/>
      <c r="S22" s="1"/>
      <c r="T22" s="1"/>
      <c r="U22" s="1"/>
      <c r="V22" s="1"/>
      <c r="W22" s="1"/>
      <c r="X22" s="1"/>
      <c r="Y22" s="1"/>
      <c r="Z22" s="1"/>
    </row>
    <row r="23" spans="1:26" ht="15.75" customHeight="1">
      <c r="A23" s="243"/>
      <c r="B23" s="276"/>
      <c r="C23" s="243"/>
      <c r="D23" s="275"/>
      <c r="E23" s="275"/>
      <c r="F23" s="275"/>
      <c r="G23" s="276"/>
      <c r="H23" s="1"/>
      <c r="I23" s="1"/>
      <c r="J23" s="1"/>
      <c r="K23" s="1"/>
      <c r="L23" s="1"/>
      <c r="M23" s="1"/>
      <c r="N23" s="1"/>
      <c r="O23" s="1"/>
      <c r="P23" s="1"/>
      <c r="Q23" s="1"/>
      <c r="R23" s="1"/>
      <c r="S23" s="1"/>
      <c r="T23" s="1"/>
      <c r="U23" s="1"/>
      <c r="V23" s="1"/>
      <c r="W23" s="1"/>
      <c r="X23" s="1"/>
      <c r="Y23" s="1"/>
      <c r="Z23" s="1"/>
    </row>
    <row r="24" spans="1:26" ht="15.75" customHeight="1">
      <c r="A24" s="279"/>
      <c r="B24" s="281"/>
      <c r="C24" s="279"/>
      <c r="D24" s="280"/>
      <c r="E24" s="280"/>
      <c r="F24" s="280"/>
      <c r="G24" s="28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25"/>
      <c r="B26" s="25"/>
      <c r="C26" s="25"/>
      <c r="D26" s="25"/>
      <c r="E26" s="25"/>
      <c r="F26" s="25"/>
      <c r="G26" s="25"/>
      <c r="H26" s="1"/>
      <c r="I26" s="1"/>
      <c r="J26" s="1"/>
      <c r="K26" s="1"/>
      <c r="L26" s="1"/>
      <c r="M26" s="1"/>
      <c r="N26" s="1"/>
      <c r="O26" s="1"/>
      <c r="P26" s="1"/>
      <c r="Q26" s="1"/>
      <c r="R26" s="1"/>
      <c r="S26" s="1"/>
      <c r="T26" s="1"/>
      <c r="U26" s="1"/>
      <c r="V26" s="1"/>
      <c r="W26" s="1"/>
      <c r="X26" s="1"/>
      <c r="Y26" s="1"/>
      <c r="Z26" s="1"/>
    </row>
    <row r="27" spans="1:26" ht="16.5" customHeight="1">
      <c r="A27" s="238" t="s">
        <v>282</v>
      </c>
      <c r="B27" s="273"/>
      <c r="C27" s="273"/>
      <c r="D27" s="273"/>
      <c r="E27" s="273"/>
      <c r="F27" s="273"/>
      <c r="G27" s="274"/>
      <c r="H27" s="82"/>
      <c r="I27" s="82"/>
      <c r="J27" s="82"/>
      <c r="K27" s="82"/>
      <c r="L27" s="82"/>
      <c r="M27" s="82"/>
      <c r="N27" s="82"/>
      <c r="O27" s="82"/>
      <c r="P27" s="82"/>
      <c r="Q27" s="82"/>
      <c r="R27" s="82"/>
      <c r="S27" s="82"/>
      <c r="T27" s="82"/>
      <c r="U27" s="82"/>
      <c r="V27" s="82"/>
      <c r="W27" s="82"/>
      <c r="X27" s="82"/>
      <c r="Y27" s="82"/>
      <c r="Z27" s="82"/>
    </row>
    <row r="28" spans="1:26" ht="17.25" customHeight="1">
      <c r="A28" s="252" t="s">
        <v>283</v>
      </c>
      <c r="B28" s="276"/>
      <c r="C28" s="253" t="s">
        <v>284</v>
      </c>
      <c r="D28" s="234" t="s">
        <v>285</v>
      </c>
      <c r="E28" s="273"/>
      <c r="F28" s="273"/>
      <c r="G28" s="274"/>
      <c r="H28" s="25"/>
      <c r="I28" s="25"/>
      <c r="J28" s="25"/>
      <c r="K28" s="25"/>
      <c r="L28" s="25"/>
      <c r="M28" s="25"/>
      <c r="N28" s="25"/>
      <c r="O28" s="25"/>
      <c r="P28" s="25"/>
      <c r="Q28" s="25"/>
      <c r="R28" s="25"/>
      <c r="S28" s="25"/>
      <c r="T28" s="25"/>
      <c r="U28" s="25"/>
      <c r="V28" s="25"/>
      <c r="W28" s="25"/>
      <c r="X28" s="25"/>
      <c r="Y28" s="25"/>
      <c r="Z28" s="25"/>
    </row>
    <row r="29" spans="1:26" ht="17.25" customHeight="1">
      <c r="A29" s="279"/>
      <c r="B29" s="281"/>
      <c r="C29" s="283"/>
      <c r="D29" s="234" t="s">
        <v>286</v>
      </c>
      <c r="E29" s="274"/>
      <c r="F29" s="234" t="s">
        <v>162</v>
      </c>
      <c r="G29" s="274"/>
      <c r="H29" s="25"/>
      <c r="I29" s="25"/>
      <c r="J29" s="25"/>
      <c r="K29" s="25"/>
      <c r="L29" s="25"/>
      <c r="M29" s="25"/>
      <c r="N29" s="25"/>
      <c r="O29" s="25"/>
      <c r="P29" s="25"/>
      <c r="Q29" s="25"/>
      <c r="R29" s="25"/>
      <c r="S29" s="25"/>
      <c r="T29" s="25"/>
      <c r="U29" s="25"/>
      <c r="V29" s="25"/>
      <c r="W29" s="25"/>
      <c r="X29" s="25"/>
      <c r="Y29" s="25"/>
      <c r="Z29" s="25"/>
    </row>
    <row r="30" spans="1:26" ht="37.5" customHeight="1">
      <c r="A30" s="199" t="s">
        <v>287</v>
      </c>
      <c r="B30" s="274"/>
      <c r="C30" s="83" t="s">
        <v>288</v>
      </c>
      <c r="D30" s="225" t="s">
        <v>289</v>
      </c>
      <c r="E30" s="274"/>
      <c r="F30" s="250"/>
      <c r="G30" s="274"/>
      <c r="H30" s="56"/>
      <c r="I30" s="56"/>
      <c r="J30" s="25"/>
      <c r="K30" s="25"/>
      <c r="L30" s="56"/>
      <c r="M30" s="56"/>
      <c r="N30" s="56"/>
      <c r="O30" s="56"/>
      <c r="P30" s="56"/>
      <c r="Q30" s="56"/>
      <c r="R30" s="56"/>
      <c r="S30" s="56"/>
      <c r="T30" s="56"/>
      <c r="U30" s="56"/>
      <c r="V30" s="56"/>
      <c r="W30" s="56"/>
      <c r="X30" s="56"/>
      <c r="Y30" s="56"/>
      <c r="Z30" s="56"/>
    </row>
    <row r="31" spans="1:26" ht="37.5" customHeight="1">
      <c r="A31" s="199" t="s">
        <v>290</v>
      </c>
      <c r="B31" s="274"/>
      <c r="C31" s="64" t="s">
        <v>291</v>
      </c>
      <c r="D31" s="225" t="s">
        <v>292</v>
      </c>
      <c r="E31" s="274"/>
      <c r="F31" s="250"/>
      <c r="G31" s="274"/>
      <c r="H31" s="56"/>
      <c r="I31" s="56"/>
      <c r="J31" s="25"/>
      <c r="K31" s="25"/>
      <c r="L31" s="56"/>
      <c r="M31" s="56"/>
      <c r="N31" s="56"/>
      <c r="O31" s="56"/>
      <c r="P31" s="56"/>
      <c r="Q31" s="56"/>
      <c r="R31" s="56"/>
      <c r="S31" s="56"/>
      <c r="T31" s="56"/>
      <c r="U31" s="56"/>
      <c r="V31" s="56"/>
      <c r="W31" s="56"/>
      <c r="X31" s="56"/>
      <c r="Y31" s="56"/>
      <c r="Z31" s="56"/>
    </row>
    <row r="32" spans="1:26" ht="37.5" customHeight="1">
      <c r="A32" s="199" t="s">
        <v>293</v>
      </c>
      <c r="B32" s="274"/>
      <c r="C32" s="64" t="s">
        <v>294</v>
      </c>
      <c r="D32" s="225" t="s">
        <v>295</v>
      </c>
      <c r="E32" s="274"/>
      <c r="F32" s="225" t="s">
        <v>295</v>
      </c>
      <c r="G32" s="274"/>
      <c r="H32" s="56"/>
      <c r="I32" s="56"/>
      <c r="J32" s="25"/>
      <c r="K32" s="25"/>
      <c r="L32" s="56"/>
      <c r="M32" s="56"/>
      <c r="N32" s="56"/>
      <c r="O32" s="56"/>
      <c r="P32" s="56"/>
      <c r="Q32" s="56"/>
      <c r="R32" s="56"/>
      <c r="S32" s="56"/>
      <c r="T32" s="56"/>
      <c r="U32" s="56"/>
      <c r="V32" s="56"/>
      <c r="W32" s="56"/>
      <c r="X32" s="56"/>
      <c r="Y32" s="56"/>
      <c r="Z32" s="56"/>
    </row>
    <row r="33" spans="1:26" ht="37.5" customHeight="1">
      <c r="A33" s="199" t="s">
        <v>296</v>
      </c>
      <c r="B33" s="274"/>
      <c r="C33" s="64" t="s">
        <v>294</v>
      </c>
      <c r="D33" s="225">
        <v>0</v>
      </c>
      <c r="E33" s="274"/>
      <c r="F33" s="250">
        <v>0</v>
      </c>
      <c r="G33" s="274"/>
      <c r="H33" s="56"/>
      <c r="I33" s="56"/>
      <c r="J33" s="56"/>
      <c r="K33" s="56"/>
      <c r="L33" s="56"/>
      <c r="M33" s="56"/>
      <c r="N33" s="56"/>
      <c r="O33" s="56"/>
      <c r="P33" s="56"/>
      <c r="Q33" s="56"/>
      <c r="R33" s="56"/>
      <c r="S33" s="56"/>
      <c r="T33" s="56"/>
      <c r="U33" s="56"/>
      <c r="V33" s="56"/>
      <c r="W33" s="56"/>
      <c r="X33" s="56"/>
      <c r="Y33" s="56"/>
      <c r="Z33" s="56"/>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206" t="s">
        <v>297</v>
      </c>
      <c r="B35" s="273"/>
      <c r="C35" s="273"/>
      <c r="D35" s="273"/>
      <c r="E35" s="273"/>
      <c r="F35" s="273"/>
      <c r="G35" s="274"/>
      <c r="H35" s="1"/>
      <c r="I35" s="1"/>
      <c r="J35" s="1"/>
      <c r="K35" s="1"/>
      <c r="L35" s="1"/>
      <c r="M35" s="1"/>
      <c r="N35" s="1"/>
      <c r="O35" s="1"/>
      <c r="P35" s="1"/>
      <c r="Q35" s="1"/>
      <c r="R35" s="1"/>
      <c r="S35" s="1"/>
      <c r="T35" s="1"/>
      <c r="U35" s="1"/>
      <c r="V35" s="1"/>
      <c r="W35" s="1"/>
      <c r="X35" s="1"/>
      <c r="Y35" s="1"/>
      <c r="Z35" s="1"/>
    </row>
    <row r="36" spans="1:26" ht="15.75" customHeight="1">
      <c r="A36" s="251"/>
      <c r="B36" s="275"/>
      <c r="C36" s="275"/>
      <c r="D36" s="275"/>
      <c r="E36" s="275"/>
      <c r="F36" s="275"/>
      <c r="G36" s="276"/>
      <c r="H36" s="1"/>
      <c r="I36" s="1"/>
      <c r="J36" s="1"/>
      <c r="K36" s="1"/>
      <c r="L36" s="1"/>
      <c r="M36" s="1"/>
      <c r="N36" s="1"/>
      <c r="O36" s="1"/>
      <c r="P36" s="1"/>
      <c r="Q36" s="1"/>
      <c r="R36" s="1"/>
      <c r="S36" s="1"/>
      <c r="T36" s="1"/>
      <c r="U36" s="1"/>
      <c r="V36" s="1"/>
      <c r="W36" s="1"/>
      <c r="X36" s="1"/>
      <c r="Y36" s="1"/>
      <c r="Z36" s="1"/>
    </row>
    <row r="37" spans="1:26" ht="15.75" customHeight="1">
      <c r="A37" s="277"/>
      <c r="B37" s="271"/>
      <c r="C37" s="271"/>
      <c r="D37" s="271"/>
      <c r="E37" s="271"/>
      <c r="F37" s="271"/>
      <c r="G37" s="278"/>
      <c r="H37" s="1"/>
      <c r="I37" s="1"/>
      <c r="J37" s="1"/>
      <c r="K37" s="1"/>
      <c r="L37" s="1"/>
      <c r="M37" s="1"/>
      <c r="N37" s="1"/>
      <c r="O37" s="1"/>
      <c r="P37" s="1"/>
      <c r="Q37" s="1"/>
      <c r="R37" s="1"/>
      <c r="S37" s="1"/>
      <c r="T37" s="1"/>
      <c r="U37" s="1"/>
      <c r="V37" s="1"/>
      <c r="W37" s="1"/>
      <c r="X37" s="1"/>
      <c r="Y37" s="1"/>
      <c r="Z37" s="1"/>
    </row>
    <row r="38" spans="1:26" ht="15.75" customHeight="1">
      <c r="A38" s="277"/>
      <c r="B38" s="271"/>
      <c r="C38" s="271"/>
      <c r="D38" s="271"/>
      <c r="E38" s="271"/>
      <c r="F38" s="271"/>
      <c r="G38" s="278"/>
      <c r="H38" s="1"/>
      <c r="I38" s="1"/>
      <c r="J38" s="1"/>
      <c r="K38" s="1"/>
      <c r="L38" s="1"/>
      <c r="M38" s="1"/>
      <c r="N38" s="1"/>
      <c r="O38" s="1"/>
      <c r="P38" s="1"/>
      <c r="Q38" s="1"/>
      <c r="R38" s="1"/>
      <c r="S38" s="1"/>
      <c r="T38" s="1"/>
      <c r="U38" s="1"/>
      <c r="V38" s="1"/>
      <c r="W38" s="1"/>
      <c r="X38" s="1"/>
      <c r="Y38" s="1"/>
      <c r="Z38" s="1"/>
    </row>
    <row r="39" spans="1:26" ht="15.75" customHeight="1">
      <c r="A39" s="277"/>
      <c r="B39" s="271"/>
      <c r="C39" s="271"/>
      <c r="D39" s="271"/>
      <c r="E39" s="271"/>
      <c r="F39" s="271"/>
      <c r="G39" s="278"/>
      <c r="H39" s="1"/>
      <c r="I39" s="1"/>
      <c r="J39" s="1"/>
      <c r="K39" s="1"/>
      <c r="L39" s="1"/>
      <c r="M39" s="1"/>
      <c r="N39" s="1"/>
      <c r="O39" s="1"/>
      <c r="P39" s="1"/>
      <c r="Q39" s="1"/>
      <c r="R39" s="1"/>
      <c r="S39" s="1"/>
      <c r="T39" s="1"/>
      <c r="U39" s="1"/>
      <c r="V39" s="1"/>
      <c r="W39" s="1"/>
      <c r="X39" s="1"/>
      <c r="Y39" s="1"/>
      <c r="Z39" s="1"/>
    </row>
    <row r="40" spans="1:26" ht="15.75" customHeight="1">
      <c r="A40" s="277"/>
      <c r="B40" s="271"/>
      <c r="C40" s="271"/>
      <c r="D40" s="271"/>
      <c r="E40" s="271"/>
      <c r="F40" s="271"/>
      <c r="G40" s="278"/>
      <c r="H40" s="1"/>
      <c r="I40" s="1"/>
      <c r="J40" s="1"/>
      <c r="K40" s="1"/>
      <c r="L40" s="1"/>
      <c r="M40" s="1"/>
      <c r="N40" s="1"/>
      <c r="O40" s="1"/>
      <c r="P40" s="1"/>
      <c r="Q40" s="1"/>
      <c r="R40" s="1"/>
      <c r="S40" s="1"/>
      <c r="T40" s="1"/>
      <c r="U40" s="1"/>
      <c r="V40" s="1"/>
      <c r="W40" s="1"/>
      <c r="X40" s="1"/>
      <c r="Y40" s="1"/>
      <c r="Z40" s="1"/>
    </row>
    <row r="41" spans="1:26" ht="15.75" customHeight="1">
      <c r="A41" s="279"/>
      <c r="B41" s="280"/>
      <c r="C41" s="280"/>
      <c r="D41" s="280"/>
      <c r="E41" s="280"/>
      <c r="F41" s="280"/>
      <c r="G41" s="28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23"/>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A5:G11"/>
    <mergeCell ref="A13:G13"/>
    <mergeCell ref="A14:B14"/>
    <mergeCell ref="C14:G14"/>
    <mergeCell ref="A15:B16"/>
    <mergeCell ref="C15:G16"/>
    <mergeCell ref="C17:G18"/>
    <mergeCell ref="C19:G20"/>
    <mergeCell ref="C21:G22"/>
    <mergeCell ref="C23:G24"/>
    <mergeCell ref="A27:G27"/>
    <mergeCell ref="D28:G28"/>
    <mergeCell ref="D29:E29"/>
    <mergeCell ref="F29:G29"/>
    <mergeCell ref="A31:B31"/>
    <mergeCell ref="A32:B32"/>
    <mergeCell ref="C28:C29"/>
    <mergeCell ref="A17:B18"/>
    <mergeCell ref="A19:B20"/>
    <mergeCell ref="A21:B22"/>
    <mergeCell ref="A23:B24"/>
    <mergeCell ref="A28:B29"/>
    <mergeCell ref="F33:G33"/>
    <mergeCell ref="A35:G35"/>
    <mergeCell ref="A36:G41"/>
    <mergeCell ref="D30:E30"/>
    <mergeCell ref="F30:G30"/>
    <mergeCell ref="D31:E31"/>
    <mergeCell ref="F31:G31"/>
    <mergeCell ref="D32:E32"/>
    <mergeCell ref="F32:G32"/>
    <mergeCell ref="D33:E33"/>
    <mergeCell ref="A33:B33"/>
    <mergeCell ref="A30:B30"/>
  </mergeCells>
  <pageMargins left="0.7" right="0.7" top="0.75" bottom="0.75" header="0" footer="0"/>
  <pageSetup paperSize="9" scale="87" orientation="portrait"/>
  <headerFoot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Z1000"/>
  <sheetViews>
    <sheetView workbookViewId="0"/>
  </sheetViews>
  <sheetFormatPr defaultColWidth="14.42578125" defaultRowHeight="15" customHeight="1"/>
  <cols>
    <col min="1" max="1" width="9.28515625" customWidth="1"/>
    <col min="2" max="2" width="14.5703125" customWidth="1"/>
    <col min="3" max="8" width="9.28515625" customWidth="1"/>
    <col min="9" max="9" width="11.5703125" customWidth="1"/>
    <col min="10"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28" t="s">
        <v>39</v>
      </c>
      <c r="B3" s="1"/>
      <c r="C3" s="1"/>
      <c r="D3" s="1"/>
      <c r="E3" s="1"/>
      <c r="F3" s="1"/>
      <c r="G3" s="1"/>
      <c r="H3" s="1"/>
      <c r="I3" s="1"/>
      <c r="J3" s="1"/>
      <c r="K3" s="1"/>
      <c r="L3" s="1"/>
      <c r="M3" s="1"/>
      <c r="N3" s="1"/>
      <c r="O3" s="1"/>
      <c r="P3" s="1"/>
      <c r="Q3" s="1"/>
      <c r="R3" s="1"/>
      <c r="S3" s="1"/>
      <c r="T3" s="1"/>
      <c r="U3" s="1"/>
      <c r="V3" s="1"/>
      <c r="W3" s="1"/>
      <c r="X3" s="1"/>
      <c r="Y3" s="1"/>
      <c r="Z3" s="1"/>
    </row>
    <row r="4" spans="1:26">
      <c r="A4" s="28"/>
      <c r="B4" s="1"/>
      <c r="C4" s="1"/>
      <c r="D4" s="1"/>
      <c r="E4" s="1"/>
      <c r="F4" s="1"/>
      <c r="G4" s="1"/>
      <c r="H4" s="1"/>
      <c r="I4" s="1"/>
      <c r="J4" s="1"/>
      <c r="K4" s="1"/>
      <c r="L4" s="1"/>
      <c r="M4" s="1"/>
      <c r="N4" s="1"/>
      <c r="O4" s="1"/>
      <c r="P4" s="1"/>
      <c r="Q4" s="1"/>
      <c r="R4" s="1"/>
      <c r="S4" s="1"/>
      <c r="T4" s="1"/>
      <c r="U4" s="1"/>
      <c r="V4" s="1"/>
      <c r="W4" s="1"/>
      <c r="X4" s="1"/>
      <c r="Y4" s="1"/>
      <c r="Z4" s="1"/>
    </row>
    <row r="5" spans="1:26" ht="21.75" customHeight="1">
      <c r="A5" s="72" t="s">
        <v>298</v>
      </c>
      <c r="B5" s="73"/>
      <c r="C5" s="73"/>
      <c r="D5" s="73"/>
      <c r="E5" s="73"/>
      <c r="F5" s="73"/>
      <c r="G5" s="73"/>
      <c r="H5" s="73"/>
      <c r="I5" s="74"/>
      <c r="J5" s="23"/>
      <c r="K5" s="23"/>
      <c r="L5" s="23"/>
      <c r="M5" s="23"/>
      <c r="N5" s="23"/>
      <c r="O5" s="23"/>
      <c r="P5" s="23"/>
      <c r="Q5" s="23"/>
      <c r="R5" s="23"/>
      <c r="S5" s="23"/>
      <c r="T5" s="23"/>
      <c r="U5" s="23"/>
      <c r="V5" s="23"/>
      <c r="W5" s="23"/>
      <c r="X5" s="23"/>
      <c r="Y5" s="23"/>
      <c r="Z5" s="23"/>
    </row>
    <row r="6" spans="1:26" ht="15.75" customHeight="1">
      <c r="A6" s="84" t="s">
        <v>299</v>
      </c>
      <c r="B6" s="165"/>
      <c r="C6" s="165"/>
      <c r="D6" s="165"/>
      <c r="E6" s="165"/>
      <c r="F6" s="165"/>
      <c r="G6" s="165"/>
      <c r="H6" s="165"/>
      <c r="I6" s="166"/>
      <c r="J6" s="23"/>
      <c r="K6" s="23"/>
      <c r="L6" s="23"/>
      <c r="M6" s="23"/>
      <c r="N6" s="23"/>
      <c r="O6" s="23"/>
      <c r="P6" s="23"/>
      <c r="Q6" s="23"/>
      <c r="R6" s="23"/>
      <c r="S6" s="23"/>
      <c r="T6" s="23"/>
      <c r="U6" s="23"/>
      <c r="V6" s="23"/>
      <c r="W6" s="23"/>
      <c r="X6" s="23"/>
      <c r="Y6" s="23"/>
      <c r="Z6" s="23"/>
    </row>
    <row r="7" spans="1:26" ht="15.75" customHeight="1">
      <c r="A7" s="165" t="s">
        <v>300</v>
      </c>
      <c r="B7" s="165"/>
      <c r="C7" s="165"/>
      <c r="D7" s="165"/>
      <c r="E7" s="167"/>
      <c r="F7" s="167"/>
      <c r="G7" s="167"/>
      <c r="H7" s="167"/>
      <c r="I7" s="168"/>
      <c r="J7" s="23"/>
      <c r="K7" s="23"/>
      <c r="L7" s="23"/>
      <c r="M7" s="23"/>
      <c r="N7" s="23"/>
      <c r="O7" s="23"/>
      <c r="P7" s="23"/>
      <c r="Q7" s="23"/>
      <c r="R7" s="23"/>
      <c r="S7" s="23"/>
      <c r="T7" s="23"/>
      <c r="U7" s="23"/>
      <c r="V7" s="23"/>
      <c r="W7" s="23"/>
      <c r="X7" s="23"/>
      <c r="Y7" s="23"/>
      <c r="Z7" s="23"/>
    </row>
    <row r="8" spans="1:26" ht="15.75" customHeight="1">
      <c r="A8" s="188"/>
      <c r="B8" s="275"/>
      <c r="C8" s="275"/>
      <c r="D8" s="275"/>
      <c r="E8" s="275"/>
      <c r="F8" s="275"/>
      <c r="G8" s="275"/>
      <c r="H8" s="275"/>
      <c r="I8" s="276"/>
      <c r="J8" s="23"/>
      <c r="K8" s="23"/>
      <c r="L8" s="23"/>
      <c r="M8" s="23"/>
      <c r="N8" s="23"/>
      <c r="O8" s="23"/>
      <c r="P8" s="23"/>
      <c r="Q8" s="23"/>
      <c r="R8" s="23"/>
      <c r="S8" s="23"/>
      <c r="T8" s="23"/>
      <c r="U8" s="23"/>
      <c r="V8" s="23"/>
      <c r="W8" s="23"/>
      <c r="X8" s="23"/>
      <c r="Y8" s="23"/>
      <c r="Z8" s="23"/>
    </row>
    <row r="9" spans="1:26" ht="15.75" customHeight="1">
      <c r="A9" s="279"/>
      <c r="B9" s="280"/>
      <c r="C9" s="280"/>
      <c r="D9" s="280"/>
      <c r="E9" s="280"/>
      <c r="F9" s="280"/>
      <c r="G9" s="280"/>
      <c r="H9" s="280"/>
      <c r="I9" s="281"/>
      <c r="J9" s="23"/>
      <c r="K9" s="23"/>
      <c r="L9" s="23"/>
      <c r="M9" s="23"/>
      <c r="N9" s="23"/>
      <c r="O9" s="23"/>
      <c r="P9" s="23"/>
      <c r="Q9" s="23"/>
      <c r="R9" s="23"/>
      <c r="S9" s="23"/>
      <c r="T9" s="23"/>
      <c r="U9" s="23"/>
      <c r="V9" s="23"/>
      <c r="W9" s="23"/>
      <c r="X9" s="23"/>
      <c r="Y9" s="23"/>
      <c r="Z9" s="23"/>
    </row>
    <row r="10" spans="1:26" ht="15.75" customHeight="1">
      <c r="A10" s="188"/>
      <c r="B10" s="275"/>
      <c r="C10" s="275"/>
      <c r="D10" s="275"/>
      <c r="E10" s="275"/>
      <c r="F10" s="275"/>
      <c r="G10" s="275"/>
      <c r="H10" s="275"/>
      <c r="I10" s="276"/>
      <c r="J10" s="23"/>
      <c r="K10" s="23"/>
      <c r="L10" s="23"/>
      <c r="M10" s="23"/>
      <c r="N10" s="23"/>
      <c r="O10" s="23"/>
      <c r="P10" s="23"/>
      <c r="Q10" s="23"/>
      <c r="R10" s="23"/>
      <c r="S10" s="23"/>
      <c r="T10" s="23"/>
      <c r="U10" s="23"/>
      <c r="V10" s="23"/>
      <c r="W10" s="23"/>
      <c r="X10" s="23"/>
      <c r="Y10" s="23"/>
      <c r="Z10" s="23"/>
    </row>
    <row r="11" spans="1:26" ht="15.75" customHeight="1">
      <c r="A11" s="279"/>
      <c r="B11" s="280"/>
      <c r="C11" s="280"/>
      <c r="D11" s="280"/>
      <c r="E11" s="280"/>
      <c r="F11" s="280"/>
      <c r="G11" s="280"/>
      <c r="H11" s="280"/>
      <c r="I11" s="281"/>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33.75" customHeight="1">
      <c r="A13" s="238" t="s">
        <v>280</v>
      </c>
      <c r="B13" s="273"/>
      <c r="C13" s="273"/>
      <c r="D13" s="273"/>
      <c r="E13" s="273"/>
      <c r="F13" s="273"/>
      <c r="G13" s="273"/>
      <c r="H13" s="273"/>
      <c r="I13" s="274"/>
      <c r="J13" s="71"/>
      <c r="K13" s="71"/>
      <c r="L13" s="71"/>
      <c r="M13" s="71"/>
      <c r="N13" s="71"/>
      <c r="O13" s="71"/>
      <c r="P13" s="71"/>
      <c r="Q13" s="71"/>
      <c r="R13" s="71"/>
      <c r="S13" s="71"/>
      <c r="T13" s="71"/>
      <c r="U13" s="71"/>
      <c r="V13" s="71"/>
      <c r="W13" s="71"/>
      <c r="X13" s="71"/>
      <c r="Y13" s="71"/>
      <c r="Z13" s="71"/>
    </row>
    <row r="14" spans="1:26" ht="15.75" customHeight="1">
      <c r="A14" s="245" t="s">
        <v>281</v>
      </c>
      <c r="B14" s="274"/>
      <c r="C14" s="245" t="s">
        <v>252</v>
      </c>
      <c r="D14" s="273"/>
      <c r="E14" s="273"/>
      <c r="F14" s="273"/>
      <c r="G14" s="273"/>
      <c r="H14" s="273"/>
      <c r="I14" s="273"/>
      <c r="J14" s="1"/>
      <c r="K14" s="1"/>
      <c r="L14" s="1"/>
      <c r="M14" s="1"/>
      <c r="N14" s="1"/>
      <c r="O14" s="1"/>
      <c r="P14" s="1"/>
      <c r="Q14" s="1"/>
      <c r="R14" s="1"/>
      <c r="S14" s="1"/>
      <c r="T14" s="1"/>
      <c r="U14" s="1"/>
      <c r="V14" s="1"/>
      <c r="W14" s="1"/>
      <c r="X14" s="1"/>
      <c r="Y14" s="1"/>
      <c r="Z14" s="1"/>
    </row>
    <row r="15" spans="1:26" ht="15.75" customHeight="1">
      <c r="A15" s="188" t="s">
        <v>292</v>
      </c>
      <c r="B15" s="276"/>
      <c r="C15" s="243" t="s">
        <v>292</v>
      </c>
      <c r="D15" s="275"/>
      <c r="E15" s="275"/>
      <c r="F15" s="275"/>
      <c r="G15" s="275"/>
      <c r="H15" s="275"/>
      <c r="I15" s="276"/>
      <c r="J15" s="1"/>
      <c r="K15" s="1"/>
      <c r="L15" s="1"/>
      <c r="M15" s="1"/>
      <c r="N15" s="1"/>
      <c r="O15" s="1"/>
      <c r="P15" s="1"/>
      <c r="Q15" s="1"/>
      <c r="R15" s="1"/>
      <c r="S15" s="1"/>
      <c r="T15" s="1"/>
      <c r="U15" s="1"/>
      <c r="V15" s="1"/>
      <c r="W15" s="1"/>
      <c r="X15" s="1"/>
      <c r="Y15" s="1"/>
      <c r="Z15" s="1"/>
    </row>
    <row r="16" spans="1:26" ht="15.75" customHeight="1">
      <c r="A16" s="279"/>
      <c r="B16" s="281"/>
      <c r="C16" s="279"/>
      <c r="D16" s="280"/>
      <c r="E16" s="280"/>
      <c r="F16" s="280"/>
      <c r="G16" s="280"/>
      <c r="H16" s="280"/>
      <c r="I16" s="281"/>
      <c r="J16" s="1"/>
      <c r="K16" s="1"/>
      <c r="L16" s="1"/>
      <c r="M16" s="1"/>
      <c r="N16" s="1"/>
      <c r="O16" s="1"/>
      <c r="P16" s="1"/>
      <c r="Q16" s="1"/>
      <c r="R16" s="1"/>
      <c r="S16" s="1"/>
      <c r="T16" s="1"/>
      <c r="U16" s="1"/>
      <c r="V16" s="1"/>
      <c r="W16" s="1"/>
      <c r="X16" s="1"/>
      <c r="Y16" s="1"/>
      <c r="Z16" s="1"/>
    </row>
    <row r="17" spans="1:26" ht="15.75" customHeight="1">
      <c r="A17" s="243"/>
      <c r="B17" s="276"/>
      <c r="C17" s="243"/>
      <c r="D17" s="275"/>
      <c r="E17" s="275"/>
      <c r="F17" s="275"/>
      <c r="G17" s="275"/>
      <c r="H17" s="275"/>
      <c r="I17" s="276"/>
      <c r="J17" s="1"/>
      <c r="K17" s="1"/>
      <c r="L17" s="1"/>
      <c r="M17" s="1"/>
      <c r="N17" s="1"/>
      <c r="O17" s="1"/>
      <c r="P17" s="1"/>
      <c r="Q17" s="1"/>
      <c r="R17" s="1"/>
      <c r="S17" s="1"/>
      <c r="T17" s="1"/>
      <c r="U17" s="1"/>
      <c r="V17" s="1"/>
      <c r="W17" s="1"/>
      <c r="X17" s="1"/>
      <c r="Y17" s="1"/>
      <c r="Z17" s="1"/>
    </row>
    <row r="18" spans="1:26" ht="15.75" customHeight="1">
      <c r="A18" s="279"/>
      <c r="B18" s="281"/>
      <c r="C18" s="279"/>
      <c r="D18" s="280"/>
      <c r="E18" s="280"/>
      <c r="F18" s="280"/>
      <c r="G18" s="280"/>
      <c r="H18" s="280"/>
      <c r="I18" s="281"/>
      <c r="J18" s="1"/>
      <c r="K18" s="1"/>
      <c r="L18" s="1"/>
      <c r="M18" s="1"/>
      <c r="N18" s="1"/>
      <c r="O18" s="1"/>
      <c r="P18" s="1"/>
      <c r="Q18" s="1"/>
      <c r="R18" s="1"/>
      <c r="S18" s="1"/>
      <c r="T18" s="1"/>
      <c r="U18" s="1"/>
      <c r="V18" s="1"/>
      <c r="W18" s="1"/>
      <c r="X18" s="1"/>
      <c r="Y18" s="1"/>
      <c r="Z18" s="1"/>
    </row>
    <row r="19" spans="1:26" ht="15.75" customHeight="1">
      <c r="A19" s="243"/>
      <c r="B19" s="276"/>
      <c r="C19" s="243"/>
      <c r="D19" s="275"/>
      <c r="E19" s="275"/>
      <c r="F19" s="275"/>
      <c r="G19" s="275"/>
      <c r="H19" s="275"/>
      <c r="I19" s="276"/>
      <c r="J19" s="1"/>
      <c r="K19" s="1"/>
      <c r="L19" s="1"/>
      <c r="M19" s="1"/>
      <c r="N19" s="1"/>
      <c r="O19" s="1"/>
      <c r="P19" s="1"/>
      <c r="Q19" s="1"/>
      <c r="R19" s="1"/>
      <c r="S19" s="1"/>
      <c r="T19" s="1"/>
      <c r="U19" s="1"/>
      <c r="V19" s="1"/>
      <c r="W19" s="1"/>
      <c r="X19" s="1"/>
      <c r="Y19" s="1"/>
      <c r="Z19" s="1"/>
    </row>
    <row r="20" spans="1:26" ht="15.75" customHeight="1">
      <c r="A20" s="279"/>
      <c r="B20" s="281"/>
      <c r="C20" s="279"/>
      <c r="D20" s="280"/>
      <c r="E20" s="280"/>
      <c r="F20" s="280"/>
      <c r="G20" s="280"/>
      <c r="H20" s="280"/>
      <c r="I20" s="28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22.5" customHeight="1">
      <c r="A22" s="256" t="s">
        <v>301</v>
      </c>
      <c r="B22" s="280"/>
      <c r="C22" s="280"/>
      <c r="D22" s="280"/>
      <c r="E22" s="280"/>
      <c r="F22" s="280"/>
      <c r="G22" s="280"/>
      <c r="H22" s="280"/>
      <c r="I22" s="280"/>
      <c r="J22" s="1"/>
      <c r="K22" s="1"/>
      <c r="L22" s="1"/>
      <c r="M22" s="1"/>
      <c r="N22" s="1"/>
      <c r="O22" s="1"/>
      <c r="P22" s="1"/>
      <c r="Q22" s="1"/>
      <c r="R22" s="1"/>
      <c r="S22" s="1"/>
      <c r="T22" s="1"/>
      <c r="U22" s="1"/>
      <c r="V22" s="1"/>
      <c r="W22" s="1"/>
      <c r="X22" s="1"/>
      <c r="Y22" s="1"/>
      <c r="Z22" s="1"/>
    </row>
    <row r="23" spans="1:26" ht="19.5" customHeight="1">
      <c r="A23" s="257" t="s">
        <v>184</v>
      </c>
      <c r="B23" s="275"/>
      <c r="C23" s="276"/>
      <c r="D23" s="258" t="s">
        <v>302</v>
      </c>
      <c r="E23" s="274"/>
      <c r="F23" s="85" t="s">
        <v>284</v>
      </c>
      <c r="G23" s="85" t="s">
        <v>303</v>
      </c>
      <c r="H23" s="85" t="s">
        <v>304</v>
      </c>
      <c r="I23" s="85" t="s">
        <v>305</v>
      </c>
      <c r="J23" s="1"/>
      <c r="K23" s="1"/>
      <c r="L23" s="1"/>
      <c r="M23" s="1"/>
      <c r="N23" s="1"/>
      <c r="O23" s="1"/>
      <c r="P23" s="1"/>
      <c r="Q23" s="1"/>
      <c r="R23" s="1"/>
      <c r="S23" s="1"/>
      <c r="T23" s="1"/>
      <c r="U23" s="1"/>
      <c r="V23" s="1"/>
      <c r="W23" s="1"/>
      <c r="X23" s="1"/>
      <c r="Y23" s="1"/>
      <c r="Z23" s="1"/>
    </row>
    <row r="24" spans="1:26" ht="15.75" customHeight="1">
      <c r="A24" s="254" t="s">
        <v>292</v>
      </c>
      <c r="B24" s="275"/>
      <c r="C24" s="276"/>
      <c r="D24" s="255"/>
      <c r="E24" s="274"/>
      <c r="F24" s="86"/>
      <c r="G24" s="86"/>
      <c r="H24" s="86"/>
      <c r="I24" s="86"/>
      <c r="J24" s="1"/>
      <c r="K24" s="1"/>
      <c r="L24" s="1"/>
      <c r="M24" s="1"/>
      <c r="N24" s="1"/>
      <c r="O24" s="1"/>
      <c r="P24" s="1"/>
      <c r="Q24" s="1"/>
      <c r="R24" s="1"/>
      <c r="S24" s="1"/>
      <c r="T24" s="1"/>
      <c r="U24" s="1"/>
      <c r="V24" s="1"/>
      <c r="W24" s="1"/>
      <c r="X24" s="1"/>
      <c r="Y24" s="1"/>
      <c r="Z24" s="1"/>
    </row>
    <row r="25" spans="1:26" ht="15.75" customHeight="1">
      <c r="A25" s="254"/>
      <c r="B25" s="275"/>
      <c r="C25" s="276"/>
      <c r="D25" s="255"/>
      <c r="E25" s="274"/>
      <c r="F25" s="86"/>
      <c r="G25" s="86"/>
      <c r="H25" s="86"/>
      <c r="I25" s="86"/>
      <c r="J25" s="1"/>
      <c r="K25" s="1"/>
      <c r="L25" s="1"/>
      <c r="M25" s="1"/>
      <c r="N25" s="1"/>
      <c r="O25" s="1"/>
      <c r="P25" s="1"/>
      <c r="Q25" s="1"/>
      <c r="R25" s="1"/>
      <c r="S25" s="1"/>
      <c r="T25" s="1"/>
      <c r="U25" s="1"/>
      <c r="V25" s="1"/>
      <c r="W25" s="1"/>
      <c r="X25" s="1"/>
      <c r="Y25" s="1"/>
      <c r="Z25" s="1"/>
    </row>
    <row r="26" spans="1:26" ht="15.75" customHeight="1">
      <c r="A26" s="254"/>
      <c r="B26" s="275"/>
      <c r="C26" s="276"/>
      <c r="D26" s="255"/>
      <c r="E26" s="274"/>
      <c r="F26" s="86"/>
      <c r="G26" s="86"/>
      <c r="H26" s="86"/>
      <c r="I26" s="86"/>
      <c r="J26" s="1"/>
      <c r="K26" s="1"/>
      <c r="L26" s="1"/>
      <c r="M26" s="1"/>
      <c r="N26" s="1"/>
      <c r="O26" s="1"/>
      <c r="P26" s="1"/>
      <c r="Q26" s="1"/>
      <c r="R26" s="1"/>
      <c r="S26" s="1"/>
      <c r="T26" s="1"/>
      <c r="U26" s="1"/>
      <c r="V26" s="1"/>
      <c r="W26" s="1"/>
      <c r="X26" s="1"/>
      <c r="Y26" s="1"/>
      <c r="Z26" s="1"/>
    </row>
    <row r="27" spans="1:26" ht="15.75" customHeight="1">
      <c r="A27" s="254"/>
      <c r="B27" s="275"/>
      <c r="C27" s="276"/>
      <c r="D27" s="255"/>
      <c r="E27" s="274"/>
      <c r="F27" s="86"/>
      <c r="G27" s="86"/>
      <c r="H27" s="86"/>
      <c r="I27" s="86"/>
      <c r="J27" s="1"/>
      <c r="K27" s="1"/>
      <c r="L27" s="1"/>
      <c r="M27" s="1"/>
      <c r="N27" s="1"/>
      <c r="O27" s="1"/>
      <c r="P27" s="1"/>
      <c r="Q27" s="1"/>
      <c r="R27" s="1"/>
      <c r="S27" s="1"/>
      <c r="T27" s="1"/>
      <c r="U27" s="1"/>
      <c r="V27" s="1"/>
      <c r="W27" s="1"/>
      <c r="X27" s="1"/>
      <c r="Y27" s="1"/>
      <c r="Z27" s="1"/>
    </row>
    <row r="28" spans="1:26" ht="15.75" customHeight="1">
      <c r="A28" s="254"/>
      <c r="B28" s="275"/>
      <c r="C28" s="276"/>
      <c r="D28" s="255"/>
      <c r="E28" s="274"/>
      <c r="F28" s="86"/>
      <c r="G28" s="86"/>
      <c r="H28" s="86"/>
      <c r="I28" s="86"/>
      <c r="J28" s="1"/>
      <c r="K28" s="1"/>
      <c r="L28" s="1"/>
      <c r="M28" s="1"/>
      <c r="N28" s="1"/>
      <c r="O28" s="1"/>
      <c r="P28" s="1"/>
      <c r="Q28" s="1"/>
      <c r="R28" s="1"/>
      <c r="S28" s="1"/>
      <c r="T28" s="1"/>
      <c r="U28" s="1"/>
      <c r="V28" s="1"/>
      <c r="W28" s="1"/>
      <c r="X28" s="1"/>
      <c r="Y28" s="1"/>
      <c r="Z28" s="1"/>
    </row>
    <row r="29" spans="1:26" ht="15.75" customHeight="1">
      <c r="A29" s="254"/>
      <c r="B29" s="275"/>
      <c r="C29" s="276"/>
      <c r="D29" s="255"/>
      <c r="E29" s="274"/>
      <c r="F29" s="86"/>
      <c r="G29" s="86"/>
      <c r="H29" s="86"/>
      <c r="I29" s="86"/>
      <c r="J29" s="1"/>
      <c r="K29" s="1"/>
      <c r="L29" s="1"/>
      <c r="M29" s="1"/>
      <c r="N29" s="1"/>
      <c r="O29" s="1"/>
      <c r="P29" s="1"/>
      <c r="Q29" s="1"/>
      <c r="R29" s="1"/>
      <c r="S29" s="1"/>
      <c r="T29" s="1"/>
      <c r="U29" s="1"/>
      <c r="V29" s="1"/>
      <c r="W29" s="1"/>
      <c r="X29" s="1"/>
      <c r="Y29" s="1"/>
      <c r="Z29" s="1"/>
    </row>
    <row r="30" spans="1:26" ht="15.75" customHeight="1">
      <c r="A30" s="255"/>
      <c r="B30" s="273"/>
      <c r="C30" s="274"/>
      <c r="D30" s="255"/>
      <c r="E30" s="274"/>
      <c r="F30" s="86"/>
      <c r="G30" s="86"/>
      <c r="H30" s="86"/>
      <c r="I30" s="86"/>
      <c r="J30" s="1"/>
      <c r="K30" s="1"/>
      <c r="L30" s="1"/>
      <c r="M30" s="1"/>
      <c r="N30" s="1"/>
      <c r="O30" s="1"/>
      <c r="P30" s="1"/>
      <c r="Q30" s="1"/>
      <c r="R30" s="1"/>
      <c r="S30" s="1"/>
      <c r="T30" s="1"/>
      <c r="U30" s="1"/>
      <c r="V30" s="1"/>
      <c r="W30" s="1"/>
      <c r="X30" s="1"/>
      <c r="Y30" s="1"/>
      <c r="Z30" s="1"/>
    </row>
    <row r="31" spans="1:26" ht="15.75" customHeight="1">
      <c r="A31" s="25"/>
      <c r="B31" s="25"/>
      <c r="C31" s="25"/>
      <c r="D31" s="25"/>
      <c r="E31" s="25"/>
      <c r="F31" s="25"/>
      <c r="G31" s="25"/>
      <c r="H31" s="25"/>
      <c r="I31" s="25"/>
      <c r="J31" s="1"/>
      <c r="K31" s="1"/>
      <c r="L31" s="1"/>
      <c r="M31" s="1"/>
      <c r="N31" s="1"/>
      <c r="O31" s="1"/>
      <c r="P31" s="1"/>
      <c r="Q31" s="1"/>
      <c r="R31" s="1"/>
      <c r="S31" s="1"/>
      <c r="T31" s="1"/>
      <c r="U31" s="1"/>
      <c r="V31" s="1"/>
      <c r="W31" s="1"/>
      <c r="X31" s="1"/>
      <c r="Y31" s="1"/>
      <c r="Z31" s="1"/>
    </row>
    <row r="32" spans="1:26" ht="15.75" customHeight="1">
      <c r="A32" s="25"/>
      <c r="B32" s="25"/>
      <c r="C32" s="25"/>
      <c r="D32" s="25"/>
      <c r="E32" s="25"/>
      <c r="F32" s="25"/>
      <c r="G32" s="25"/>
      <c r="H32" s="25"/>
      <c r="I32" s="25"/>
      <c r="J32" s="1"/>
      <c r="K32" s="1"/>
      <c r="L32" s="1"/>
      <c r="M32" s="1"/>
      <c r="N32" s="1"/>
      <c r="O32" s="1"/>
      <c r="P32" s="1"/>
      <c r="Q32" s="1"/>
      <c r="R32" s="1"/>
      <c r="S32" s="1"/>
      <c r="T32" s="1"/>
      <c r="U32" s="1"/>
      <c r="V32" s="1"/>
      <c r="W32" s="1"/>
      <c r="X32" s="1"/>
      <c r="Y32" s="1"/>
      <c r="Z32" s="1"/>
    </row>
    <row r="33" spans="1:26" ht="15.75" customHeight="1">
      <c r="A33" s="25"/>
      <c r="B33" s="25"/>
      <c r="C33" s="25"/>
      <c r="D33" s="25"/>
      <c r="E33" s="25"/>
      <c r="F33" s="25"/>
      <c r="G33" s="25"/>
      <c r="H33" s="25"/>
      <c r="I33" s="25"/>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23"/>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A8:I9"/>
    <mergeCell ref="A10:I11"/>
    <mergeCell ref="A13:I13"/>
    <mergeCell ref="A14:B14"/>
    <mergeCell ref="C14:I14"/>
    <mergeCell ref="A15:B16"/>
    <mergeCell ref="C15:I16"/>
    <mergeCell ref="A17:B18"/>
    <mergeCell ref="C17:I18"/>
    <mergeCell ref="A19:B20"/>
    <mergeCell ref="C19:I20"/>
    <mergeCell ref="A22:I22"/>
    <mergeCell ref="A23:C23"/>
    <mergeCell ref="D23:E23"/>
    <mergeCell ref="A27:C27"/>
    <mergeCell ref="A28:C28"/>
    <mergeCell ref="D28:E28"/>
    <mergeCell ref="A29:C29"/>
    <mergeCell ref="D29:E29"/>
    <mergeCell ref="A30:C30"/>
    <mergeCell ref="D30:E30"/>
    <mergeCell ref="A24:C24"/>
    <mergeCell ref="D24:E24"/>
    <mergeCell ref="A25:C25"/>
    <mergeCell ref="D25:E25"/>
    <mergeCell ref="A26:C26"/>
    <mergeCell ref="D26:E26"/>
    <mergeCell ref="D27:E27"/>
  </mergeCells>
  <pageMargins left="0.7" right="0.7" top="0.75" bottom="0.75" header="0" footer="0"/>
  <pageSetup paperSize="9" scale="87" orientation="portrait"/>
  <headerFoot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Z1000"/>
  <sheetViews>
    <sheetView workbookViewId="0"/>
  </sheetViews>
  <sheetFormatPr defaultColWidth="14.42578125" defaultRowHeight="15" customHeight="1"/>
  <cols>
    <col min="1" max="1" width="9.28515625" customWidth="1"/>
    <col min="2" max="2" width="14.5703125" customWidth="1"/>
    <col min="3" max="9" width="9.28515625" customWidth="1"/>
    <col min="10" max="10" width="10.42578125" customWidth="1"/>
    <col min="11"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ht="7.5" customHeight="1">
      <c r="A2" s="1"/>
      <c r="B2" s="1"/>
      <c r="C2" s="1"/>
      <c r="D2" s="1"/>
      <c r="E2" s="1"/>
      <c r="F2" s="1"/>
      <c r="G2" s="1"/>
      <c r="H2" s="1"/>
      <c r="I2" s="1"/>
      <c r="J2" s="1"/>
      <c r="K2" s="1"/>
      <c r="L2" s="1"/>
      <c r="M2" s="1"/>
      <c r="N2" s="1"/>
      <c r="O2" s="1"/>
      <c r="P2" s="1"/>
      <c r="Q2" s="1"/>
      <c r="R2" s="1"/>
      <c r="S2" s="1"/>
      <c r="T2" s="1"/>
      <c r="U2" s="1"/>
      <c r="V2" s="1"/>
      <c r="W2" s="1"/>
      <c r="X2" s="1"/>
      <c r="Y2" s="1"/>
      <c r="Z2" s="1"/>
    </row>
    <row r="3" spans="1:26">
      <c r="A3" s="28" t="s">
        <v>40</v>
      </c>
      <c r="B3" s="1"/>
      <c r="C3" s="1"/>
      <c r="D3" s="1"/>
      <c r="E3" s="1"/>
      <c r="F3" s="1"/>
      <c r="G3" s="1"/>
      <c r="H3" s="1"/>
      <c r="I3" s="1"/>
      <c r="J3" s="1"/>
      <c r="K3" s="1"/>
      <c r="L3" s="1"/>
      <c r="M3" s="1"/>
      <c r="N3" s="1"/>
      <c r="O3" s="1"/>
      <c r="P3" s="1"/>
      <c r="Q3" s="1"/>
      <c r="R3" s="1"/>
      <c r="S3" s="1"/>
      <c r="T3" s="1"/>
      <c r="U3" s="1"/>
      <c r="V3" s="1"/>
      <c r="W3" s="1"/>
      <c r="X3" s="1"/>
      <c r="Y3" s="1"/>
      <c r="Z3" s="1"/>
    </row>
    <row r="4" spans="1:26" ht="9.75" customHeight="1">
      <c r="A4" s="28"/>
      <c r="B4" s="1"/>
      <c r="C4" s="1"/>
      <c r="D4" s="1"/>
      <c r="E4" s="1"/>
      <c r="F4" s="1"/>
      <c r="G4" s="1"/>
      <c r="H4" s="1"/>
      <c r="I4" s="1"/>
      <c r="J4" s="1"/>
      <c r="K4" s="1"/>
      <c r="L4" s="1"/>
      <c r="M4" s="1"/>
      <c r="N4" s="1"/>
      <c r="O4" s="1"/>
      <c r="P4" s="1"/>
      <c r="Q4" s="1"/>
      <c r="R4" s="1"/>
      <c r="S4" s="1"/>
      <c r="T4" s="1"/>
      <c r="U4" s="1"/>
      <c r="V4" s="1"/>
      <c r="W4" s="1"/>
      <c r="X4" s="1"/>
      <c r="Y4" s="1"/>
      <c r="Z4" s="1"/>
    </row>
    <row r="5" spans="1:26" ht="21.75" customHeight="1">
      <c r="A5" s="72" t="s">
        <v>306</v>
      </c>
      <c r="B5" s="73"/>
      <c r="C5" s="73"/>
      <c r="D5" s="73"/>
      <c r="E5" s="73"/>
      <c r="F5" s="73"/>
      <c r="G5" s="73"/>
      <c r="H5" s="73"/>
      <c r="I5" s="73"/>
      <c r="J5" s="74"/>
      <c r="K5" s="23"/>
      <c r="L5" s="23"/>
      <c r="M5" s="87" t="s">
        <v>1</v>
      </c>
      <c r="N5" s="23"/>
      <c r="O5" s="23"/>
      <c r="P5" s="23"/>
      <c r="Q5" s="23"/>
      <c r="R5" s="23"/>
      <c r="S5" s="23"/>
      <c r="T5" s="23"/>
      <c r="U5" s="23"/>
      <c r="V5" s="23"/>
      <c r="W5" s="23"/>
      <c r="X5" s="23"/>
      <c r="Y5" s="23"/>
      <c r="Z5" s="23"/>
    </row>
    <row r="6" spans="1:26" ht="15.75" customHeight="1">
      <c r="A6" s="243"/>
      <c r="B6" s="275"/>
      <c r="C6" s="275"/>
      <c r="D6" s="275"/>
      <c r="E6" s="275"/>
      <c r="F6" s="275"/>
      <c r="G6" s="275"/>
      <c r="H6" s="275"/>
      <c r="I6" s="275"/>
      <c r="J6" s="276"/>
      <c r="K6" s="23"/>
      <c r="L6" s="23"/>
      <c r="M6" s="259" t="s">
        <v>307</v>
      </c>
      <c r="N6" s="271"/>
      <c r="O6" s="271"/>
      <c r="P6" s="271"/>
      <c r="Q6" s="23"/>
      <c r="R6" s="23"/>
      <c r="S6" s="23"/>
      <c r="T6" s="23"/>
      <c r="U6" s="23"/>
      <c r="V6" s="23"/>
      <c r="W6" s="23"/>
      <c r="X6" s="23"/>
      <c r="Y6" s="23"/>
      <c r="Z6" s="23"/>
    </row>
    <row r="7" spans="1:26" ht="15.75" customHeight="1">
      <c r="A7" s="279"/>
      <c r="B7" s="280"/>
      <c r="C7" s="280"/>
      <c r="D7" s="280"/>
      <c r="E7" s="280"/>
      <c r="F7" s="280"/>
      <c r="G7" s="280"/>
      <c r="H7" s="280"/>
      <c r="I7" s="280"/>
      <c r="J7" s="281"/>
      <c r="K7" s="23"/>
      <c r="L7" s="23"/>
      <c r="M7" s="271"/>
      <c r="N7" s="271"/>
      <c r="O7" s="271"/>
      <c r="P7" s="271"/>
      <c r="Q7" s="23"/>
      <c r="R7" s="23"/>
      <c r="S7" s="23"/>
      <c r="T7" s="23"/>
      <c r="U7" s="23"/>
      <c r="V7" s="23"/>
      <c r="W7" s="23"/>
      <c r="X7" s="23"/>
      <c r="Y7" s="23"/>
      <c r="Z7" s="23"/>
    </row>
    <row r="8" spans="1:26">
      <c r="A8" s="23"/>
      <c r="B8" s="23"/>
      <c r="C8" s="23"/>
      <c r="D8" s="23"/>
      <c r="E8" s="23"/>
      <c r="F8" s="23"/>
      <c r="G8" s="23"/>
      <c r="H8" s="23"/>
      <c r="I8" s="23"/>
      <c r="J8" s="23"/>
      <c r="K8" s="23"/>
      <c r="L8" s="23"/>
      <c r="M8" s="271"/>
      <c r="N8" s="271"/>
      <c r="O8" s="271"/>
      <c r="P8" s="271"/>
      <c r="Q8" s="23"/>
      <c r="R8" s="23"/>
      <c r="S8" s="23"/>
      <c r="T8" s="23"/>
      <c r="U8" s="23"/>
      <c r="V8" s="23"/>
      <c r="W8" s="23"/>
      <c r="X8" s="23"/>
      <c r="Y8" s="23"/>
      <c r="Z8" s="23"/>
    </row>
    <row r="9" spans="1:26" ht="16.5" customHeight="1">
      <c r="A9" s="238" t="s">
        <v>308</v>
      </c>
      <c r="B9" s="273"/>
      <c r="C9" s="273"/>
      <c r="D9" s="273"/>
      <c r="E9" s="273"/>
      <c r="F9" s="273"/>
      <c r="G9" s="273"/>
      <c r="H9" s="273"/>
      <c r="I9" s="273"/>
      <c r="J9" s="274"/>
      <c r="K9" s="82"/>
      <c r="L9" s="82"/>
      <c r="M9" s="271"/>
      <c r="N9" s="271"/>
      <c r="O9" s="271"/>
      <c r="P9" s="271"/>
      <c r="Q9" s="82"/>
      <c r="R9" s="82"/>
      <c r="S9" s="82"/>
      <c r="T9" s="82"/>
      <c r="U9" s="82"/>
      <c r="V9" s="82"/>
      <c r="W9" s="82"/>
      <c r="X9" s="82"/>
      <c r="Y9" s="82"/>
      <c r="Z9" s="82"/>
    </row>
    <row r="10" spans="1:26" ht="16.5" customHeight="1">
      <c r="A10" s="262" t="s">
        <v>213</v>
      </c>
      <c r="B10" s="276"/>
      <c r="C10" s="253" t="s">
        <v>309</v>
      </c>
      <c r="D10" s="260" t="s">
        <v>310</v>
      </c>
      <c r="E10" s="276"/>
      <c r="F10" s="261" t="s">
        <v>305</v>
      </c>
      <c r="G10" s="273"/>
      <c r="H10" s="273"/>
      <c r="I10" s="273"/>
      <c r="J10" s="274"/>
      <c r="K10" s="82"/>
      <c r="L10" s="82"/>
      <c r="M10" s="259" t="s">
        <v>311</v>
      </c>
      <c r="N10" s="271"/>
      <c r="O10" s="271"/>
      <c r="P10" s="271"/>
      <c r="Q10" s="82"/>
      <c r="R10" s="82"/>
      <c r="S10" s="82"/>
      <c r="T10" s="82"/>
      <c r="U10" s="82"/>
      <c r="V10" s="82"/>
      <c r="W10" s="82"/>
      <c r="X10" s="82"/>
      <c r="Y10" s="82"/>
      <c r="Z10" s="82"/>
    </row>
    <row r="11" spans="1:26" ht="17.25" customHeight="1">
      <c r="A11" s="277"/>
      <c r="B11" s="278"/>
      <c r="C11" s="284"/>
      <c r="D11" s="277"/>
      <c r="E11" s="278"/>
      <c r="F11" s="67" t="s">
        <v>186</v>
      </c>
      <c r="G11" s="67" t="s">
        <v>187</v>
      </c>
      <c r="H11" s="67" t="s">
        <v>188</v>
      </c>
      <c r="I11" s="67" t="s">
        <v>189</v>
      </c>
      <c r="J11" s="67" t="s">
        <v>190</v>
      </c>
      <c r="K11" s="25"/>
      <c r="L11" s="25"/>
      <c r="M11" s="271"/>
      <c r="N11" s="271"/>
      <c r="O11" s="271"/>
      <c r="P11" s="271"/>
      <c r="Q11" s="25"/>
      <c r="R11" s="25"/>
      <c r="S11" s="25"/>
      <c r="T11" s="25"/>
      <c r="U11" s="25"/>
      <c r="V11" s="25"/>
      <c r="W11" s="25"/>
      <c r="X11" s="25"/>
      <c r="Y11" s="25"/>
      <c r="Z11" s="25"/>
    </row>
    <row r="12" spans="1:26" ht="23.25" customHeight="1">
      <c r="A12" s="199" t="s">
        <v>226</v>
      </c>
      <c r="B12" s="274"/>
      <c r="C12" s="88" t="s">
        <v>312</v>
      </c>
      <c r="D12" s="209" t="s">
        <v>313</v>
      </c>
      <c r="E12" s="274"/>
      <c r="F12" s="86">
        <v>0.38</v>
      </c>
      <c r="G12" s="86" t="s">
        <v>314</v>
      </c>
      <c r="H12" s="86"/>
      <c r="I12" s="86"/>
      <c r="J12" s="86"/>
      <c r="K12" s="25"/>
      <c r="L12" s="25"/>
      <c r="M12" s="271"/>
      <c r="N12" s="271"/>
      <c r="O12" s="271"/>
      <c r="P12" s="271"/>
      <c r="Q12" s="25"/>
      <c r="R12" s="25"/>
      <c r="S12" s="25"/>
      <c r="T12" s="25"/>
      <c r="U12" s="25"/>
      <c r="V12" s="25"/>
      <c r="W12" s="25"/>
      <c r="X12" s="25"/>
      <c r="Y12" s="25"/>
      <c r="Z12" s="25"/>
    </row>
    <row r="13" spans="1:26" ht="23.25" customHeight="1">
      <c r="A13" s="199" t="s">
        <v>315</v>
      </c>
      <c r="B13" s="274"/>
      <c r="C13" s="88" t="s">
        <v>316</v>
      </c>
      <c r="D13" s="209" t="s">
        <v>317</v>
      </c>
      <c r="E13" s="274"/>
      <c r="F13" s="86">
        <v>2.1000000000000001E-4</v>
      </c>
      <c r="G13" s="86" t="s">
        <v>318</v>
      </c>
      <c r="H13" s="86"/>
      <c r="I13" s="86"/>
      <c r="J13" s="86"/>
      <c r="K13" s="25"/>
      <c r="L13" s="25"/>
      <c r="M13" s="25"/>
      <c r="N13" s="25"/>
      <c r="O13" s="25"/>
      <c r="P13" s="25"/>
      <c r="Q13" s="25"/>
      <c r="R13" s="25"/>
      <c r="S13" s="25"/>
      <c r="T13" s="25"/>
      <c r="U13" s="25"/>
      <c r="V13" s="25"/>
      <c r="W13" s="25"/>
      <c r="X13" s="25"/>
      <c r="Y13" s="25"/>
      <c r="Z13" s="25"/>
    </row>
    <row r="14" spans="1:26" ht="23.25" customHeight="1">
      <c r="A14" s="199" t="s">
        <v>319</v>
      </c>
      <c r="B14" s="274"/>
      <c r="C14" s="88" t="s">
        <v>316</v>
      </c>
      <c r="D14" s="209" t="s">
        <v>317</v>
      </c>
      <c r="E14" s="274"/>
      <c r="F14" s="86">
        <v>1.1000000000000001E-3</v>
      </c>
      <c r="G14" s="86">
        <v>3.1E-4</v>
      </c>
      <c r="H14" s="86"/>
      <c r="I14" s="86"/>
      <c r="J14" s="86"/>
      <c r="K14" s="25"/>
      <c r="L14" s="25"/>
      <c r="M14" s="25"/>
      <c r="N14" s="25"/>
      <c r="O14" s="25"/>
      <c r="P14" s="25"/>
      <c r="Q14" s="25"/>
      <c r="R14" s="25"/>
      <c r="S14" s="25"/>
      <c r="T14" s="25"/>
      <c r="U14" s="25"/>
      <c r="V14" s="25"/>
      <c r="W14" s="25"/>
      <c r="X14" s="25"/>
      <c r="Y14" s="25"/>
      <c r="Z14" s="25"/>
    </row>
    <row r="15" spans="1:26" ht="23.25" customHeight="1">
      <c r="A15" s="199" t="s">
        <v>320</v>
      </c>
      <c r="B15" s="274"/>
      <c r="C15" s="88" t="s">
        <v>316</v>
      </c>
      <c r="D15" s="209" t="s">
        <v>321</v>
      </c>
      <c r="E15" s="274"/>
      <c r="F15" s="86">
        <v>6.6E-3</v>
      </c>
      <c r="G15" s="86">
        <v>3.1E-2</v>
      </c>
      <c r="H15" s="86"/>
      <c r="I15" s="86"/>
      <c r="J15" s="86"/>
      <c r="K15" s="25"/>
      <c r="L15" s="25"/>
      <c r="M15" s="25"/>
      <c r="N15" s="25"/>
      <c r="O15" s="25"/>
      <c r="P15" s="25"/>
      <c r="Q15" s="25"/>
      <c r="R15" s="25"/>
      <c r="S15" s="25"/>
      <c r="T15" s="25"/>
      <c r="U15" s="25"/>
      <c r="V15" s="25"/>
      <c r="W15" s="25"/>
      <c r="X15" s="25"/>
      <c r="Y15" s="25"/>
      <c r="Z15" s="25"/>
    </row>
    <row r="16" spans="1:26" ht="23.25" customHeight="1">
      <c r="A16" s="199" t="s">
        <v>322</v>
      </c>
      <c r="B16" s="274"/>
      <c r="C16" s="88" t="s">
        <v>316</v>
      </c>
      <c r="D16" s="209" t="s">
        <v>323</v>
      </c>
      <c r="E16" s="274"/>
      <c r="F16" s="86">
        <v>8.5000000000000006E-3</v>
      </c>
      <c r="G16" s="86">
        <v>5.7999999999999996E-3</v>
      </c>
      <c r="H16" s="86"/>
      <c r="I16" s="86"/>
      <c r="J16" s="86"/>
      <c r="K16" s="25"/>
      <c r="L16" s="25"/>
      <c r="M16" s="25"/>
      <c r="N16" s="25"/>
      <c r="O16" s="25"/>
      <c r="P16" s="25"/>
      <c r="Q16" s="25"/>
      <c r="R16" s="25"/>
      <c r="S16" s="25"/>
      <c r="T16" s="25"/>
      <c r="U16" s="25"/>
      <c r="V16" s="25"/>
      <c r="W16" s="25"/>
      <c r="X16" s="25"/>
      <c r="Y16" s="25"/>
      <c r="Z16" s="25"/>
    </row>
    <row r="17" spans="1:26" ht="23.25" customHeight="1">
      <c r="A17" s="199" t="s">
        <v>324</v>
      </c>
      <c r="B17" s="274"/>
      <c r="C17" s="88" t="s">
        <v>316</v>
      </c>
      <c r="D17" s="209" t="s">
        <v>325</v>
      </c>
      <c r="E17" s="274"/>
      <c r="F17" s="86">
        <v>7.2999999999999996E-4</v>
      </c>
      <c r="G17" s="86">
        <v>4.0000000000000002E-4</v>
      </c>
      <c r="H17" s="86"/>
      <c r="I17" s="86"/>
      <c r="J17" s="86"/>
      <c r="K17" s="25"/>
      <c r="L17" s="25"/>
      <c r="M17" s="25"/>
      <c r="N17" s="25"/>
      <c r="O17" s="25"/>
      <c r="P17" s="25"/>
      <c r="Q17" s="25"/>
      <c r="R17" s="25"/>
      <c r="S17" s="25"/>
      <c r="T17" s="25"/>
      <c r="U17" s="25"/>
      <c r="V17" s="25"/>
      <c r="W17" s="25"/>
      <c r="X17" s="25"/>
      <c r="Y17" s="25"/>
      <c r="Z17" s="25"/>
    </row>
    <row r="18" spans="1:26" ht="23.25" customHeight="1">
      <c r="A18" s="199" t="s">
        <v>326</v>
      </c>
      <c r="B18" s="274"/>
      <c r="C18" s="88" t="s">
        <v>316</v>
      </c>
      <c r="D18" s="209" t="s">
        <v>325</v>
      </c>
      <c r="E18" s="274"/>
      <c r="F18" s="86">
        <v>3.4E-5</v>
      </c>
      <c r="G18" s="86">
        <v>1.9000000000000001E-5</v>
      </c>
      <c r="H18" s="86"/>
      <c r="I18" s="86"/>
      <c r="J18" s="86"/>
      <c r="K18" s="25"/>
      <c r="L18" s="25"/>
      <c r="M18" s="25"/>
      <c r="N18" s="25"/>
      <c r="O18" s="25"/>
      <c r="P18" s="25"/>
      <c r="Q18" s="25"/>
      <c r="R18" s="25"/>
      <c r="S18" s="25"/>
      <c r="T18" s="25"/>
      <c r="U18" s="25"/>
      <c r="V18" s="25"/>
      <c r="W18" s="25"/>
      <c r="X18" s="25"/>
      <c r="Y18" s="25"/>
      <c r="Z18" s="25"/>
    </row>
    <row r="19" spans="1:26" ht="23.25" customHeight="1">
      <c r="A19" s="199" t="s">
        <v>327</v>
      </c>
      <c r="B19" s="274"/>
      <c r="C19" s="88" t="s">
        <v>316</v>
      </c>
      <c r="D19" s="209" t="s">
        <v>325</v>
      </c>
      <c r="E19" s="274"/>
      <c r="F19" s="86">
        <v>1.2999999999999999E-3</v>
      </c>
      <c r="G19" s="86">
        <v>9.6000000000000002E-4</v>
      </c>
      <c r="H19" s="86"/>
      <c r="I19" s="86"/>
      <c r="J19" s="86"/>
      <c r="K19" s="25"/>
      <c r="L19" s="25"/>
      <c r="M19" s="25"/>
      <c r="N19" s="25"/>
      <c r="O19" s="25"/>
      <c r="P19" s="25"/>
      <c r="Q19" s="25"/>
      <c r="R19" s="25"/>
      <c r="S19" s="25"/>
      <c r="T19" s="25"/>
      <c r="U19" s="25"/>
      <c r="V19" s="25"/>
      <c r="W19" s="25"/>
      <c r="X19" s="25"/>
      <c r="Y19" s="25"/>
      <c r="Z19" s="25"/>
    </row>
    <row r="20" spans="1:26" ht="23.25" customHeight="1">
      <c r="A20" s="199" t="s">
        <v>328</v>
      </c>
      <c r="B20" s="274"/>
      <c r="C20" s="88" t="s">
        <v>316</v>
      </c>
      <c r="D20" s="209" t="s">
        <v>325</v>
      </c>
      <c r="E20" s="274"/>
      <c r="F20" s="86">
        <v>8.5000000000000006E-3</v>
      </c>
      <c r="G20" s="86">
        <v>6.6E-3</v>
      </c>
      <c r="H20" s="86"/>
      <c r="I20" s="86"/>
      <c r="J20" s="86"/>
      <c r="K20" s="25"/>
      <c r="L20" s="25"/>
      <c r="M20" s="25"/>
      <c r="N20" s="25"/>
      <c r="O20" s="25"/>
      <c r="P20" s="25"/>
      <c r="Q20" s="25"/>
      <c r="R20" s="25"/>
      <c r="S20" s="25"/>
      <c r="T20" s="25"/>
      <c r="U20" s="25"/>
      <c r="V20" s="25"/>
      <c r="W20" s="25"/>
      <c r="X20" s="25"/>
      <c r="Y20" s="25"/>
      <c r="Z20" s="25"/>
    </row>
    <row r="21" spans="1:26" ht="23.25" customHeight="1">
      <c r="A21" s="199" t="s">
        <v>329</v>
      </c>
      <c r="B21" s="274"/>
      <c r="C21" s="88" t="s">
        <v>316</v>
      </c>
      <c r="D21" s="209" t="s">
        <v>325</v>
      </c>
      <c r="E21" s="274"/>
      <c r="F21" s="86">
        <v>9.1999999999999998E-3</v>
      </c>
      <c r="G21" s="86">
        <v>7.0000000000000001E-3</v>
      </c>
      <c r="H21" s="86"/>
      <c r="I21" s="86"/>
      <c r="J21" s="86"/>
      <c r="K21" s="25"/>
      <c r="L21" s="25"/>
      <c r="M21" s="25"/>
      <c r="N21" s="25"/>
      <c r="O21" s="25"/>
      <c r="P21" s="25"/>
      <c r="Q21" s="25"/>
      <c r="R21" s="25"/>
      <c r="S21" s="25"/>
      <c r="T21" s="25"/>
      <c r="U21" s="25"/>
      <c r="V21" s="25"/>
      <c r="W21" s="25"/>
      <c r="X21" s="25"/>
      <c r="Y21" s="25"/>
      <c r="Z21" s="25"/>
    </row>
    <row r="22" spans="1:26" ht="23.25" customHeight="1">
      <c r="A22" s="199" t="s">
        <v>330</v>
      </c>
      <c r="B22" s="274"/>
      <c r="C22" s="88" t="s">
        <v>316</v>
      </c>
      <c r="D22" s="209" t="s">
        <v>325</v>
      </c>
      <c r="E22" s="274"/>
      <c r="F22" s="86">
        <v>1.2999999999999999E-2</v>
      </c>
      <c r="G22" s="86">
        <v>8.9999999999999993E-3</v>
      </c>
      <c r="H22" s="86"/>
      <c r="I22" s="86"/>
      <c r="J22" s="86"/>
      <c r="K22" s="25"/>
      <c r="L22" s="25"/>
      <c r="M22" s="25"/>
      <c r="N22" s="25"/>
      <c r="O22" s="25"/>
      <c r="P22" s="25"/>
      <c r="Q22" s="25"/>
      <c r="R22" s="25"/>
      <c r="S22" s="25"/>
      <c r="T22" s="25"/>
      <c r="U22" s="25"/>
      <c r="V22" s="25"/>
      <c r="W22" s="25"/>
      <c r="X22" s="25"/>
      <c r="Y22" s="25"/>
      <c r="Z22" s="25"/>
    </row>
    <row r="23" spans="1:26" ht="23.25" customHeight="1">
      <c r="A23" s="199" t="s">
        <v>331</v>
      </c>
      <c r="B23" s="274"/>
      <c r="C23" s="88" t="s">
        <v>316</v>
      </c>
      <c r="D23" s="209" t="s">
        <v>332</v>
      </c>
      <c r="E23" s="274"/>
      <c r="F23" s="86" t="s">
        <v>333</v>
      </c>
      <c r="G23" s="86" t="s">
        <v>334</v>
      </c>
      <c r="H23" s="86"/>
      <c r="I23" s="86"/>
      <c r="J23" s="86"/>
      <c r="K23" s="25"/>
      <c r="L23" s="25"/>
      <c r="M23" s="25"/>
      <c r="N23" s="25"/>
      <c r="O23" s="25"/>
      <c r="P23" s="25"/>
      <c r="Q23" s="25"/>
      <c r="R23" s="25"/>
      <c r="S23" s="25"/>
      <c r="T23" s="25"/>
      <c r="U23" s="25"/>
      <c r="V23" s="25"/>
      <c r="W23" s="25"/>
      <c r="X23" s="25"/>
      <c r="Y23" s="25"/>
      <c r="Z23" s="25"/>
    </row>
    <row r="24" spans="1:26" ht="23.25" customHeight="1">
      <c r="A24" s="199" t="s">
        <v>335</v>
      </c>
      <c r="B24" s="274"/>
      <c r="C24" s="88" t="s">
        <v>316</v>
      </c>
      <c r="D24" s="209" t="s">
        <v>332</v>
      </c>
      <c r="E24" s="274"/>
      <c r="F24" s="86">
        <v>1.5E-3</v>
      </c>
      <c r="G24" s="86">
        <v>1E-3</v>
      </c>
      <c r="H24" s="86"/>
      <c r="I24" s="86"/>
      <c r="J24" s="86"/>
      <c r="K24" s="25"/>
      <c r="L24" s="25"/>
      <c r="M24" s="25"/>
      <c r="N24" s="25"/>
      <c r="O24" s="25"/>
      <c r="P24" s="25"/>
      <c r="Q24" s="25"/>
      <c r="R24" s="25"/>
      <c r="S24" s="25"/>
      <c r="T24" s="25"/>
      <c r="U24" s="25"/>
      <c r="V24" s="25"/>
      <c r="W24" s="25"/>
      <c r="X24" s="25"/>
      <c r="Y24" s="25"/>
      <c r="Z24" s="25"/>
    </row>
    <row r="25" spans="1:26" ht="23.25" customHeight="1">
      <c r="A25" s="199" t="s">
        <v>336</v>
      </c>
      <c r="B25" s="274"/>
      <c r="C25" s="88" t="s">
        <v>316</v>
      </c>
      <c r="D25" s="209" t="s">
        <v>332</v>
      </c>
      <c r="E25" s="274"/>
      <c r="F25" s="86">
        <v>1E-3</v>
      </c>
      <c r="G25" s="86" t="s">
        <v>334</v>
      </c>
      <c r="H25" s="86"/>
      <c r="I25" s="86"/>
      <c r="J25" s="86"/>
      <c r="K25" s="25"/>
      <c r="L25" s="25"/>
      <c r="M25" s="25"/>
      <c r="N25" s="25"/>
      <c r="O25" s="25"/>
      <c r="P25" s="25"/>
      <c r="Q25" s="25"/>
      <c r="R25" s="25"/>
      <c r="S25" s="25"/>
      <c r="T25" s="25"/>
      <c r="U25" s="25"/>
      <c r="V25" s="25"/>
      <c r="W25" s="25"/>
      <c r="X25" s="25"/>
      <c r="Y25" s="25"/>
      <c r="Z25" s="25"/>
    </row>
    <row r="26" spans="1:26" ht="23.25" customHeight="1">
      <c r="A26" s="199" t="s">
        <v>337</v>
      </c>
      <c r="B26" s="274"/>
      <c r="C26" s="88" t="s">
        <v>316</v>
      </c>
      <c r="D26" s="209" t="s">
        <v>332</v>
      </c>
      <c r="E26" s="274"/>
      <c r="F26" s="86">
        <v>9.5E-4</v>
      </c>
      <c r="G26" s="86" t="s">
        <v>334</v>
      </c>
      <c r="H26" s="86"/>
      <c r="I26" s="86"/>
      <c r="J26" s="86"/>
      <c r="K26" s="25"/>
      <c r="L26" s="25"/>
      <c r="M26" s="25"/>
      <c r="N26" s="25"/>
      <c r="O26" s="25"/>
      <c r="P26" s="25"/>
      <c r="Q26" s="25"/>
      <c r="R26" s="25"/>
      <c r="S26" s="25"/>
      <c r="T26" s="25"/>
      <c r="U26" s="25"/>
      <c r="V26" s="25"/>
      <c r="W26" s="25"/>
      <c r="X26" s="25"/>
      <c r="Y26" s="25"/>
      <c r="Z26" s="25"/>
    </row>
    <row r="27" spans="1:26" ht="23.25" customHeight="1">
      <c r="A27" s="199" t="s">
        <v>338</v>
      </c>
      <c r="B27" s="274"/>
      <c r="C27" s="88" t="s">
        <v>316</v>
      </c>
      <c r="D27" s="209" t="s">
        <v>332</v>
      </c>
      <c r="E27" s="274"/>
      <c r="F27" s="86">
        <v>1.9E-3</v>
      </c>
      <c r="G27" s="86" t="s">
        <v>334</v>
      </c>
      <c r="H27" s="86"/>
      <c r="I27" s="86"/>
      <c r="J27" s="86"/>
      <c r="K27" s="25"/>
      <c r="L27" s="25"/>
      <c r="M27" s="25"/>
      <c r="N27" s="25"/>
      <c r="O27" s="25"/>
      <c r="P27" s="25"/>
      <c r="Q27" s="25"/>
      <c r="R27" s="25"/>
      <c r="S27" s="25"/>
      <c r="T27" s="25"/>
      <c r="U27" s="25"/>
      <c r="V27" s="25"/>
      <c r="W27" s="25"/>
      <c r="X27" s="25"/>
      <c r="Y27" s="25"/>
      <c r="Z27" s="25"/>
    </row>
    <row r="28" spans="1:26" ht="23.25" customHeight="1">
      <c r="A28" s="199" t="s">
        <v>339</v>
      </c>
      <c r="B28" s="274"/>
      <c r="C28" s="88" t="s">
        <v>316</v>
      </c>
      <c r="D28" s="209" t="s">
        <v>332</v>
      </c>
      <c r="E28" s="274"/>
      <c r="F28" s="86" t="s">
        <v>333</v>
      </c>
      <c r="G28" s="86" t="s">
        <v>334</v>
      </c>
      <c r="H28" s="86"/>
      <c r="I28" s="86"/>
      <c r="J28" s="86"/>
      <c r="K28" s="25"/>
      <c r="L28" s="25"/>
      <c r="M28" s="25"/>
      <c r="N28" s="25"/>
      <c r="O28" s="25"/>
      <c r="P28" s="25"/>
      <c r="Q28" s="25"/>
      <c r="R28" s="25"/>
      <c r="S28" s="25"/>
      <c r="T28" s="25"/>
      <c r="U28" s="25"/>
      <c r="V28" s="25"/>
      <c r="W28" s="25"/>
      <c r="X28" s="25"/>
      <c r="Y28" s="25"/>
      <c r="Z28" s="25"/>
    </row>
    <row r="29" spans="1:26" ht="23.25" customHeight="1">
      <c r="A29" s="199" t="s">
        <v>340</v>
      </c>
      <c r="B29" s="274"/>
      <c r="C29" s="88" t="s">
        <v>316</v>
      </c>
      <c r="D29" s="209" t="s">
        <v>332</v>
      </c>
      <c r="E29" s="274"/>
      <c r="F29" s="86">
        <v>1.0999999999999999E-2</v>
      </c>
      <c r="G29" s="86">
        <v>2E-3</v>
      </c>
      <c r="H29" s="86"/>
      <c r="I29" s="86"/>
      <c r="J29" s="86"/>
      <c r="K29" s="25"/>
      <c r="L29" s="25"/>
      <c r="M29" s="25"/>
      <c r="N29" s="25"/>
      <c r="O29" s="25"/>
      <c r="P29" s="25"/>
      <c r="Q29" s="25"/>
      <c r="R29" s="25"/>
      <c r="S29" s="25"/>
      <c r="T29" s="25"/>
      <c r="U29" s="25"/>
      <c r="V29" s="25"/>
      <c r="W29" s="25"/>
      <c r="X29" s="25"/>
      <c r="Y29" s="25"/>
      <c r="Z29" s="25"/>
    </row>
    <row r="30" spans="1:26" ht="23.25" customHeight="1">
      <c r="A30" s="199" t="s">
        <v>341</v>
      </c>
      <c r="B30" s="274"/>
      <c r="C30" s="88" t="s">
        <v>316</v>
      </c>
      <c r="D30" s="209" t="s">
        <v>332</v>
      </c>
      <c r="E30" s="274"/>
      <c r="F30" s="86" t="s">
        <v>333</v>
      </c>
      <c r="G30" s="86" t="s">
        <v>334</v>
      </c>
      <c r="H30" s="86"/>
      <c r="I30" s="86"/>
      <c r="J30" s="86"/>
      <c r="K30" s="25"/>
      <c r="L30" s="25"/>
      <c r="M30" s="25"/>
      <c r="N30" s="25"/>
      <c r="O30" s="25"/>
      <c r="P30" s="25"/>
      <c r="Q30" s="25"/>
      <c r="R30" s="25"/>
      <c r="S30" s="25"/>
      <c r="T30" s="25"/>
      <c r="U30" s="25"/>
      <c r="V30" s="25"/>
      <c r="W30" s="25"/>
      <c r="X30" s="25"/>
      <c r="Y30" s="25"/>
      <c r="Z30" s="25"/>
    </row>
    <row r="31" spans="1:26" ht="23.25" customHeight="1">
      <c r="A31" s="199" t="s">
        <v>342</v>
      </c>
      <c r="B31" s="274"/>
      <c r="C31" s="88" t="s">
        <v>316</v>
      </c>
      <c r="D31" s="209" t="s">
        <v>332</v>
      </c>
      <c r="E31" s="274"/>
      <c r="F31" s="86" t="s">
        <v>333</v>
      </c>
      <c r="G31" s="86" t="s">
        <v>334</v>
      </c>
      <c r="H31" s="86"/>
      <c r="I31" s="86"/>
      <c r="J31" s="86"/>
      <c r="K31" s="25"/>
      <c r="L31" s="25"/>
      <c r="M31" s="25"/>
      <c r="N31" s="25"/>
      <c r="O31" s="25"/>
      <c r="P31" s="25"/>
      <c r="Q31" s="25"/>
      <c r="R31" s="25"/>
      <c r="S31" s="25"/>
      <c r="T31" s="25"/>
      <c r="U31" s="25"/>
      <c r="V31" s="25"/>
      <c r="W31" s="25"/>
      <c r="X31" s="25"/>
      <c r="Y31" s="25"/>
      <c r="Z31" s="25"/>
    </row>
    <row r="32" spans="1:26" ht="23.25" customHeight="1">
      <c r="A32" s="199" t="s">
        <v>343</v>
      </c>
      <c r="B32" s="274"/>
      <c r="C32" s="88" t="s">
        <v>316</v>
      </c>
      <c r="D32" s="209" t="s">
        <v>332</v>
      </c>
      <c r="E32" s="274"/>
      <c r="F32" s="86">
        <v>3.0000000000000001E-3</v>
      </c>
      <c r="G32" s="86">
        <v>2.3E-3</v>
      </c>
      <c r="H32" s="86"/>
      <c r="I32" s="86"/>
      <c r="J32" s="86"/>
      <c r="K32" s="25"/>
      <c r="L32" s="25"/>
      <c r="M32" s="25"/>
      <c r="N32" s="25"/>
      <c r="O32" s="25"/>
      <c r="P32" s="25"/>
      <c r="Q32" s="25"/>
      <c r="R32" s="25"/>
      <c r="S32" s="25"/>
      <c r="T32" s="25"/>
      <c r="U32" s="25"/>
      <c r="V32" s="25"/>
      <c r="W32" s="25"/>
      <c r="X32" s="25"/>
      <c r="Y32" s="25"/>
      <c r="Z32" s="25"/>
    </row>
    <row r="33" spans="1:26" ht="23.25" customHeight="1">
      <c r="A33" s="199" t="s">
        <v>344</v>
      </c>
      <c r="B33" s="274"/>
      <c r="C33" s="88" t="s">
        <v>316</v>
      </c>
      <c r="D33" s="209" t="s">
        <v>332</v>
      </c>
      <c r="E33" s="274"/>
      <c r="F33" s="86" t="s">
        <v>333</v>
      </c>
      <c r="G33" s="86" t="s">
        <v>334</v>
      </c>
      <c r="H33" s="86"/>
      <c r="I33" s="86"/>
      <c r="J33" s="86"/>
      <c r="K33" s="25"/>
      <c r="L33" s="25"/>
      <c r="M33" s="25"/>
      <c r="N33" s="25"/>
      <c r="O33" s="25"/>
      <c r="P33" s="25"/>
      <c r="Q33" s="25"/>
      <c r="R33" s="25"/>
      <c r="S33" s="25"/>
      <c r="T33" s="25"/>
      <c r="U33" s="25"/>
      <c r="V33" s="25"/>
      <c r="W33" s="25"/>
      <c r="X33" s="25"/>
      <c r="Y33" s="25"/>
      <c r="Z33" s="25"/>
    </row>
    <row r="34" spans="1:26" ht="23.25" customHeight="1">
      <c r="A34" s="199" t="s">
        <v>345</v>
      </c>
      <c r="B34" s="274"/>
      <c r="C34" s="88" t="s">
        <v>316</v>
      </c>
      <c r="D34" s="209" t="s">
        <v>332</v>
      </c>
      <c r="E34" s="274"/>
      <c r="F34" s="86">
        <v>1.2E-2</v>
      </c>
      <c r="G34" s="86" t="s">
        <v>334</v>
      </c>
      <c r="H34" s="86"/>
      <c r="I34" s="86"/>
      <c r="J34" s="86"/>
      <c r="K34" s="25"/>
      <c r="L34" s="25"/>
      <c r="M34" s="25"/>
      <c r="N34" s="25"/>
      <c r="O34" s="25"/>
      <c r="P34" s="25"/>
      <c r="Q34" s="25"/>
      <c r="R34" s="25"/>
      <c r="S34" s="25"/>
      <c r="T34" s="25"/>
      <c r="U34" s="25"/>
      <c r="V34" s="25"/>
      <c r="W34" s="25"/>
      <c r="X34" s="25"/>
      <c r="Y34" s="25"/>
      <c r="Z34" s="25"/>
    </row>
    <row r="35" spans="1:26" ht="23.25" customHeight="1">
      <c r="A35" s="199" t="s">
        <v>346</v>
      </c>
      <c r="B35" s="274"/>
      <c r="C35" s="88" t="s">
        <v>316</v>
      </c>
      <c r="D35" s="209" t="s">
        <v>332</v>
      </c>
      <c r="E35" s="274"/>
      <c r="F35" s="86">
        <v>1.8E-3</v>
      </c>
      <c r="G35" s="86" t="s">
        <v>334</v>
      </c>
      <c r="H35" s="86"/>
      <c r="I35" s="86"/>
      <c r="J35" s="86"/>
      <c r="K35" s="25"/>
      <c r="L35" s="25"/>
      <c r="M35" s="25"/>
      <c r="N35" s="25"/>
      <c r="O35" s="25"/>
      <c r="P35" s="25"/>
      <c r="Q35" s="25"/>
      <c r="R35" s="25"/>
      <c r="S35" s="25"/>
      <c r="T35" s="25"/>
      <c r="U35" s="25"/>
      <c r="V35" s="25"/>
      <c r="W35" s="25"/>
      <c r="X35" s="25"/>
      <c r="Y35" s="25"/>
      <c r="Z35" s="25"/>
    </row>
    <row r="36" spans="1:26" ht="23.25" customHeight="1">
      <c r="A36" s="199" t="s">
        <v>347</v>
      </c>
      <c r="B36" s="274"/>
      <c r="C36" s="88" t="s">
        <v>316</v>
      </c>
      <c r="D36" s="209" t="s">
        <v>332</v>
      </c>
      <c r="E36" s="274"/>
      <c r="F36" s="86">
        <v>7.4999999999999997E-2</v>
      </c>
      <c r="G36" s="86">
        <v>1.4E-2</v>
      </c>
      <c r="H36" s="86"/>
      <c r="I36" s="86"/>
      <c r="J36" s="86"/>
      <c r="K36" s="25"/>
      <c r="L36" s="25"/>
      <c r="M36" s="25"/>
      <c r="N36" s="25"/>
      <c r="O36" s="25"/>
      <c r="P36" s="25"/>
      <c r="Q36" s="25"/>
      <c r="R36" s="25"/>
      <c r="S36" s="25"/>
      <c r="T36" s="25"/>
      <c r="U36" s="25"/>
      <c r="V36" s="25"/>
      <c r="W36" s="25"/>
      <c r="X36" s="25"/>
      <c r="Y36" s="25"/>
      <c r="Z36" s="25"/>
    </row>
    <row r="37" spans="1:26" ht="23.25" customHeight="1">
      <c r="A37" s="199" t="s">
        <v>348</v>
      </c>
      <c r="B37" s="274"/>
      <c r="C37" s="88" t="s">
        <v>316</v>
      </c>
      <c r="D37" s="209" t="s">
        <v>332</v>
      </c>
      <c r="E37" s="274"/>
      <c r="F37" s="86">
        <v>1.8E-3</v>
      </c>
      <c r="G37" s="86" t="s">
        <v>334</v>
      </c>
      <c r="H37" s="86"/>
      <c r="I37" s="86"/>
      <c r="J37" s="86"/>
      <c r="K37" s="25"/>
      <c r="L37" s="25"/>
      <c r="M37" s="25"/>
      <c r="N37" s="25"/>
      <c r="O37" s="25"/>
      <c r="P37" s="25"/>
      <c r="Q37" s="25"/>
      <c r="R37" s="25"/>
      <c r="S37" s="25"/>
      <c r="T37" s="25"/>
      <c r="U37" s="25"/>
      <c r="V37" s="25"/>
      <c r="W37" s="25"/>
      <c r="X37" s="25"/>
      <c r="Y37" s="25"/>
      <c r="Z37" s="25"/>
    </row>
    <row r="38" spans="1:26" ht="23.25" customHeight="1">
      <c r="A38" s="199" t="s">
        <v>349</v>
      </c>
      <c r="B38" s="274"/>
      <c r="C38" s="88" t="s">
        <v>316</v>
      </c>
      <c r="D38" s="209" t="s">
        <v>332</v>
      </c>
      <c r="E38" s="274"/>
      <c r="F38" s="86">
        <v>7.2999999999999995E-2</v>
      </c>
      <c r="G38" s="86">
        <v>5.8999999999999997E-2</v>
      </c>
      <c r="H38" s="86"/>
      <c r="I38" s="86"/>
      <c r="J38" s="86"/>
      <c r="K38" s="25"/>
      <c r="L38" s="25"/>
      <c r="M38" s="25"/>
      <c r="N38" s="25"/>
      <c r="O38" s="25"/>
      <c r="P38" s="25"/>
      <c r="Q38" s="25"/>
      <c r="R38" s="25"/>
      <c r="S38" s="25"/>
      <c r="T38" s="25"/>
      <c r="U38" s="25"/>
      <c r="V38" s="25"/>
      <c r="W38" s="25"/>
      <c r="X38" s="25"/>
      <c r="Y38" s="25"/>
      <c r="Z38" s="25"/>
    </row>
    <row r="39" spans="1:26" ht="15.75" customHeight="1">
      <c r="A39" s="206" t="s">
        <v>297</v>
      </c>
      <c r="B39" s="273"/>
      <c r="C39" s="273"/>
      <c r="D39" s="273"/>
      <c r="E39" s="273"/>
      <c r="F39" s="273"/>
      <c r="G39" s="273"/>
      <c r="H39" s="273"/>
      <c r="I39" s="273"/>
      <c r="J39" s="274"/>
      <c r="K39" s="1"/>
      <c r="L39" s="1"/>
      <c r="M39" s="1"/>
      <c r="N39" s="1"/>
      <c r="O39" s="1"/>
      <c r="P39" s="1"/>
      <c r="Q39" s="1"/>
      <c r="R39" s="1"/>
      <c r="S39" s="1"/>
      <c r="T39" s="1"/>
      <c r="U39" s="1"/>
      <c r="V39" s="1"/>
      <c r="W39" s="1"/>
      <c r="X39" s="1"/>
      <c r="Y39" s="1"/>
      <c r="Z39" s="1"/>
    </row>
    <row r="40" spans="1:26" ht="15.75" customHeight="1">
      <c r="A40" s="251"/>
      <c r="B40" s="275"/>
      <c r="C40" s="275"/>
      <c r="D40" s="275"/>
      <c r="E40" s="275"/>
      <c r="F40" s="275"/>
      <c r="G40" s="275"/>
      <c r="H40" s="275"/>
      <c r="I40" s="275"/>
      <c r="J40" s="276"/>
      <c r="K40" s="1"/>
      <c r="L40" s="1"/>
      <c r="M40" s="1"/>
      <c r="N40" s="1"/>
      <c r="O40" s="1"/>
      <c r="P40" s="1"/>
      <c r="Q40" s="1"/>
      <c r="R40" s="1"/>
      <c r="S40" s="1"/>
      <c r="T40" s="1"/>
      <c r="U40" s="1"/>
      <c r="V40" s="1"/>
      <c r="W40" s="1"/>
      <c r="X40" s="1"/>
      <c r="Y40" s="1"/>
      <c r="Z40" s="1"/>
    </row>
    <row r="41" spans="1:26" ht="15.75" customHeight="1">
      <c r="A41" s="279"/>
      <c r="B41" s="280"/>
      <c r="C41" s="280"/>
      <c r="D41" s="280"/>
      <c r="E41" s="280"/>
      <c r="F41" s="280"/>
      <c r="G41" s="280"/>
      <c r="H41" s="280"/>
      <c r="I41" s="280"/>
      <c r="J41" s="28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23"/>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A35:B35"/>
    <mergeCell ref="A30:B30"/>
    <mergeCell ref="A31:B31"/>
    <mergeCell ref="A32:B32"/>
    <mergeCell ref="A33:B33"/>
    <mergeCell ref="A34:B34"/>
    <mergeCell ref="A6:J7"/>
    <mergeCell ref="M6:P9"/>
    <mergeCell ref="A9:J9"/>
    <mergeCell ref="C10:C11"/>
    <mergeCell ref="D10:E11"/>
    <mergeCell ref="F10:J10"/>
    <mergeCell ref="M10:P12"/>
    <mergeCell ref="D12:E12"/>
    <mergeCell ref="A10:B11"/>
    <mergeCell ref="A12:B12"/>
    <mergeCell ref="A13:B13"/>
    <mergeCell ref="D13:E13"/>
    <mergeCell ref="A14:B14"/>
    <mergeCell ref="D14:E14"/>
    <mergeCell ref="D15:E15"/>
    <mergeCell ref="A15:B15"/>
    <mergeCell ref="A21:B21"/>
    <mergeCell ref="D16:E16"/>
    <mergeCell ref="D17:E17"/>
    <mergeCell ref="D18:E18"/>
    <mergeCell ref="D19:E19"/>
    <mergeCell ref="D20:E20"/>
    <mergeCell ref="D21:E21"/>
    <mergeCell ref="A16:B16"/>
    <mergeCell ref="A17:B17"/>
    <mergeCell ref="A18:B18"/>
    <mergeCell ref="A19:B19"/>
    <mergeCell ref="A20:B20"/>
    <mergeCell ref="D22:E22"/>
    <mergeCell ref="A22:B22"/>
    <mergeCell ref="A23:B23"/>
    <mergeCell ref="A24:B24"/>
    <mergeCell ref="A25:B25"/>
    <mergeCell ref="A26:B26"/>
    <mergeCell ref="A27:B27"/>
    <mergeCell ref="A28:B28"/>
    <mergeCell ref="D23:E23"/>
    <mergeCell ref="D24:E24"/>
    <mergeCell ref="D25:E25"/>
    <mergeCell ref="D26:E26"/>
    <mergeCell ref="D27:E27"/>
    <mergeCell ref="D28:E28"/>
    <mergeCell ref="D29:E29"/>
    <mergeCell ref="D37:E37"/>
    <mergeCell ref="D38:E38"/>
    <mergeCell ref="A39:J39"/>
    <mergeCell ref="A40:J41"/>
    <mergeCell ref="D30:E30"/>
    <mergeCell ref="D31:E31"/>
    <mergeCell ref="D32:E32"/>
    <mergeCell ref="D33:E33"/>
    <mergeCell ref="D34:E34"/>
    <mergeCell ref="D35:E35"/>
    <mergeCell ref="D36:E36"/>
    <mergeCell ref="A36:B36"/>
    <mergeCell ref="A37:B37"/>
    <mergeCell ref="A38:B38"/>
    <mergeCell ref="A29:B29"/>
  </mergeCells>
  <pageMargins left="0.7" right="0.7" top="0.75" bottom="0.75" header="0" footer="0"/>
  <pageSetup paperSize="9" scale="87" orientation="portrait"/>
  <headerFoot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Z1000"/>
  <sheetViews>
    <sheetView workbookViewId="0"/>
  </sheetViews>
  <sheetFormatPr defaultColWidth="14.42578125" defaultRowHeight="15" customHeight="1"/>
  <cols>
    <col min="1" max="1" width="21.28515625" customWidth="1"/>
    <col min="2" max="2" width="13.7109375" customWidth="1"/>
    <col min="3" max="3" width="16.28515625" customWidth="1"/>
    <col min="4" max="12" width="9.28515625" customWidth="1"/>
    <col min="13" max="13" width="10.42578125" customWidth="1"/>
    <col min="14" max="26" width="9.28515625" customWidth="1"/>
  </cols>
  <sheetData>
    <row r="1" spans="1:26">
      <c r="A1" s="1" t="str">
        <f>+'Cover Page'!$B$31</f>
        <v>Annual Performance Report 2022</v>
      </c>
      <c r="B1" s="1"/>
      <c r="C1" s="1"/>
      <c r="D1" s="1"/>
      <c r="E1" s="1"/>
      <c r="F1" s="1"/>
      <c r="G1" s="1"/>
      <c r="H1" s="1"/>
      <c r="I1" s="1" t="str">
        <f>+'Cover Page'!$B$35</f>
        <v>VEOLIA BIOENERGY UK LTD</v>
      </c>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28" t="s">
        <v>350</v>
      </c>
      <c r="B3" s="1"/>
      <c r="C3" s="1"/>
      <c r="D3" s="1"/>
      <c r="E3" s="1"/>
      <c r="F3" s="1"/>
      <c r="G3" s="1"/>
      <c r="H3" s="1"/>
      <c r="I3" s="1"/>
      <c r="J3" s="1"/>
      <c r="K3" s="1"/>
      <c r="L3" s="1"/>
      <c r="M3" s="1"/>
      <c r="N3" s="1"/>
      <c r="O3" s="1"/>
      <c r="P3" s="1"/>
      <c r="Q3" s="1"/>
      <c r="R3" s="1"/>
      <c r="S3" s="1"/>
      <c r="T3" s="1"/>
      <c r="U3" s="1"/>
      <c r="V3" s="1"/>
      <c r="W3" s="1"/>
      <c r="X3" s="1"/>
      <c r="Y3" s="1"/>
      <c r="Z3" s="1"/>
    </row>
    <row r="4" spans="1:26">
      <c r="A4" s="28"/>
      <c r="B4" s="1"/>
      <c r="C4" s="1"/>
      <c r="D4" s="1"/>
      <c r="E4" s="1"/>
      <c r="F4" s="1"/>
      <c r="G4" s="1"/>
      <c r="H4" s="1"/>
      <c r="I4" s="1"/>
      <c r="J4" s="1"/>
      <c r="K4" s="1"/>
      <c r="L4" s="1"/>
      <c r="M4" s="1"/>
      <c r="N4" s="1"/>
      <c r="O4" s="1"/>
      <c r="P4" s="6" t="s">
        <v>1</v>
      </c>
      <c r="Q4" s="1"/>
      <c r="R4" s="1"/>
      <c r="S4" s="1"/>
      <c r="T4" s="1"/>
      <c r="U4" s="1"/>
      <c r="V4" s="1"/>
      <c r="W4" s="1"/>
      <c r="X4" s="1"/>
      <c r="Y4" s="1"/>
      <c r="Z4" s="1"/>
    </row>
    <row r="5" spans="1:26" ht="21.75" customHeight="1">
      <c r="A5" s="72" t="s">
        <v>306</v>
      </c>
      <c r="B5" s="73"/>
      <c r="C5" s="73"/>
      <c r="D5" s="73"/>
      <c r="E5" s="73"/>
      <c r="F5" s="73"/>
      <c r="G5" s="73"/>
      <c r="H5" s="73"/>
      <c r="I5" s="73"/>
      <c r="J5" s="73"/>
      <c r="K5" s="73"/>
      <c r="L5" s="73"/>
      <c r="M5" s="74"/>
      <c r="N5" s="23"/>
      <c r="O5" s="23"/>
      <c r="P5" s="89" t="s">
        <v>351</v>
      </c>
      <c r="Q5" s="23"/>
      <c r="R5" s="23"/>
      <c r="S5" s="23"/>
      <c r="T5" s="23"/>
      <c r="U5" s="23"/>
      <c r="V5" s="23"/>
      <c r="W5" s="23"/>
      <c r="X5" s="23"/>
      <c r="Y5" s="23"/>
      <c r="Z5" s="23"/>
    </row>
    <row r="6" spans="1:26" ht="15.75" customHeight="1">
      <c r="A6" s="243"/>
      <c r="B6" s="275"/>
      <c r="C6" s="275"/>
      <c r="D6" s="275"/>
      <c r="E6" s="275"/>
      <c r="F6" s="275"/>
      <c r="G6" s="275"/>
      <c r="H6" s="275"/>
      <c r="I6" s="275"/>
      <c r="J6" s="275"/>
      <c r="K6" s="275"/>
      <c r="L6" s="275"/>
      <c r="M6" s="276"/>
      <c r="N6" s="23"/>
      <c r="O6" s="23"/>
      <c r="P6" s="23" t="s">
        <v>352</v>
      </c>
      <c r="Q6" s="23"/>
      <c r="R6" s="23"/>
      <c r="S6" s="23"/>
      <c r="T6" s="23"/>
      <c r="U6" s="23"/>
      <c r="V6" s="23"/>
      <c r="W6" s="23"/>
      <c r="X6" s="23"/>
      <c r="Y6" s="23"/>
      <c r="Z6" s="23"/>
    </row>
    <row r="7" spans="1:26" ht="15.75" customHeight="1">
      <c r="A7" s="279"/>
      <c r="B7" s="280"/>
      <c r="C7" s="280"/>
      <c r="D7" s="280"/>
      <c r="E7" s="280"/>
      <c r="F7" s="280"/>
      <c r="G7" s="280"/>
      <c r="H7" s="280"/>
      <c r="I7" s="280"/>
      <c r="J7" s="280"/>
      <c r="K7" s="280"/>
      <c r="L7" s="280"/>
      <c r="M7" s="281"/>
      <c r="N7" s="23"/>
      <c r="O7" s="23"/>
      <c r="P7" s="23"/>
      <c r="Q7" s="23"/>
      <c r="R7" s="23"/>
      <c r="S7" s="23"/>
      <c r="T7" s="23"/>
      <c r="U7" s="23"/>
      <c r="V7" s="23"/>
      <c r="W7" s="23"/>
      <c r="X7" s="23"/>
      <c r="Y7" s="23"/>
      <c r="Z7" s="23"/>
    </row>
    <row r="8" spans="1:26" ht="15.75" customHeight="1">
      <c r="A8" s="188"/>
      <c r="B8" s="275"/>
      <c r="C8" s="275"/>
      <c r="D8" s="275"/>
      <c r="E8" s="275"/>
      <c r="F8" s="275"/>
      <c r="G8" s="275"/>
      <c r="H8" s="275"/>
      <c r="I8" s="275"/>
      <c r="J8" s="275"/>
      <c r="K8" s="275"/>
      <c r="L8" s="275"/>
      <c r="M8" s="276"/>
      <c r="N8" s="23"/>
      <c r="O8" s="23"/>
      <c r="P8" s="23"/>
      <c r="Q8" s="23"/>
      <c r="R8" s="23"/>
      <c r="S8" s="23"/>
      <c r="T8" s="23"/>
      <c r="U8" s="23"/>
      <c r="V8" s="23"/>
      <c r="W8" s="23"/>
      <c r="X8" s="23"/>
      <c r="Y8" s="23"/>
      <c r="Z8" s="23"/>
    </row>
    <row r="9" spans="1:26" ht="15.75" customHeight="1">
      <c r="A9" s="279"/>
      <c r="B9" s="280"/>
      <c r="C9" s="280"/>
      <c r="D9" s="280"/>
      <c r="E9" s="280"/>
      <c r="F9" s="280"/>
      <c r="G9" s="280"/>
      <c r="H9" s="280"/>
      <c r="I9" s="280"/>
      <c r="J9" s="280"/>
      <c r="K9" s="280"/>
      <c r="L9" s="280"/>
      <c r="M9" s="281"/>
      <c r="N9" s="23"/>
      <c r="O9" s="23"/>
      <c r="P9" s="23"/>
      <c r="Q9" s="23"/>
      <c r="R9" s="23"/>
      <c r="S9" s="23"/>
      <c r="T9" s="23"/>
      <c r="U9" s="23"/>
      <c r="V9" s="23"/>
      <c r="W9" s="23"/>
      <c r="X9" s="23"/>
      <c r="Y9" s="23"/>
      <c r="Z9" s="23"/>
    </row>
    <row r="10" spans="1:26">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6.5" customHeight="1">
      <c r="A11" s="238" t="s">
        <v>353</v>
      </c>
      <c r="B11" s="273"/>
      <c r="C11" s="273"/>
      <c r="D11" s="273"/>
      <c r="E11" s="273"/>
      <c r="F11" s="273"/>
      <c r="G11" s="273"/>
      <c r="H11" s="273"/>
      <c r="I11" s="273"/>
      <c r="J11" s="273"/>
      <c r="K11" s="273"/>
      <c r="L11" s="273"/>
      <c r="M11" s="274"/>
      <c r="N11" s="82"/>
      <c r="O11" s="82"/>
      <c r="P11" s="82"/>
      <c r="Q11" s="82"/>
      <c r="R11" s="82"/>
      <c r="S11" s="82"/>
      <c r="T11" s="82"/>
      <c r="U11" s="82"/>
      <c r="V11" s="82"/>
      <c r="W11" s="82"/>
      <c r="X11" s="82"/>
      <c r="Y11" s="82"/>
      <c r="Z11" s="82"/>
    </row>
    <row r="12" spans="1:26" ht="16.5" customHeight="1">
      <c r="A12" s="265" t="s">
        <v>213</v>
      </c>
      <c r="B12" s="253" t="s">
        <v>354</v>
      </c>
      <c r="C12" s="253" t="s">
        <v>310</v>
      </c>
      <c r="D12" s="234" t="s">
        <v>186</v>
      </c>
      <c r="E12" s="274"/>
      <c r="F12" s="234" t="s">
        <v>187</v>
      </c>
      <c r="G12" s="274"/>
      <c r="H12" s="234" t="s">
        <v>188</v>
      </c>
      <c r="I12" s="274"/>
      <c r="J12" s="234" t="s">
        <v>189</v>
      </c>
      <c r="K12" s="274"/>
      <c r="L12" s="234" t="s">
        <v>190</v>
      </c>
      <c r="M12" s="274"/>
      <c r="N12" s="82"/>
      <c r="O12" s="82"/>
      <c r="P12" s="82"/>
      <c r="Q12" s="82"/>
      <c r="R12" s="82"/>
      <c r="S12" s="82"/>
      <c r="T12" s="82"/>
      <c r="U12" s="82"/>
      <c r="V12" s="82"/>
      <c r="W12" s="82"/>
      <c r="X12" s="82"/>
      <c r="Y12" s="82"/>
      <c r="Z12" s="82"/>
    </row>
    <row r="13" spans="1:26" ht="17.25" customHeight="1">
      <c r="A13" s="283"/>
      <c r="B13" s="283"/>
      <c r="C13" s="283"/>
      <c r="D13" s="67" t="s">
        <v>304</v>
      </c>
      <c r="E13" s="67" t="s">
        <v>355</v>
      </c>
      <c r="F13" s="67" t="s">
        <v>304</v>
      </c>
      <c r="G13" s="67" t="s">
        <v>355</v>
      </c>
      <c r="H13" s="67" t="s">
        <v>304</v>
      </c>
      <c r="I13" s="67" t="s">
        <v>355</v>
      </c>
      <c r="J13" s="67" t="s">
        <v>304</v>
      </c>
      <c r="K13" s="67" t="s">
        <v>355</v>
      </c>
      <c r="L13" s="67" t="s">
        <v>304</v>
      </c>
      <c r="M13" s="67" t="s">
        <v>355</v>
      </c>
      <c r="N13" s="25"/>
      <c r="O13" s="25"/>
      <c r="P13" s="25"/>
      <c r="Q13" s="25"/>
      <c r="R13" s="25"/>
      <c r="S13" s="25"/>
      <c r="T13" s="25"/>
      <c r="U13" s="25"/>
      <c r="V13" s="25"/>
      <c r="W13" s="25"/>
      <c r="X13" s="25"/>
      <c r="Y13" s="25"/>
      <c r="Z13" s="25"/>
    </row>
    <row r="14" spans="1:26" ht="23.25" customHeight="1">
      <c r="A14" s="266" t="s">
        <v>219</v>
      </c>
      <c r="B14" s="64" t="s">
        <v>356</v>
      </c>
      <c r="C14" s="64" t="s">
        <v>357</v>
      </c>
      <c r="D14" s="86">
        <v>190.58</v>
      </c>
      <c r="E14" s="86">
        <v>186.26</v>
      </c>
      <c r="F14" s="86"/>
      <c r="G14" s="86"/>
      <c r="H14" s="86"/>
      <c r="I14" s="86"/>
      <c r="J14" s="86"/>
      <c r="K14" s="86"/>
      <c r="L14" s="86"/>
      <c r="M14" s="86"/>
      <c r="N14" s="25"/>
      <c r="O14" s="25"/>
      <c r="P14" s="25"/>
      <c r="Q14" s="25"/>
      <c r="R14" s="25"/>
      <c r="S14" s="25"/>
      <c r="T14" s="25"/>
      <c r="U14" s="25"/>
      <c r="V14" s="25"/>
      <c r="W14" s="25"/>
      <c r="X14" s="25"/>
      <c r="Y14" s="25"/>
      <c r="Z14" s="25"/>
    </row>
    <row r="15" spans="1:26" ht="23.25" customHeight="1">
      <c r="A15" s="283"/>
      <c r="B15" s="64" t="s">
        <v>358</v>
      </c>
      <c r="C15" s="64" t="s">
        <v>359</v>
      </c>
      <c r="D15" s="86">
        <v>212.09</v>
      </c>
      <c r="E15" s="86">
        <v>182.68</v>
      </c>
      <c r="F15" s="86"/>
      <c r="G15" s="86"/>
      <c r="H15" s="86"/>
      <c r="I15" s="86"/>
      <c r="J15" s="86"/>
      <c r="K15" s="86"/>
      <c r="L15" s="86"/>
      <c r="M15" s="86"/>
      <c r="N15" s="25"/>
      <c r="O15" s="25"/>
      <c r="P15" s="25"/>
      <c r="Q15" s="25"/>
      <c r="R15" s="25"/>
      <c r="S15" s="25"/>
      <c r="T15" s="25"/>
      <c r="U15" s="25"/>
      <c r="V15" s="25"/>
      <c r="W15" s="25"/>
      <c r="X15" s="25"/>
      <c r="Y15" s="25"/>
      <c r="Z15" s="25"/>
    </row>
    <row r="16" spans="1:26" ht="23.25" customHeight="1">
      <c r="A16" s="90" t="s">
        <v>218</v>
      </c>
      <c r="B16" s="91" t="s">
        <v>356</v>
      </c>
      <c r="C16" s="64" t="s">
        <v>360</v>
      </c>
      <c r="D16" s="86">
        <v>1.01</v>
      </c>
      <c r="E16" s="86">
        <v>0.83</v>
      </c>
      <c r="F16" s="86"/>
      <c r="G16" s="86"/>
      <c r="H16" s="86"/>
      <c r="I16" s="86"/>
      <c r="J16" s="86"/>
      <c r="K16" s="86"/>
      <c r="L16" s="86"/>
      <c r="M16" s="86"/>
      <c r="N16" s="25"/>
      <c r="O16" s="25"/>
      <c r="P16" s="25"/>
      <c r="Q16" s="25"/>
      <c r="R16" s="25"/>
      <c r="S16" s="25"/>
      <c r="T16" s="25"/>
      <c r="U16" s="25"/>
      <c r="V16" s="25"/>
      <c r="W16" s="25"/>
      <c r="X16" s="25"/>
      <c r="Y16" s="25"/>
      <c r="Z16" s="25"/>
    </row>
    <row r="17" spans="1:26" ht="23.25" customHeight="1">
      <c r="A17" s="90"/>
      <c r="B17" s="64" t="s">
        <v>358</v>
      </c>
      <c r="C17" s="64" t="s">
        <v>361</v>
      </c>
      <c r="D17" s="86">
        <v>2.41</v>
      </c>
      <c r="E17" s="86">
        <v>0.83</v>
      </c>
      <c r="F17" s="86"/>
      <c r="G17" s="86"/>
      <c r="H17" s="86"/>
      <c r="I17" s="86"/>
      <c r="J17" s="86"/>
      <c r="K17" s="86"/>
      <c r="L17" s="86"/>
      <c r="M17" s="86"/>
      <c r="N17" s="25"/>
      <c r="O17" s="25"/>
      <c r="P17" s="25"/>
      <c r="Q17" s="25"/>
      <c r="R17" s="25"/>
      <c r="S17" s="25"/>
      <c r="T17" s="25"/>
      <c r="U17" s="25"/>
      <c r="V17" s="25"/>
      <c r="W17" s="25"/>
      <c r="X17" s="25"/>
      <c r="Y17" s="25"/>
      <c r="Z17" s="25"/>
    </row>
    <row r="18" spans="1:26" ht="23.25" customHeight="1">
      <c r="A18" s="90" t="s">
        <v>362</v>
      </c>
      <c r="B18" s="64" t="s">
        <v>356</v>
      </c>
      <c r="C18" s="64" t="s">
        <v>363</v>
      </c>
      <c r="D18" s="86">
        <v>0.76</v>
      </c>
      <c r="E18" s="86">
        <v>0.4</v>
      </c>
      <c r="F18" s="86"/>
      <c r="G18" s="86"/>
      <c r="H18" s="86"/>
      <c r="I18" s="86"/>
      <c r="J18" s="86"/>
      <c r="K18" s="86"/>
      <c r="L18" s="86"/>
      <c r="M18" s="86"/>
      <c r="N18" s="25"/>
      <c r="O18" s="25"/>
      <c r="P18" s="25"/>
      <c r="Q18" s="25"/>
      <c r="R18" s="25"/>
      <c r="S18" s="25"/>
      <c r="T18" s="25"/>
      <c r="U18" s="25"/>
      <c r="V18" s="25"/>
      <c r="W18" s="25"/>
      <c r="X18" s="25"/>
      <c r="Y18" s="25"/>
      <c r="Z18" s="25"/>
    </row>
    <row r="19" spans="1:26" ht="23.25" customHeight="1">
      <c r="A19" s="90"/>
      <c r="B19" s="64" t="s">
        <v>358</v>
      </c>
      <c r="C19" s="64" t="s">
        <v>364</v>
      </c>
      <c r="D19" s="86">
        <v>1.46</v>
      </c>
      <c r="E19" s="86">
        <v>0.38</v>
      </c>
      <c r="F19" s="86"/>
      <c r="G19" s="86"/>
      <c r="H19" s="86"/>
      <c r="I19" s="86"/>
      <c r="J19" s="86"/>
      <c r="K19" s="86"/>
      <c r="L19" s="86"/>
      <c r="M19" s="86"/>
      <c r="N19" s="25"/>
      <c r="O19" s="25"/>
      <c r="P19" s="25"/>
      <c r="Q19" s="25"/>
      <c r="R19" s="25"/>
      <c r="S19" s="25"/>
      <c r="T19" s="25"/>
      <c r="U19" s="25"/>
      <c r="V19" s="25"/>
      <c r="W19" s="25"/>
      <c r="X19" s="25"/>
      <c r="Y19" s="25"/>
      <c r="Z19" s="25"/>
    </row>
    <row r="20" spans="1:26" ht="23.25" customHeight="1">
      <c r="A20" s="90" t="s">
        <v>365</v>
      </c>
      <c r="B20" s="64" t="s">
        <v>356</v>
      </c>
      <c r="C20" s="64" t="s">
        <v>363</v>
      </c>
      <c r="D20" s="86">
        <v>9.65</v>
      </c>
      <c r="E20" s="86">
        <v>9.06</v>
      </c>
      <c r="F20" s="86"/>
      <c r="G20" s="86"/>
      <c r="H20" s="86"/>
      <c r="I20" s="86"/>
      <c r="J20" s="86"/>
      <c r="K20" s="86"/>
      <c r="L20" s="86"/>
      <c r="M20" s="86"/>
      <c r="N20" s="25"/>
      <c r="O20" s="25"/>
      <c r="P20" s="25"/>
      <c r="Q20" s="25"/>
      <c r="R20" s="25"/>
      <c r="S20" s="25"/>
      <c r="T20" s="25"/>
      <c r="U20" s="25"/>
      <c r="V20" s="25"/>
      <c r="W20" s="25"/>
      <c r="X20" s="25"/>
      <c r="Y20" s="25"/>
      <c r="Z20" s="25"/>
    </row>
    <row r="21" spans="1:26" ht="23.25" customHeight="1">
      <c r="A21" s="90"/>
      <c r="B21" s="64" t="s">
        <v>358</v>
      </c>
      <c r="C21" s="64" t="s">
        <v>366</v>
      </c>
      <c r="D21" s="86">
        <v>14.61</v>
      </c>
      <c r="E21" s="86">
        <v>8.93</v>
      </c>
      <c r="F21" s="86"/>
      <c r="G21" s="86"/>
      <c r="H21" s="86"/>
      <c r="I21" s="86"/>
      <c r="J21" s="86"/>
      <c r="K21" s="86"/>
      <c r="L21" s="86"/>
      <c r="M21" s="86"/>
      <c r="N21" s="25"/>
      <c r="O21" s="25"/>
      <c r="P21" s="25"/>
      <c r="Q21" s="25"/>
      <c r="R21" s="25"/>
      <c r="S21" s="25"/>
      <c r="T21" s="25"/>
      <c r="U21" s="25"/>
      <c r="V21" s="25"/>
      <c r="W21" s="25"/>
      <c r="X21" s="25"/>
      <c r="Y21" s="25"/>
      <c r="Z21" s="25"/>
    </row>
    <row r="22" spans="1:26" ht="23.25" customHeight="1">
      <c r="A22" s="90" t="s">
        <v>220</v>
      </c>
      <c r="B22" s="64" t="s">
        <v>356</v>
      </c>
      <c r="C22" s="64" t="s">
        <v>367</v>
      </c>
      <c r="D22" s="86">
        <v>31.18</v>
      </c>
      <c r="E22" s="86">
        <v>19.73</v>
      </c>
      <c r="F22" s="86"/>
      <c r="G22" s="86"/>
      <c r="H22" s="86"/>
      <c r="I22" s="86"/>
      <c r="J22" s="86"/>
      <c r="K22" s="86"/>
      <c r="L22" s="86"/>
      <c r="M22" s="86"/>
      <c r="N22" s="25"/>
      <c r="O22" s="25"/>
      <c r="P22" s="25"/>
      <c r="Q22" s="25"/>
      <c r="R22" s="25"/>
      <c r="S22" s="25"/>
      <c r="T22" s="25"/>
      <c r="U22" s="25"/>
      <c r="V22" s="25"/>
      <c r="W22" s="25"/>
      <c r="X22" s="25"/>
      <c r="Y22" s="25"/>
      <c r="Z22" s="25"/>
    </row>
    <row r="23" spans="1:26" ht="23.25" customHeight="1">
      <c r="A23" s="90"/>
      <c r="B23" s="64" t="s">
        <v>358</v>
      </c>
      <c r="C23" s="64" t="s">
        <v>357</v>
      </c>
      <c r="D23" s="86">
        <v>40.909999999999997</v>
      </c>
      <c r="E23" s="86">
        <v>18.91</v>
      </c>
      <c r="F23" s="86"/>
      <c r="G23" s="86"/>
      <c r="H23" s="86"/>
      <c r="I23" s="86"/>
      <c r="J23" s="86"/>
      <c r="K23" s="86"/>
      <c r="L23" s="86"/>
      <c r="M23" s="86"/>
      <c r="N23" s="25"/>
      <c r="O23" s="25"/>
      <c r="P23" s="25"/>
      <c r="Q23" s="25"/>
      <c r="R23" s="25"/>
      <c r="S23" s="25"/>
      <c r="T23" s="25"/>
      <c r="U23" s="25"/>
      <c r="V23" s="25"/>
      <c r="W23" s="25"/>
      <c r="X23" s="25"/>
      <c r="Y23" s="25"/>
      <c r="Z23" s="25"/>
    </row>
    <row r="24" spans="1:26" ht="23.25" customHeight="1">
      <c r="A24" s="90" t="s">
        <v>368</v>
      </c>
      <c r="B24" s="64" t="s">
        <v>356</v>
      </c>
      <c r="C24" s="64" t="s">
        <v>367</v>
      </c>
      <c r="D24" s="86">
        <v>34.82</v>
      </c>
      <c r="E24" s="86">
        <v>22.81</v>
      </c>
      <c r="F24" s="86"/>
      <c r="G24" s="86"/>
      <c r="H24" s="86"/>
      <c r="I24" s="86"/>
      <c r="J24" s="86"/>
      <c r="K24" s="86"/>
      <c r="L24" s="86"/>
      <c r="M24" s="86"/>
      <c r="N24" s="25"/>
      <c r="O24" s="25"/>
      <c r="P24" s="25"/>
      <c r="Q24" s="25"/>
      <c r="R24" s="25"/>
      <c r="S24" s="25"/>
      <c r="T24" s="25"/>
      <c r="U24" s="25"/>
      <c r="V24" s="25"/>
      <c r="W24" s="25"/>
      <c r="X24" s="25"/>
      <c r="Y24" s="25"/>
      <c r="Z24" s="25"/>
    </row>
    <row r="25" spans="1:26" ht="23.25" customHeight="1">
      <c r="A25" s="90"/>
      <c r="B25" s="86" t="s">
        <v>369</v>
      </c>
      <c r="C25" s="86" t="s">
        <v>370</v>
      </c>
      <c r="D25" s="86">
        <v>47.75</v>
      </c>
      <c r="E25" s="86">
        <v>23.2</v>
      </c>
      <c r="F25" s="86"/>
      <c r="G25" s="86"/>
      <c r="H25" s="86"/>
      <c r="I25" s="86"/>
      <c r="J25" s="86"/>
      <c r="K25" s="86"/>
      <c r="L25" s="86"/>
      <c r="M25" s="86"/>
      <c r="N25" s="25"/>
      <c r="O25" s="25"/>
      <c r="P25" s="25"/>
      <c r="Q25" s="25"/>
      <c r="R25" s="25"/>
      <c r="S25" s="25"/>
      <c r="T25" s="25"/>
      <c r="U25" s="25"/>
      <c r="V25" s="25"/>
      <c r="W25" s="25"/>
      <c r="X25" s="25"/>
      <c r="Y25" s="25"/>
      <c r="Z25" s="25"/>
    </row>
    <row r="26" spans="1:26" ht="23.25" customHeight="1">
      <c r="A26" s="90"/>
      <c r="B26" s="86" t="s">
        <v>371</v>
      </c>
      <c r="C26" s="86" t="s">
        <v>372</v>
      </c>
      <c r="D26" s="86">
        <v>210.83</v>
      </c>
      <c r="E26" s="86">
        <v>31.5</v>
      </c>
      <c r="F26" s="86"/>
      <c r="G26" s="86"/>
      <c r="H26" s="86"/>
      <c r="I26" s="86"/>
      <c r="J26" s="86"/>
      <c r="K26" s="86"/>
      <c r="L26" s="86"/>
      <c r="M26" s="86"/>
      <c r="N26" s="25"/>
      <c r="O26" s="25"/>
      <c r="P26" s="25"/>
      <c r="Q26" s="25"/>
      <c r="R26" s="25"/>
      <c r="S26" s="25"/>
      <c r="T26" s="25"/>
      <c r="U26" s="25"/>
      <c r="V26" s="25"/>
      <c r="W26" s="25"/>
      <c r="X26" s="25"/>
      <c r="Y26" s="25"/>
      <c r="Z26" s="25"/>
    </row>
    <row r="27" spans="1:26" ht="23.25" customHeight="1">
      <c r="A27" s="169" t="s">
        <v>373</v>
      </c>
      <c r="B27" s="170" t="s">
        <v>356</v>
      </c>
      <c r="C27" s="170" t="s">
        <v>374</v>
      </c>
      <c r="D27" s="92">
        <v>0.47</v>
      </c>
      <c r="E27" s="92">
        <v>0.03</v>
      </c>
      <c r="F27" s="92"/>
      <c r="G27" s="92"/>
      <c r="H27" s="92"/>
      <c r="I27" s="92"/>
      <c r="J27" s="92"/>
      <c r="K27" s="92"/>
      <c r="L27" s="92"/>
      <c r="M27" s="92"/>
      <c r="N27" s="25"/>
      <c r="O27" s="25"/>
      <c r="P27" s="25"/>
      <c r="Q27" s="25"/>
      <c r="R27" s="25"/>
      <c r="S27" s="25"/>
      <c r="T27" s="25"/>
      <c r="U27" s="25"/>
      <c r="V27" s="25"/>
      <c r="W27" s="25"/>
      <c r="X27" s="25"/>
      <c r="Y27" s="25"/>
      <c r="Z27" s="25"/>
    </row>
    <row r="28" spans="1:26" ht="15.75" customHeight="1">
      <c r="A28" s="263" t="s">
        <v>375</v>
      </c>
      <c r="B28" s="275"/>
      <c r="C28" s="275"/>
      <c r="D28" s="275"/>
      <c r="E28" s="275"/>
      <c r="F28" s="275"/>
      <c r="G28" s="275"/>
      <c r="H28" s="275"/>
      <c r="I28" s="275"/>
      <c r="J28" s="275"/>
      <c r="K28" s="275"/>
      <c r="L28" s="275"/>
      <c r="M28" s="276"/>
      <c r="N28" s="1"/>
      <c r="O28" s="1"/>
      <c r="P28" s="1"/>
      <c r="Q28" s="1"/>
      <c r="R28" s="1"/>
      <c r="S28" s="1"/>
      <c r="T28" s="1"/>
      <c r="U28" s="1"/>
      <c r="V28" s="1"/>
      <c r="W28" s="1"/>
      <c r="X28" s="1"/>
      <c r="Y28" s="1"/>
      <c r="Z28" s="1"/>
    </row>
    <row r="29" spans="1:26" ht="15.75" customHeight="1">
      <c r="A29" s="171" t="s">
        <v>297</v>
      </c>
      <c r="B29" s="172"/>
      <c r="C29" s="172"/>
      <c r="D29" s="172"/>
      <c r="E29" s="172"/>
      <c r="F29" s="172"/>
      <c r="G29" s="172"/>
      <c r="H29" s="172"/>
      <c r="I29" s="172"/>
      <c r="J29" s="172"/>
      <c r="K29" s="172"/>
      <c r="L29" s="172"/>
      <c r="M29" s="173"/>
      <c r="N29" s="1"/>
      <c r="O29" s="1"/>
      <c r="P29" s="1"/>
      <c r="Q29" s="1"/>
      <c r="R29" s="1"/>
      <c r="S29" s="1"/>
      <c r="T29" s="1"/>
      <c r="U29" s="1"/>
      <c r="V29" s="1"/>
      <c r="W29" s="1"/>
      <c r="X29" s="1"/>
      <c r="Y29" s="1"/>
      <c r="Z29" s="1"/>
    </row>
    <row r="30" spans="1:26" ht="15.75" customHeight="1">
      <c r="A30" s="264"/>
      <c r="B30" s="272"/>
      <c r="C30" s="272"/>
      <c r="D30" s="272"/>
      <c r="E30" s="272"/>
      <c r="F30" s="272"/>
      <c r="G30" s="272"/>
      <c r="H30" s="272"/>
      <c r="I30" s="272"/>
      <c r="J30" s="272"/>
      <c r="K30" s="272"/>
      <c r="L30" s="272"/>
      <c r="M30" s="278"/>
      <c r="N30" s="1"/>
      <c r="O30" s="1"/>
      <c r="P30" s="1"/>
      <c r="Q30" s="1"/>
      <c r="R30" s="1"/>
      <c r="S30" s="1"/>
      <c r="T30" s="1"/>
      <c r="U30" s="1"/>
      <c r="V30" s="1"/>
      <c r="W30" s="1"/>
      <c r="X30" s="1"/>
      <c r="Y30" s="1"/>
      <c r="Z30" s="1"/>
    </row>
    <row r="31" spans="1:26" ht="15.75" customHeight="1">
      <c r="A31" s="279"/>
      <c r="B31" s="280"/>
      <c r="C31" s="280"/>
      <c r="D31" s="280"/>
      <c r="E31" s="280"/>
      <c r="F31" s="280"/>
      <c r="G31" s="280"/>
      <c r="H31" s="280"/>
      <c r="I31" s="280"/>
      <c r="J31" s="280"/>
      <c r="K31" s="280"/>
      <c r="L31" s="280"/>
      <c r="M31" s="28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23"/>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28:M28"/>
    <mergeCell ref="A30:M31"/>
    <mergeCell ref="A6:M7"/>
    <mergeCell ref="A8:M9"/>
    <mergeCell ref="A11:M11"/>
    <mergeCell ref="A12:A13"/>
    <mergeCell ref="B12:B13"/>
    <mergeCell ref="C12:C13"/>
    <mergeCell ref="D12:E12"/>
    <mergeCell ref="F12:G12"/>
    <mergeCell ref="H12:I12"/>
    <mergeCell ref="J12:K12"/>
    <mergeCell ref="L12:M12"/>
    <mergeCell ref="A14:A15"/>
  </mergeCells>
  <pageMargins left="0.7" right="0.7" top="0.75" bottom="0.75" header="0" footer="0"/>
  <pageSetup paperSize="9" scale="87" orientation="landscape"/>
  <headerFoot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pageSetUpPr fitToPage="1"/>
  </sheetPr>
  <dimension ref="A1:Z1000"/>
  <sheetViews>
    <sheetView workbookViewId="0"/>
  </sheetViews>
  <sheetFormatPr defaultColWidth="14.42578125" defaultRowHeight="15" customHeight="1"/>
  <cols>
    <col min="1" max="1" width="14" customWidth="1"/>
    <col min="2"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1.7109375" customWidth="1"/>
    <col min="20" max="26" width="8.7109375" customWidth="1"/>
  </cols>
  <sheetData>
    <row r="1" spans="1:26" ht="13.5" customHeight="1">
      <c r="A1" s="1" t="str">
        <f>+'Cover Page'!$B$31</f>
        <v>Annual Performance Report 2022</v>
      </c>
      <c r="B1" s="1"/>
      <c r="C1" s="1"/>
      <c r="D1" s="1"/>
      <c r="E1" s="1" t="str">
        <f>+'Cover Page'!$B$35</f>
        <v>VEOLIA BIOENERGY UK LTD</v>
      </c>
      <c r="F1" s="1"/>
      <c r="G1" s="1"/>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376</v>
      </c>
      <c r="B3" s="55"/>
      <c r="C3" s="55"/>
      <c r="D3" s="94" t="s">
        <v>377</v>
      </c>
      <c r="E3" s="55"/>
      <c r="F3" s="55"/>
      <c r="G3" s="95" t="s">
        <v>378</v>
      </c>
      <c r="H3" s="23"/>
      <c r="I3" s="23"/>
      <c r="J3" s="34" t="str">
        <f>+A3</f>
        <v>Monitoring of Hydrogen Chloride emissions</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384</v>
      </c>
      <c r="C6" s="99" t="s">
        <v>385</v>
      </c>
      <c r="D6" s="99" t="s">
        <v>386</v>
      </c>
      <c r="E6" s="99" t="s">
        <v>387</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4">
        <v>60</v>
      </c>
      <c r="C7" s="105">
        <v>8.6300000000000008</v>
      </c>
      <c r="D7" s="105">
        <v>9.4499999999999993</v>
      </c>
      <c r="E7" s="104">
        <v>10</v>
      </c>
      <c r="F7" s="105">
        <v>8.6300000000000008</v>
      </c>
      <c r="G7" s="105">
        <v>9.4499999999999993</v>
      </c>
      <c r="H7" s="23"/>
      <c r="I7" s="23"/>
      <c r="J7" s="267" t="s">
        <v>186</v>
      </c>
      <c r="K7" s="103" t="s">
        <v>393</v>
      </c>
      <c r="L7" s="105">
        <v>8.6300000000000008</v>
      </c>
      <c r="M7" s="105">
        <v>9.4499999999999993</v>
      </c>
      <c r="N7" s="105">
        <v>8.6300000000000008</v>
      </c>
      <c r="O7" s="105">
        <v>9.4499999999999993</v>
      </c>
      <c r="P7" s="23"/>
      <c r="Q7" s="271"/>
      <c r="R7" s="271"/>
      <c r="S7" s="271"/>
      <c r="T7" s="23"/>
      <c r="U7" s="23"/>
      <c r="V7" s="23"/>
      <c r="W7" s="23"/>
      <c r="X7" s="23"/>
      <c r="Y7" s="23"/>
      <c r="Z7" s="23"/>
    </row>
    <row r="8" spans="1:26" ht="13.5" customHeight="1">
      <c r="A8" s="103" t="s">
        <v>394</v>
      </c>
      <c r="B8" s="104">
        <v>60</v>
      </c>
      <c r="C8" s="105">
        <v>8.8699999999999992</v>
      </c>
      <c r="D8" s="105">
        <v>9.49</v>
      </c>
      <c r="E8" s="104">
        <v>10</v>
      </c>
      <c r="F8" s="105">
        <v>8.8699999999999992</v>
      </c>
      <c r="G8" s="105">
        <v>9.49</v>
      </c>
      <c r="H8" s="23"/>
      <c r="I8" s="23"/>
      <c r="J8" s="284"/>
      <c r="K8" s="103" t="s">
        <v>394</v>
      </c>
      <c r="L8" s="105">
        <v>8.8699999999999992</v>
      </c>
      <c r="M8" s="105">
        <v>9.49</v>
      </c>
      <c r="N8" s="105">
        <v>8.8699999999999992</v>
      </c>
      <c r="O8" s="105">
        <v>9.49</v>
      </c>
      <c r="P8" s="23"/>
      <c r="Q8" s="271"/>
      <c r="R8" s="271"/>
      <c r="S8" s="271"/>
      <c r="T8" s="23"/>
      <c r="U8" s="23"/>
      <c r="V8" s="23"/>
      <c r="W8" s="23"/>
      <c r="X8" s="23"/>
      <c r="Y8" s="23"/>
      <c r="Z8" s="23"/>
    </row>
    <row r="9" spans="1:26" ht="13.5" customHeight="1">
      <c r="A9" s="103" t="s">
        <v>395</v>
      </c>
      <c r="B9" s="104">
        <v>60</v>
      </c>
      <c r="C9" s="105">
        <v>8.83</v>
      </c>
      <c r="D9" s="105">
        <v>14.66</v>
      </c>
      <c r="E9" s="104">
        <v>10</v>
      </c>
      <c r="F9" s="105">
        <v>8.83</v>
      </c>
      <c r="G9" s="105">
        <v>14.66</v>
      </c>
      <c r="H9" s="23"/>
      <c r="I9" s="23"/>
      <c r="J9" s="284"/>
      <c r="K9" s="103" t="s">
        <v>395</v>
      </c>
      <c r="L9" s="105">
        <v>8.83</v>
      </c>
      <c r="M9" s="105">
        <v>14.66</v>
      </c>
      <c r="N9" s="105">
        <v>8.83</v>
      </c>
      <c r="O9" s="105">
        <v>14.66</v>
      </c>
      <c r="P9" s="23"/>
      <c r="Q9" s="106" t="s">
        <v>396</v>
      </c>
      <c r="R9" s="23"/>
      <c r="S9" s="23"/>
      <c r="T9" s="23"/>
      <c r="U9" s="23"/>
      <c r="V9" s="23"/>
      <c r="W9" s="23"/>
      <c r="X9" s="23"/>
      <c r="Y9" s="23"/>
      <c r="Z9" s="23"/>
    </row>
    <row r="10" spans="1:26" ht="13.5" customHeight="1">
      <c r="A10" s="103" t="s">
        <v>397</v>
      </c>
      <c r="B10" s="104">
        <v>60</v>
      </c>
      <c r="C10" s="105">
        <v>8.93</v>
      </c>
      <c r="D10" s="105">
        <v>9.7899999999999991</v>
      </c>
      <c r="E10" s="104">
        <v>10</v>
      </c>
      <c r="F10" s="105">
        <v>8.93</v>
      </c>
      <c r="G10" s="105">
        <v>9.7899999999999991</v>
      </c>
      <c r="H10" s="23"/>
      <c r="I10" s="23"/>
      <c r="J10" s="284"/>
      <c r="K10" s="103" t="s">
        <v>397</v>
      </c>
      <c r="L10" s="105">
        <v>8.93</v>
      </c>
      <c r="M10" s="105">
        <v>9.7899999999999991</v>
      </c>
      <c r="N10" s="105">
        <v>8.93</v>
      </c>
      <c r="O10" s="105">
        <v>9.7899999999999991</v>
      </c>
      <c r="P10" s="23"/>
      <c r="Q10" s="270" t="s">
        <v>398</v>
      </c>
      <c r="R10" s="271"/>
      <c r="S10" s="271"/>
      <c r="T10" s="23"/>
      <c r="U10" s="23"/>
      <c r="V10" s="23"/>
      <c r="W10" s="23"/>
      <c r="X10" s="23"/>
      <c r="Y10" s="23"/>
      <c r="Z10" s="23"/>
    </row>
    <row r="11" spans="1:26" ht="13.5" customHeight="1">
      <c r="A11" s="103" t="s">
        <v>399</v>
      </c>
      <c r="B11" s="104">
        <v>60</v>
      </c>
      <c r="C11" s="105">
        <v>9.02</v>
      </c>
      <c r="D11" s="105">
        <v>9.93</v>
      </c>
      <c r="E11" s="104">
        <v>10</v>
      </c>
      <c r="F11" s="105">
        <v>9.02</v>
      </c>
      <c r="G11" s="105">
        <v>9.93</v>
      </c>
      <c r="H11" s="23"/>
      <c r="I11" s="23"/>
      <c r="J11" s="284"/>
      <c r="K11" s="103" t="s">
        <v>399</v>
      </c>
      <c r="L11" s="105">
        <v>9.02</v>
      </c>
      <c r="M11" s="105">
        <v>9.93</v>
      </c>
      <c r="N11" s="105">
        <v>9.02</v>
      </c>
      <c r="O11" s="105">
        <v>9.93</v>
      </c>
      <c r="P11" s="23"/>
      <c r="Q11" s="271"/>
      <c r="R11" s="271"/>
      <c r="S11" s="271"/>
      <c r="T11" s="23"/>
      <c r="U11" s="23"/>
      <c r="V11" s="23"/>
      <c r="W11" s="23"/>
      <c r="X11" s="23"/>
      <c r="Y11" s="23"/>
      <c r="Z11" s="23"/>
    </row>
    <row r="12" spans="1:26" ht="13.5" customHeight="1">
      <c r="A12" s="103" t="s">
        <v>400</v>
      </c>
      <c r="B12" s="104">
        <v>60</v>
      </c>
      <c r="C12" s="105">
        <v>9.5399999999999991</v>
      </c>
      <c r="D12" s="105">
        <v>9.82</v>
      </c>
      <c r="E12" s="104">
        <v>10</v>
      </c>
      <c r="F12" s="105">
        <v>9.5399999999999991</v>
      </c>
      <c r="G12" s="105">
        <v>9.82</v>
      </c>
      <c r="H12" s="23"/>
      <c r="I12" s="23"/>
      <c r="J12" s="284"/>
      <c r="K12" s="103" t="s">
        <v>400</v>
      </c>
      <c r="L12" s="105">
        <v>9.5399999999999991</v>
      </c>
      <c r="M12" s="105">
        <v>9.82</v>
      </c>
      <c r="N12" s="105">
        <v>9.5399999999999991</v>
      </c>
      <c r="O12" s="105">
        <v>9.82</v>
      </c>
      <c r="P12" s="23"/>
      <c r="Q12" s="271"/>
      <c r="R12" s="271"/>
      <c r="S12" s="271"/>
      <c r="T12" s="23"/>
      <c r="U12" s="23"/>
      <c r="V12" s="23"/>
      <c r="W12" s="23"/>
      <c r="X12" s="23"/>
      <c r="Y12" s="23"/>
      <c r="Z12" s="23"/>
    </row>
    <row r="13" spans="1:26" ht="13.5" customHeight="1">
      <c r="A13" s="103" t="s">
        <v>401</v>
      </c>
      <c r="B13" s="104">
        <v>60</v>
      </c>
      <c r="C13" s="105">
        <v>9.6300000000000008</v>
      </c>
      <c r="D13" s="105">
        <v>9.8699999999999992</v>
      </c>
      <c r="E13" s="104">
        <v>10</v>
      </c>
      <c r="F13" s="105">
        <v>9.6300000000000008</v>
      </c>
      <c r="G13" s="105">
        <v>9.8699999999999992</v>
      </c>
      <c r="H13" s="23"/>
      <c r="I13" s="23"/>
      <c r="J13" s="284"/>
      <c r="K13" s="103" t="s">
        <v>401</v>
      </c>
      <c r="L13" s="105">
        <v>9.6300000000000008</v>
      </c>
      <c r="M13" s="105">
        <v>9.8699999999999992</v>
      </c>
      <c r="N13" s="105">
        <v>9.6300000000000008</v>
      </c>
      <c r="O13" s="105">
        <v>9.8699999999999992</v>
      </c>
      <c r="P13" s="23"/>
      <c r="Q13" s="270" t="s">
        <v>402</v>
      </c>
      <c r="R13" s="271"/>
      <c r="S13" s="271"/>
      <c r="T13" s="23"/>
      <c r="U13" s="23"/>
      <c r="V13" s="23"/>
      <c r="W13" s="23"/>
      <c r="X13" s="23"/>
      <c r="Y13" s="23"/>
      <c r="Z13" s="23"/>
    </row>
    <row r="14" spans="1:26" ht="13.5" customHeight="1">
      <c r="A14" s="103" t="s">
        <v>403</v>
      </c>
      <c r="B14" s="104">
        <v>60</v>
      </c>
      <c r="C14" s="105">
        <v>9.48</v>
      </c>
      <c r="D14" s="105">
        <v>13.32</v>
      </c>
      <c r="E14" s="104">
        <v>10</v>
      </c>
      <c r="F14" s="105">
        <v>9.48</v>
      </c>
      <c r="G14" s="105">
        <v>13.32</v>
      </c>
      <c r="H14" s="23"/>
      <c r="I14" s="23"/>
      <c r="J14" s="284"/>
      <c r="K14" s="103" t="s">
        <v>403</v>
      </c>
      <c r="L14" s="105">
        <v>9.48</v>
      </c>
      <c r="M14" s="105">
        <v>13.32</v>
      </c>
      <c r="N14" s="105">
        <v>9.48</v>
      </c>
      <c r="O14" s="105">
        <v>13.32</v>
      </c>
      <c r="P14" s="23"/>
      <c r="Q14" s="271"/>
      <c r="R14" s="271"/>
      <c r="S14" s="271"/>
      <c r="T14" s="23"/>
      <c r="U14" s="23"/>
      <c r="V14" s="23"/>
      <c r="W14" s="23"/>
      <c r="X14" s="23"/>
      <c r="Y14" s="23"/>
      <c r="Z14" s="23"/>
    </row>
    <row r="15" spans="1:26" ht="13.5" customHeight="1">
      <c r="A15" s="103" t="s">
        <v>404</v>
      </c>
      <c r="B15" s="104">
        <v>60</v>
      </c>
      <c r="C15" s="105">
        <v>9.48</v>
      </c>
      <c r="D15" s="105">
        <v>9.9</v>
      </c>
      <c r="E15" s="104">
        <v>10</v>
      </c>
      <c r="F15" s="105">
        <v>9.48</v>
      </c>
      <c r="G15" s="105">
        <v>9.9</v>
      </c>
      <c r="H15" s="23"/>
      <c r="I15" s="23"/>
      <c r="J15" s="284"/>
      <c r="K15" s="103" t="s">
        <v>404</v>
      </c>
      <c r="L15" s="105">
        <v>9.48</v>
      </c>
      <c r="M15" s="105">
        <v>9.9</v>
      </c>
      <c r="N15" s="105">
        <v>9.48</v>
      </c>
      <c r="O15" s="105">
        <v>9.9</v>
      </c>
      <c r="P15" s="23"/>
      <c r="Q15" s="271"/>
      <c r="R15" s="271"/>
      <c r="S15" s="271"/>
      <c r="T15" s="23"/>
      <c r="U15" s="23"/>
      <c r="V15" s="23"/>
      <c r="W15" s="23"/>
      <c r="X15" s="23"/>
      <c r="Y15" s="23"/>
      <c r="Z15" s="23"/>
    </row>
    <row r="16" spans="1:26" ht="13.5" customHeight="1">
      <c r="A16" s="103" t="s">
        <v>405</v>
      </c>
      <c r="B16" s="104">
        <v>60</v>
      </c>
      <c r="C16" s="105">
        <v>7.41</v>
      </c>
      <c r="D16" s="105">
        <v>9.23</v>
      </c>
      <c r="E16" s="104">
        <v>10</v>
      </c>
      <c r="F16" s="105">
        <v>7.41</v>
      </c>
      <c r="G16" s="105">
        <v>9.23</v>
      </c>
      <c r="H16" s="23"/>
      <c r="I16" s="23"/>
      <c r="J16" s="284"/>
      <c r="K16" s="103" t="s">
        <v>405</v>
      </c>
      <c r="L16" s="105">
        <v>7.41</v>
      </c>
      <c r="M16" s="105">
        <v>9.23</v>
      </c>
      <c r="N16" s="105">
        <v>7.41</v>
      </c>
      <c r="O16" s="105">
        <v>9.23</v>
      </c>
      <c r="P16" s="23"/>
      <c r="Q16" s="271"/>
      <c r="R16" s="271"/>
      <c r="S16" s="271"/>
      <c r="T16" s="23"/>
      <c r="U16" s="23"/>
      <c r="V16" s="23"/>
      <c r="W16" s="23"/>
      <c r="X16" s="23"/>
      <c r="Y16" s="23"/>
      <c r="Z16" s="23"/>
    </row>
    <row r="17" spans="1:26" ht="13.5" customHeight="1">
      <c r="A17" s="103" t="s">
        <v>406</v>
      </c>
      <c r="B17" s="104">
        <v>60</v>
      </c>
      <c r="C17" s="105">
        <v>8.56</v>
      </c>
      <c r="D17" s="105">
        <v>9.75</v>
      </c>
      <c r="E17" s="104">
        <v>10</v>
      </c>
      <c r="F17" s="105">
        <v>8.56</v>
      </c>
      <c r="G17" s="105">
        <v>9.75</v>
      </c>
      <c r="H17" s="23"/>
      <c r="I17" s="23"/>
      <c r="J17" s="284"/>
      <c r="K17" s="103" t="s">
        <v>406</v>
      </c>
      <c r="L17" s="105">
        <v>8.56</v>
      </c>
      <c r="M17" s="105">
        <v>9.75</v>
      </c>
      <c r="N17" s="105">
        <v>8.56</v>
      </c>
      <c r="O17" s="105">
        <v>9.75</v>
      </c>
      <c r="P17" s="23"/>
      <c r="Q17" s="23"/>
      <c r="R17" s="23"/>
      <c r="S17" s="23"/>
      <c r="T17" s="23"/>
      <c r="U17" s="23"/>
      <c r="V17" s="23"/>
      <c r="W17" s="23"/>
      <c r="X17" s="23"/>
      <c r="Y17" s="23"/>
      <c r="Z17" s="23"/>
    </row>
    <row r="18" spans="1:26" ht="13.5" customHeight="1">
      <c r="A18" s="103" t="s">
        <v>407</v>
      </c>
      <c r="B18" s="104">
        <v>60</v>
      </c>
      <c r="C18" s="105">
        <v>8.81</v>
      </c>
      <c r="D18" s="105">
        <v>9.7899999999999991</v>
      </c>
      <c r="E18" s="104">
        <v>10</v>
      </c>
      <c r="F18" s="105">
        <v>8.81</v>
      </c>
      <c r="G18" s="105">
        <v>9.7899999999999991</v>
      </c>
      <c r="H18" s="23"/>
      <c r="I18" s="23"/>
      <c r="J18" s="284"/>
      <c r="K18" s="103" t="s">
        <v>407</v>
      </c>
      <c r="L18" s="105">
        <v>8.81</v>
      </c>
      <c r="M18" s="105">
        <v>9.7899999999999991</v>
      </c>
      <c r="N18" s="105">
        <v>8.81</v>
      </c>
      <c r="O18" s="105">
        <v>9.7899999999999991</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8.932500000000001</v>
      </c>
      <c r="M19" s="107">
        <f>MAX(M7:M18)</f>
        <v>14.66</v>
      </c>
      <c r="N19" s="107">
        <f>AVERAGE(N7:N18)</f>
        <v>8.932500000000001</v>
      </c>
      <c r="O19" s="107">
        <f>MAX(O7:O18)</f>
        <v>14.66</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2" customWidth="1"/>
    <col min="20" max="26" width="8.7109375" customWidth="1"/>
  </cols>
  <sheetData>
    <row r="1" spans="1:26" ht="13.5" customHeight="1">
      <c r="A1" s="1" t="str">
        <f>+'Cover Page'!$B$31</f>
        <v>Annual Performance Report 2022</v>
      </c>
      <c r="B1" s="1"/>
      <c r="C1" s="1"/>
      <c r="D1" s="1"/>
      <c r="E1" s="1" t="str">
        <f>+'Cover Page'!$B$35</f>
        <v>VEOLIA BIOENERGY UK LTD</v>
      </c>
      <c r="F1" s="1"/>
      <c r="G1" s="1"/>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409</v>
      </c>
      <c r="B3" s="55"/>
      <c r="C3" s="55"/>
      <c r="D3" s="94" t="s">
        <v>377</v>
      </c>
      <c r="E3" s="55"/>
      <c r="F3" s="55"/>
      <c r="G3" s="95" t="s">
        <v>378</v>
      </c>
      <c r="H3" s="23"/>
      <c r="I3" s="23"/>
      <c r="J3" s="34" t="str">
        <f>+A3</f>
        <v>Monitoring of Sulphur dioxide emissions</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410</v>
      </c>
      <c r="C6" s="99" t="s">
        <v>385</v>
      </c>
      <c r="D6" s="99" t="s">
        <v>386</v>
      </c>
      <c r="E6" s="99" t="s">
        <v>411</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4">
        <v>200</v>
      </c>
      <c r="C7" s="105">
        <v>21.37</v>
      </c>
      <c r="D7" s="105">
        <v>33.869999999999997</v>
      </c>
      <c r="E7" s="104">
        <v>50</v>
      </c>
      <c r="F7" s="105">
        <v>21.37</v>
      </c>
      <c r="G7" s="105">
        <v>33.869999999999997</v>
      </c>
      <c r="H7" s="23"/>
      <c r="I7" s="23"/>
      <c r="J7" s="267" t="s">
        <v>186</v>
      </c>
      <c r="K7" s="103" t="s">
        <v>393</v>
      </c>
      <c r="L7" s="105">
        <v>21.37</v>
      </c>
      <c r="M7" s="105">
        <v>33.869999999999997</v>
      </c>
      <c r="N7" s="105">
        <v>21.37</v>
      </c>
      <c r="O7" s="105">
        <v>33.869999999999997</v>
      </c>
      <c r="P7" s="23"/>
      <c r="Q7" s="271"/>
      <c r="R7" s="271"/>
      <c r="S7" s="271"/>
      <c r="T7" s="23"/>
      <c r="U7" s="23"/>
      <c r="V7" s="23"/>
      <c r="W7" s="23"/>
      <c r="X7" s="23"/>
      <c r="Y7" s="23"/>
      <c r="Z7" s="23"/>
    </row>
    <row r="8" spans="1:26" ht="13.5" customHeight="1">
      <c r="A8" s="103" t="s">
        <v>394</v>
      </c>
      <c r="B8" s="104">
        <v>200</v>
      </c>
      <c r="C8" s="105">
        <v>31.14</v>
      </c>
      <c r="D8" s="105">
        <v>40.909999999999997</v>
      </c>
      <c r="E8" s="104">
        <v>50</v>
      </c>
      <c r="F8" s="105">
        <v>31.14</v>
      </c>
      <c r="G8" s="105">
        <v>40.909999999999997</v>
      </c>
      <c r="H8" s="23"/>
      <c r="I8" s="23"/>
      <c r="J8" s="284"/>
      <c r="K8" s="103" t="s">
        <v>394</v>
      </c>
      <c r="L8" s="105">
        <v>31.14</v>
      </c>
      <c r="M8" s="105">
        <v>40.909999999999997</v>
      </c>
      <c r="N8" s="105">
        <v>31.14</v>
      </c>
      <c r="O8" s="105">
        <v>40.909999999999997</v>
      </c>
      <c r="P8" s="23"/>
      <c r="Q8" s="271"/>
      <c r="R8" s="271"/>
      <c r="S8" s="271"/>
      <c r="T8" s="23"/>
      <c r="U8" s="23"/>
      <c r="V8" s="23"/>
      <c r="W8" s="23"/>
      <c r="X8" s="23"/>
      <c r="Y8" s="23"/>
      <c r="Z8" s="23"/>
    </row>
    <row r="9" spans="1:26" ht="13.5" customHeight="1">
      <c r="A9" s="103" t="s">
        <v>395</v>
      </c>
      <c r="B9" s="104">
        <v>200</v>
      </c>
      <c r="C9" s="105">
        <v>18.89</v>
      </c>
      <c r="D9" s="105">
        <v>29.81</v>
      </c>
      <c r="E9" s="104">
        <v>50</v>
      </c>
      <c r="F9" s="105">
        <v>18.89</v>
      </c>
      <c r="G9" s="105">
        <v>29.81</v>
      </c>
      <c r="H9" s="23"/>
      <c r="I9" s="23"/>
      <c r="J9" s="284"/>
      <c r="K9" s="103" t="s">
        <v>395</v>
      </c>
      <c r="L9" s="105">
        <v>18.89</v>
      </c>
      <c r="M9" s="105">
        <v>29.81</v>
      </c>
      <c r="N9" s="105">
        <v>18.89</v>
      </c>
      <c r="O9" s="105">
        <v>29.81</v>
      </c>
      <c r="P9" s="23"/>
      <c r="Q9" s="106" t="s">
        <v>396</v>
      </c>
      <c r="R9" s="23"/>
      <c r="S9" s="23"/>
      <c r="T9" s="23"/>
      <c r="U9" s="23"/>
      <c r="V9" s="23"/>
      <c r="W9" s="23"/>
      <c r="X9" s="23"/>
      <c r="Y9" s="23"/>
      <c r="Z9" s="23"/>
    </row>
    <row r="10" spans="1:26" ht="14.25" customHeight="1">
      <c r="A10" s="103" t="s">
        <v>397</v>
      </c>
      <c r="B10" s="104">
        <v>200</v>
      </c>
      <c r="C10" s="105">
        <v>19.5</v>
      </c>
      <c r="D10" s="105">
        <v>38.89</v>
      </c>
      <c r="E10" s="104">
        <v>50</v>
      </c>
      <c r="F10" s="105">
        <v>19.5</v>
      </c>
      <c r="G10" s="105">
        <v>38.89</v>
      </c>
      <c r="H10" s="23"/>
      <c r="I10" s="23"/>
      <c r="J10" s="284"/>
      <c r="K10" s="103" t="s">
        <v>397</v>
      </c>
      <c r="L10" s="105">
        <v>19.5</v>
      </c>
      <c r="M10" s="105">
        <v>38.89</v>
      </c>
      <c r="N10" s="105">
        <v>19.5</v>
      </c>
      <c r="O10" s="105">
        <v>38.89</v>
      </c>
      <c r="P10" s="23"/>
      <c r="Q10" s="270" t="s">
        <v>398</v>
      </c>
      <c r="R10" s="271"/>
      <c r="S10" s="271"/>
      <c r="T10" s="23"/>
      <c r="U10" s="23"/>
      <c r="V10" s="23"/>
      <c r="W10" s="23"/>
      <c r="X10" s="23"/>
      <c r="Y10" s="23"/>
      <c r="Z10" s="23"/>
    </row>
    <row r="11" spans="1:26" ht="13.5" customHeight="1">
      <c r="A11" s="103" t="s">
        <v>399</v>
      </c>
      <c r="B11" s="104">
        <v>200</v>
      </c>
      <c r="C11" s="105">
        <v>18.57</v>
      </c>
      <c r="D11" s="105">
        <v>27.29</v>
      </c>
      <c r="E11" s="104">
        <v>50</v>
      </c>
      <c r="F11" s="105">
        <v>18.57</v>
      </c>
      <c r="G11" s="105">
        <v>27.29</v>
      </c>
      <c r="H11" s="23"/>
      <c r="I11" s="23"/>
      <c r="J11" s="284"/>
      <c r="K11" s="103" t="s">
        <v>399</v>
      </c>
      <c r="L11" s="105">
        <v>18.57</v>
      </c>
      <c r="M11" s="105">
        <v>27.29</v>
      </c>
      <c r="N11" s="105">
        <v>18.57</v>
      </c>
      <c r="O11" s="105">
        <v>27.29</v>
      </c>
      <c r="P11" s="23"/>
      <c r="Q11" s="271"/>
      <c r="R11" s="271"/>
      <c r="S11" s="271"/>
      <c r="T11" s="23"/>
      <c r="U11" s="23"/>
      <c r="V11" s="23"/>
      <c r="W11" s="23"/>
      <c r="X11" s="23"/>
      <c r="Y11" s="23"/>
      <c r="Z11" s="23"/>
    </row>
    <row r="12" spans="1:26" ht="13.5" customHeight="1">
      <c r="A12" s="103" t="s">
        <v>400</v>
      </c>
      <c r="B12" s="104">
        <v>200</v>
      </c>
      <c r="C12" s="105">
        <v>17.170000000000002</v>
      </c>
      <c r="D12" s="105">
        <v>24.4</v>
      </c>
      <c r="E12" s="104">
        <v>50</v>
      </c>
      <c r="F12" s="105">
        <v>17.170000000000002</v>
      </c>
      <c r="G12" s="105">
        <v>24.4</v>
      </c>
      <c r="H12" s="23"/>
      <c r="I12" s="23"/>
      <c r="J12" s="284"/>
      <c r="K12" s="103" t="s">
        <v>400</v>
      </c>
      <c r="L12" s="105">
        <v>17.170000000000002</v>
      </c>
      <c r="M12" s="105">
        <v>24.4</v>
      </c>
      <c r="N12" s="105">
        <v>17.170000000000002</v>
      </c>
      <c r="O12" s="105">
        <v>24.4</v>
      </c>
      <c r="P12" s="23"/>
      <c r="Q12" s="271"/>
      <c r="R12" s="271"/>
      <c r="S12" s="271"/>
      <c r="T12" s="23"/>
      <c r="U12" s="23"/>
      <c r="V12" s="23"/>
      <c r="W12" s="23"/>
      <c r="X12" s="23"/>
      <c r="Y12" s="23"/>
      <c r="Z12" s="23"/>
    </row>
    <row r="13" spans="1:26" ht="14.25" customHeight="1">
      <c r="A13" s="103" t="s">
        <v>401</v>
      </c>
      <c r="B13" s="104">
        <v>200</v>
      </c>
      <c r="C13" s="105">
        <v>13.19</v>
      </c>
      <c r="D13" s="105">
        <v>17.89</v>
      </c>
      <c r="E13" s="104">
        <v>50</v>
      </c>
      <c r="F13" s="105">
        <v>13.19</v>
      </c>
      <c r="G13" s="105">
        <v>17.89</v>
      </c>
      <c r="H13" s="23"/>
      <c r="I13" s="23"/>
      <c r="J13" s="284"/>
      <c r="K13" s="103" t="s">
        <v>401</v>
      </c>
      <c r="L13" s="105">
        <v>13.19</v>
      </c>
      <c r="M13" s="105">
        <v>17.89</v>
      </c>
      <c r="N13" s="105">
        <v>13.19</v>
      </c>
      <c r="O13" s="105">
        <v>17.89</v>
      </c>
      <c r="P13" s="23"/>
      <c r="Q13" s="270" t="s">
        <v>402</v>
      </c>
      <c r="R13" s="271"/>
      <c r="S13" s="271"/>
      <c r="T13" s="23"/>
      <c r="U13" s="23"/>
      <c r="V13" s="23"/>
      <c r="W13" s="23"/>
      <c r="X13" s="23"/>
      <c r="Y13" s="23"/>
      <c r="Z13" s="23"/>
    </row>
    <row r="14" spans="1:26" ht="13.5" customHeight="1">
      <c r="A14" s="103" t="s">
        <v>403</v>
      </c>
      <c r="B14" s="104">
        <v>200</v>
      </c>
      <c r="C14" s="105">
        <v>18.32</v>
      </c>
      <c r="D14" s="105">
        <v>30.47</v>
      </c>
      <c r="E14" s="104">
        <v>50</v>
      </c>
      <c r="F14" s="105">
        <v>18.32</v>
      </c>
      <c r="G14" s="105">
        <v>30.47</v>
      </c>
      <c r="H14" s="23"/>
      <c r="I14" s="23"/>
      <c r="J14" s="284"/>
      <c r="K14" s="103" t="s">
        <v>403</v>
      </c>
      <c r="L14" s="105">
        <v>18.32</v>
      </c>
      <c r="M14" s="105">
        <v>30.47</v>
      </c>
      <c r="N14" s="105">
        <v>18.32</v>
      </c>
      <c r="O14" s="105">
        <v>30.47</v>
      </c>
      <c r="P14" s="23"/>
      <c r="Q14" s="271"/>
      <c r="R14" s="271"/>
      <c r="S14" s="271"/>
      <c r="T14" s="23"/>
      <c r="U14" s="23"/>
      <c r="V14" s="23"/>
      <c r="W14" s="23"/>
      <c r="X14" s="23"/>
      <c r="Y14" s="23"/>
      <c r="Z14" s="23"/>
    </row>
    <row r="15" spans="1:26" ht="13.5" customHeight="1">
      <c r="A15" s="103" t="s">
        <v>404</v>
      </c>
      <c r="B15" s="104">
        <v>200</v>
      </c>
      <c r="C15" s="105">
        <v>23.54</v>
      </c>
      <c r="D15" s="105">
        <v>30.22</v>
      </c>
      <c r="E15" s="104">
        <v>50</v>
      </c>
      <c r="F15" s="105">
        <v>23.54</v>
      </c>
      <c r="G15" s="105">
        <v>30.22</v>
      </c>
      <c r="H15" s="23"/>
      <c r="I15" s="23"/>
      <c r="J15" s="284"/>
      <c r="K15" s="103" t="s">
        <v>404</v>
      </c>
      <c r="L15" s="105">
        <v>23.54</v>
      </c>
      <c r="M15" s="105">
        <v>30.22</v>
      </c>
      <c r="N15" s="105">
        <v>23.54</v>
      </c>
      <c r="O15" s="105">
        <v>30.22</v>
      </c>
      <c r="P15" s="23"/>
      <c r="Q15" s="271"/>
      <c r="R15" s="271"/>
      <c r="S15" s="271"/>
      <c r="T15" s="23"/>
      <c r="U15" s="23"/>
      <c r="V15" s="23"/>
      <c r="W15" s="23"/>
      <c r="X15" s="23"/>
      <c r="Y15" s="23"/>
      <c r="Z15" s="23"/>
    </row>
    <row r="16" spans="1:26" ht="13.5" customHeight="1">
      <c r="A16" s="103" t="s">
        <v>405</v>
      </c>
      <c r="B16" s="104">
        <v>200</v>
      </c>
      <c r="C16" s="105">
        <v>7.38</v>
      </c>
      <c r="D16" s="105">
        <v>11.23</v>
      </c>
      <c r="E16" s="104">
        <v>50</v>
      </c>
      <c r="F16" s="105">
        <v>7.38</v>
      </c>
      <c r="G16" s="105">
        <v>11.23</v>
      </c>
      <c r="H16" s="23"/>
      <c r="I16" s="23"/>
      <c r="J16" s="284"/>
      <c r="K16" s="103" t="s">
        <v>405</v>
      </c>
      <c r="L16" s="105">
        <v>7.38</v>
      </c>
      <c r="M16" s="105">
        <v>11.23</v>
      </c>
      <c r="N16" s="105">
        <v>7.38</v>
      </c>
      <c r="O16" s="105">
        <v>11.23</v>
      </c>
      <c r="P16" s="23"/>
      <c r="Q16" s="271"/>
      <c r="R16" s="271"/>
      <c r="S16" s="271"/>
      <c r="T16" s="23"/>
      <c r="U16" s="23"/>
      <c r="V16" s="23"/>
      <c r="W16" s="23"/>
      <c r="X16" s="23"/>
      <c r="Y16" s="23"/>
      <c r="Z16" s="23"/>
    </row>
    <row r="17" spans="1:26" ht="13.5" customHeight="1">
      <c r="A17" s="103" t="s">
        <v>406</v>
      </c>
      <c r="B17" s="104">
        <v>200</v>
      </c>
      <c r="C17" s="105">
        <v>13.98</v>
      </c>
      <c r="D17" s="105">
        <v>24.63</v>
      </c>
      <c r="E17" s="104">
        <v>50</v>
      </c>
      <c r="F17" s="105">
        <v>13.98</v>
      </c>
      <c r="G17" s="105">
        <v>24.63</v>
      </c>
      <c r="H17" s="23"/>
      <c r="I17" s="23"/>
      <c r="J17" s="284"/>
      <c r="K17" s="103" t="s">
        <v>406</v>
      </c>
      <c r="L17" s="105">
        <v>13.98</v>
      </c>
      <c r="M17" s="105">
        <v>24.63</v>
      </c>
      <c r="N17" s="105">
        <v>13.98</v>
      </c>
      <c r="O17" s="105">
        <v>24.63</v>
      </c>
      <c r="P17" s="23"/>
      <c r="Q17" s="23"/>
      <c r="R17" s="23"/>
      <c r="S17" s="23"/>
      <c r="T17" s="23"/>
      <c r="U17" s="23"/>
      <c r="V17" s="23"/>
      <c r="W17" s="23"/>
      <c r="X17" s="23"/>
      <c r="Y17" s="23"/>
      <c r="Z17" s="23"/>
    </row>
    <row r="18" spans="1:26" ht="13.5" customHeight="1">
      <c r="A18" s="103" t="s">
        <v>407</v>
      </c>
      <c r="B18" s="104">
        <v>200</v>
      </c>
      <c r="C18" s="105">
        <v>23.95</v>
      </c>
      <c r="D18" s="105">
        <v>32.21</v>
      </c>
      <c r="E18" s="104">
        <v>50</v>
      </c>
      <c r="F18" s="105">
        <v>23.95</v>
      </c>
      <c r="G18" s="105">
        <v>32.21</v>
      </c>
      <c r="H18" s="23"/>
      <c r="I18" s="23"/>
      <c r="J18" s="284"/>
      <c r="K18" s="103" t="s">
        <v>407</v>
      </c>
      <c r="L18" s="105">
        <v>23.95</v>
      </c>
      <c r="M18" s="105">
        <v>32.21</v>
      </c>
      <c r="N18" s="105">
        <v>23.95</v>
      </c>
      <c r="O18" s="105">
        <v>32.21</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18.916666666666664</v>
      </c>
      <c r="M19" s="107">
        <f>MAX(M7:M18)</f>
        <v>40.909999999999997</v>
      </c>
      <c r="N19" s="107">
        <f>AVERAGE(N7:N18)</f>
        <v>18.916666666666664</v>
      </c>
      <c r="O19" s="107">
        <f>MAX(O7:O18)</f>
        <v>40.909999999999997</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1.5703125" customWidth="1"/>
    <col min="20" max="26" width="8.7109375" customWidth="1"/>
  </cols>
  <sheetData>
    <row r="1" spans="1:26" ht="13.5" customHeight="1">
      <c r="A1" s="1" t="str">
        <f>+'Cover Page'!$B$31</f>
        <v>Annual Performance Report 2022</v>
      </c>
      <c r="B1" s="1"/>
      <c r="C1" s="1"/>
      <c r="D1" s="1"/>
      <c r="E1" s="1" t="str">
        <f>+'Cover Page'!$B$35</f>
        <v>VEOLIA BIOENERGY UK LTD</v>
      </c>
      <c r="F1" s="1"/>
      <c r="G1" s="55"/>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412</v>
      </c>
      <c r="B3" s="55"/>
      <c r="C3" s="55"/>
      <c r="D3" s="94" t="s">
        <v>377</v>
      </c>
      <c r="E3" s="55"/>
      <c r="F3" s="55"/>
      <c r="G3" s="95" t="s">
        <v>378</v>
      </c>
      <c r="H3" s="23"/>
      <c r="I3" s="23"/>
      <c r="J3" s="34" t="str">
        <f>+A3</f>
        <v>Monitoring of Oxides of Nitrogen emissions</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413</v>
      </c>
      <c r="C6" s="99" t="s">
        <v>385</v>
      </c>
      <c r="D6" s="99" t="s">
        <v>386</v>
      </c>
      <c r="E6" s="99" t="s">
        <v>414</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4">
        <v>400</v>
      </c>
      <c r="C7" s="105">
        <v>187.72</v>
      </c>
      <c r="D7" s="105">
        <v>193.02</v>
      </c>
      <c r="E7" s="104">
        <v>200</v>
      </c>
      <c r="F7" s="105">
        <v>187.72</v>
      </c>
      <c r="G7" s="105">
        <v>193.02</v>
      </c>
      <c r="H7" s="23"/>
      <c r="I7" s="23"/>
      <c r="J7" s="267" t="s">
        <v>186</v>
      </c>
      <c r="K7" s="103" t="s">
        <v>393</v>
      </c>
      <c r="L7" s="105">
        <v>187.72</v>
      </c>
      <c r="M7" s="105">
        <v>193.02</v>
      </c>
      <c r="N7" s="105">
        <v>187.72</v>
      </c>
      <c r="O7" s="105">
        <v>193.02</v>
      </c>
      <c r="P7" s="23"/>
      <c r="Q7" s="271"/>
      <c r="R7" s="271"/>
      <c r="S7" s="271"/>
      <c r="T7" s="23"/>
      <c r="U7" s="23"/>
      <c r="V7" s="23"/>
      <c r="W7" s="23"/>
      <c r="X7" s="23"/>
      <c r="Y7" s="23"/>
      <c r="Z7" s="23"/>
    </row>
    <row r="8" spans="1:26" ht="13.5" customHeight="1">
      <c r="A8" s="103" t="s">
        <v>394</v>
      </c>
      <c r="B8" s="104">
        <v>400</v>
      </c>
      <c r="C8" s="105">
        <v>187.7</v>
      </c>
      <c r="D8" s="105">
        <v>193.97</v>
      </c>
      <c r="E8" s="104">
        <v>200</v>
      </c>
      <c r="F8" s="105">
        <v>187.7</v>
      </c>
      <c r="G8" s="105">
        <v>193.97</v>
      </c>
      <c r="H8" s="23"/>
      <c r="I8" s="23"/>
      <c r="J8" s="284"/>
      <c r="K8" s="103" t="s">
        <v>394</v>
      </c>
      <c r="L8" s="105">
        <v>187.7</v>
      </c>
      <c r="M8" s="105">
        <v>193.97</v>
      </c>
      <c r="N8" s="105">
        <v>187.7</v>
      </c>
      <c r="O8" s="105">
        <v>193.97</v>
      </c>
      <c r="P8" s="23"/>
      <c r="Q8" s="271"/>
      <c r="R8" s="271"/>
      <c r="S8" s="271"/>
      <c r="T8" s="23"/>
      <c r="U8" s="23"/>
      <c r="V8" s="23"/>
      <c r="W8" s="23"/>
      <c r="X8" s="23"/>
      <c r="Y8" s="23"/>
      <c r="Z8" s="23"/>
    </row>
    <row r="9" spans="1:26" ht="13.5" customHeight="1">
      <c r="A9" s="103" t="s">
        <v>395</v>
      </c>
      <c r="B9" s="104">
        <v>400</v>
      </c>
      <c r="C9" s="105">
        <v>188.71</v>
      </c>
      <c r="D9" s="105">
        <v>198.55</v>
      </c>
      <c r="E9" s="104">
        <v>200</v>
      </c>
      <c r="F9" s="105">
        <v>188.71</v>
      </c>
      <c r="G9" s="105">
        <v>198.55</v>
      </c>
      <c r="H9" s="23"/>
      <c r="I9" s="23"/>
      <c r="J9" s="284"/>
      <c r="K9" s="103" t="s">
        <v>395</v>
      </c>
      <c r="L9" s="105">
        <v>188.71</v>
      </c>
      <c r="M9" s="105">
        <v>198.55</v>
      </c>
      <c r="N9" s="105">
        <v>188.71</v>
      </c>
      <c r="O9" s="105">
        <v>198.55</v>
      </c>
      <c r="P9" s="23"/>
      <c r="Q9" s="106" t="s">
        <v>396</v>
      </c>
      <c r="R9" s="23"/>
      <c r="S9" s="23"/>
      <c r="T9" s="23"/>
      <c r="U9" s="23"/>
      <c r="V9" s="23"/>
      <c r="W9" s="23"/>
      <c r="X9" s="23"/>
      <c r="Y9" s="23"/>
      <c r="Z9" s="23"/>
    </row>
    <row r="10" spans="1:26" ht="14.25" customHeight="1">
      <c r="A10" s="103" t="s">
        <v>397</v>
      </c>
      <c r="B10" s="104">
        <v>400</v>
      </c>
      <c r="C10" s="105">
        <v>187.11</v>
      </c>
      <c r="D10" s="105">
        <v>191.21</v>
      </c>
      <c r="E10" s="104">
        <v>200</v>
      </c>
      <c r="F10" s="105">
        <v>187.11</v>
      </c>
      <c r="G10" s="105">
        <v>191.21</v>
      </c>
      <c r="H10" s="23"/>
      <c r="I10" s="23"/>
      <c r="J10" s="284"/>
      <c r="K10" s="103" t="s">
        <v>397</v>
      </c>
      <c r="L10" s="105">
        <v>187.11</v>
      </c>
      <c r="M10" s="105">
        <v>191.21</v>
      </c>
      <c r="N10" s="105">
        <v>187.11</v>
      </c>
      <c r="O10" s="105">
        <v>191.21</v>
      </c>
      <c r="P10" s="23"/>
      <c r="Q10" s="270" t="s">
        <v>398</v>
      </c>
      <c r="R10" s="271"/>
      <c r="S10" s="271"/>
      <c r="T10" s="23"/>
      <c r="U10" s="23"/>
      <c r="V10" s="23"/>
      <c r="W10" s="23"/>
      <c r="X10" s="23"/>
      <c r="Y10" s="23"/>
      <c r="Z10" s="23"/>
    </row>
    <row r="11" spans="1:26" ht="13.5" customHeight="1">
      <c r="A11" s="103" t="s">
        <v>399</v>
      </c>
      <c r="B11" s="104">
        <v>400</v>
      </c>
      <c r="C11" s="105">
        <v>187.2</v>
      </c>
      <c r="D11" s="105">
        <v>191.55</v>
      </c>
      <c r="E11" s="104">
        <v>200</v>
      </c>
      <c r="F11" s="105">
        <v>187.2</v>
      </c>
      <c r="G11" s="105">
        <v>191.55</v>
      </c>
      <c r="H11" s="23"/>
      <c r="I11" s="23"/>
      <c r="J11" s="284"/>
      <c r="K11" s="103" t="s">
        <v>399</v>
      </c>
      <c r="L11" s="105">
        <v>187.2</v>
      </c>
      <c r="M11" s="105">
        <v>191.55</v>
      </c>
      <c r="N11" s="105">
        <v>187.2</v>
      </c>
      <c r="O11" s="105">
        <v>191.55</v>
      </c>
      <c r="P11" s="23"/>
      <c r="Q11" s="271"/>
      <c r="R11" s="271"/>
      <c r="S11" s="271"/>
      <c r="T11" s="23"/>
      <c r="U11" s="23"/>
      <c r="V11" s="23"/>
      <c r="W11" s="23"/>
      <c r="X11" s="23"/>
      <c r="Y11" s="23"/>
      <c r="Z11" s="23"/>
    </row>
    <row r="12" spans="1:26" ht="13.5" customHeight="1">
      <c r="A12" s="103" t="s">
        <v>400</v>
      </c>
      <c r="B12" s="104">
        <v>400</v>
      </c>
      <c r="C12" s="105">
        <v>182.17</v>
      </c>
      <c r="D12" s="105">
        <v>192.33</v>
      </c>
      <c r="E12" s="104">
        <v>200</v>
      </c>
      <c r="F12" s="105">
        <v>182.17</v>
      </c>
      <c r="G12" s="105">
        <v>192.33</v>
      </c>
      <c r="H12" s="23"/>
      <c r="I12" s="23"/>
      <c r="J12" s="284"/>
      <c r="K12" s="103" t="s">
        <v>400</v>
      </c>
      <c r="L12" s="105">
        <v>182.17</v>
      </c>
      <c r="M12" s="105">
        <v>192.33</v>
      </c>
      <c r="N12" s="105">
        <v>182.17</v>
      </c>
      <c r="O12" s="105">
        <v>192.33</v>
      </c>
      <c r="P12" s="23"/>
      <c r="Q12" s="271"/>
      <c r="R12" s="271"/>
      <c r="S12" s="271"/>
      <c r="T12" s="23"/>
      <c r="U12" s="23"/>
      <c r="V12" s="23"/>
      <c r="W12" s="23"/>
      <c r="X12" s="23"/>
      <c r="Y12" s="23"/>
      <c r="Z12" s="23"/>
    </row>
    <row r="13" spans="1:26" ht="14.25" customHeight="1">
      <c r="A13" s="103" t="s">
        <v>401</v>
      </c>
      <c r="B13" s="104">
        <v>400</v>
      </c>
      <c r="C13" s="105">
        <v>182.41</v>
      </c>
      <c r="D13" s="105">
        <v>193.15</v>
      </c>
      <c r="E13" s="104">
        <v>200</v>
      </c>
      <c r="F13" s="105">
        <v>182.41</v>
      </c>
      <c r="G13" s="105">
        <v>193.15</v>
      </c>
      <c r="H13" s="23"/>
      <c r="I13" s="23"/>
      <c r="J13" s="284"/>
      <c r="K13" s="103" t="s">
        <v>401</v>
      </c>
      <c r="L13" s="105">
        <v>182.41</v>
      </c>
      <c r="M13" s="105">
        <v>193.15</v>
      </c>
      <c r="N13" s="105">
        <v>182.41</v>
      </c>
      <c r="O13" s="105">
        <v>193.15</v>
      </c>
      <c r="P13" s="23"/>
      <c r="Q13" s="270" t="s">
        <v>402</v>
      </c>
      <c r="R13" s="271"/>
      <c r="S13" s="271"/>
      <c r="T13" s="23"/>
      <c r="U13" s="23"/>
      <c r="V13" s="23"/>
      <c r="W13" s="23"/>
      <c r="X13" s="23"/>
      <c r="Y13" s="23"/>
      <c r="Z13" s="23"/>
    </row>
    <row r="14" spans="1:26" ht="13.5" customHeight="1">
      <c r="A14" s="103" t="s">
        <v>403</v>
      </c>
      <c r="B14" s="104">
        <v>400</v>
      </c>
      <c r="C14" s="105">
        <v>189.76</v>
      </c>
      <c r="D14" s="105">
        <v>212.09</v>
      </c>
      <c r="E14" s="104">
        <v>200</v>
      </c>
      <c r="F14" s="105">
        <v>189.76</v>
      </c>
      <c r="G14" s="105">
        <v>212.09</v>
      </c>
      <c r="H14" s="23"/>
      <c r="I14" s="23"/>
      <c r="J14" s="284"/>
      <c r="K14" s="103" t="s">
        <v>403</v>
      </c>
      <c r="L14" s="105">
        <v>189.76</v>
      </c>
      <c r="M14" s="105">
        <v>212.09</v>
      </c>
      <c r="N14" s="105">
        <v>189.76</v>
      </c>
      <c r="O14" s="105">
        <v>212.09</v>
      </c>
      <c r="P14" s="23"/>
      <c r="Q14" s="271"/>
      <c r="R14" s="271"/>
      <c r="S14" s="271"/>
      <c r="T14" s="23"/>
      <c r="U14" s="23"/>
      <c r="V14" s="23"/>
      <c r="W14" s="23"/>
      <c r="X14" s="23"/>
      <c r="Y14" s="23"/>
      <c r="Z14" s="23"/>
    </row>
    <row r="15" spans="1:26" ht="13.5" customHeight="1">
      <c r="A15" s="103" t="s">
        <v>404</v>
      </c>
      <c r="B15" s="104">
        <v>400</v>
      </c>
      <c r="C15" s="105">
        <v>190.25</v>
      </c>
      <c r="D15" s="105">
        <v>192.48</v>
      </c>
      <c r="E15" s="104">
        <v>200</v>
      </c>
      <c r="F15" s="105">
        <v>190.25</v>
      </c>
      <c r="G15" s="105">
        <v>192.48</v>
      </c>
      <c r="H15" s="23"/>
      <c r="I15" s="23"/>
      <c r="J15" s="284"/>
      <c r="K15" s="103" t="s">
        <v>404</v>
      </c>
      <c r="L15" s="105">
        <v>190.25</v>
      </c>
      <c r="M15" s="105">
        <v>192.48</v>
      </c>
      <c r="N15" s="105">
        <v>190.25</v>
      </c>
      <c r="O15" s="105">
        <v>192.48</v>
      </c>
      <c r="P15" s="23"/>
      <c r="Q15" s="271"/>
      <c r="R15" s="271"/>
      <c r="S15" s="271"/>
      <c r="T15" s="23"/>
      <c r="U15" s="23"/>
      <c r="V15" s="23"/>
      <c r="W15" s="23"/>
      <c r="X15" s="23"/>
      <c r="Y15" s="23"/>
      <c r="Z15" s="23"/>
    </row>
    <row r="16" spans="1:26" ht="13.5" customHeight="1">
      <c r="A16" s="103" t="s">
        <v>405</v>
      </c>
      <c r="B16" s="104">
        <v>400</v>
      </c>
      <c r="C16" s="105">
        <v>128.86000000000001</v>
      </c>
      <c r="D16" s="105">
        <v>183.77</v>
      </c>
      <c r="E16" s="104">
        <v>200</v>
      </c>
      <c r="F16" s="105">
        <v>128.86000000000001</v>
      </c>
      <c r="G16" s="105">
        <v>183.77</v>
      </c>
      <c r="H16" s="23"/>
      <c r="I16" s="23"/>
      <c r="J16" s="284"/>
      <c r="K16" s="103" t="s">
        <v>405</v>
      </c>
      <c r="L16" s="105">
        <v>128.86000000000001</v>
      </c>
      <c r="M16" s="105">
        <v>183.77</v>
      </c>
      <c r="N16" s="105">
        <v>128.86000000000001</v>
      </c>
      <c r="O16" s="105">
        <v>183.77</v>
      </c>
      <c r="P16" s="23"/>
      <c r="Q16" s="271"/>
      <c r="R16" s="271"/>
      <c r="S16" s="271"/>
      <c r="T16" s="23"/>
      <c r="U16" s="23"/>
      <c r="V16" s="23"/>
      <c r="W16" s="23"/>
      <c r="X16" s="23"/>
      <c r="Y16" s="23"/>
      <c r="Z16" s="23"/>
    </row>
    <row r="17" spans="1:26" ht="13.5" customHeight="1">
      <c r="A17" s="103" t="s">
        <v>406</v>
      </c>
      <c r="B17" s="104">
        <v>400</v>
      </c>
      <c r="C17" s="105">
        <v>189.79</v>
      </c>
      <c r="D17" s="105">
        <v>191.32</v>
      </c>
      <c r="E17" s="104">
        <v>200</v>
      </c>
      <c r="F17" s="105">
        <v>189.79</v>
      </c>
      <c r="G17" s="105">
        <v>191.32</v>
      </c>
      <c r="H17" s="23"/>
      <c r="I17" s="23"/>
      <c r="J17" s="284"/>
      <c r="K17" s="103" t="s">
        <v>406</v>
      </c>
      <c r="L17" s="105">
        <v>189.79</v>
      </c>
      <c r="M17" s="105">
        <v>191.32</v>
      </c>
      <c r="N17" s="105">
        <v>189.79</v>
      </c>
      <c r="O17" s="105">
        <v>191.32</v>
      </c>
      <c r="P17" s="23"/>
      <c r="Q17" s="23"/>
      <c r="R17" s="23"/>
      <c r="S17" s="23"/>
      <c r="T17" s="23"/>
      <c r="U17" s="23"/>
      <c r="V17" s="23"/>
      <c r="W17" s="23"/>
      <c r="X17" s="23"/>
      <c r="Y17" s="23"/>
      <c r="Z17" s="23"/>
    </row>
    <row r="18" spans="1:26" ht="13.5" customHeight="1">
      <c r="A18" s="103" t="s">
        <v>407</v>
      </c>
      <c r="B18" s="104">
        <v>400</v>
      </c>
      <c r="C18" s="105">
        <v>190.58</v>
      </c>
      <c r="D18" s="105">
        <v>195.02</v>
      </c>
      <c r="E18" s="104">
        <v>200</v>
      </c>
      <c r="F18" s="105">
        <v>190.58</v>
      </c>
      <c r="G18" s="105">
        <v>195.02</v>
      </c>
      <c r="H18" s="23"/>
      <c r="I18" s="23"/>
      <c r="J18" s="284"/>
      <c r="K18" s="103" t="s">
        <v>407</v>
      </c>
      <c r="L18" s="105">
        <v>190.58</v>
      </c>
      <c r="M18" s="105">
        <v>195.02</v>
      </c>
      <c r="N18" s="105">
        <v>190.58</v>
      </c>
      <c r="O18" s="105">
        <v>195.02</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182.68833333333336</v>
      </c>
      <c r="M19" s="107">
        <f>MAX(M7:M18)</f>
        <v>212.09</v>
      </c>
      <c r="N19" s="107">
        <f>AVERAGE(N7:N18)</f>
        <v>182.68833333333336</v>
      </c>
      <c r="O19" s="107">
        <f>MAX(O7:O18)</f>
        <v>212.09</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t="s">
        <v>415</v>
      </c>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1.7109375" customWidth="1"/>
    <col min="20" max="26" width="8.7109375" customWidth="1"/>
  </cols>
  <sheetData>
    <row r="1" spans="1:26" ht="13.5" customHeight="1">
      <c r="A1" s="1" t="str">
        <f>+'Cover Page'!$B$31</f>
        <v>Annual Performance Report 2022</v>
      </c>
      <c r="B1" s="1"/>
      <c r="C1" s="1"/>
      <c r="D1" s="1"/>
      <c r="E1" s="1" t="str">
        <f>+'Cover Page'!$B$35</f>
        <v>VEOLIA BIOENERGY UK LTD</v>
      </c>
      <c r="F1" s="55"/>
      <c r="G1" s="55"/>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416</v>
      </c>
      <c r="B3" s="55"/>
      <c r="C3" s="55"/>
      <c r="D3" s="94" t="s">
        <v>377</v>
      </c>
      <c r="E3" s="55"/>
      <c r="F3" s="55"/>
      <c r="G3" s="95" t="s">
        <v>378</v>
      </c>
      <c r="H3" s="23"/>
      <c r="I3" s="23"/>
      <c r="J3" s="34" t="str">
        <f>+A3</f>
        <v>Monitoring of Total organic carbon emissions</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417</v>
      </c>
      <c r="C6" s="99" t="s">
        <v>385</v>
      </c>
      <c r="D6" s="99" t="s">
        <v>386</v>
      </c>
      <c r="E6" s="99" t="s">
        <v>418</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4">
        <v>20</v>
      </c>
      <c r="C7" s="105">
        <v>0.42</v>
      </c>
      <c r="D7" s="105">
        <v>0.62</v>
      </c>
      <c r="E7" s="104">
        <v>10</v>
      </c>
      <c r="F7" s="105">
        <v>0.42</v>
      </c>
      <c r="G7" s="105">
        <v>0.62</v>
      </c>
      <c r="H7" s="23"/>
      <c r="I7" s="23"/>
      <c r="J7" s="267" t="s">
        <v>186</v>
      </c>
      <c r="K7" s="103" t="s">
        <v>393</v>
      </c>
      <c r="L7" s="105">
        <v>0.42</v>
      </c>
      <c r="M7" s="105">
        <v>0.62</v>
      </c>
      <c r="N7" s="105">
        <v>0.42</v>
      </c>
      <c r="O7" s="105">
        <v>0.62</v>
      </c>
      <c r="P7" s="23"/>
      <c r="Q7" s="271"/>
      <c r="R7" s="271"/>
      <c r="S7" s="271"/>
      <c r="T7" s="23"/>
      <c r="U7" s="23"/>
      <c r="V7" s="23"/>
      <c r="W7" s="23"/>
      <c r="X7" s="23"/>
      <c r="Y7" s="23"/>
      <c r="Z7" s="23"/>
    </row>
    <row r="8" spans="1:26" ht="13.5" customHeight="1">
      <c r="A8" s="103" t="s">
        <v>394</v>
      </c>
      <c r="B8" s="104">
        <v>20</v>
      </c>
      <c r="C8" s="105">
        <v>0.35</v>
      </c>
      <c r="D8" s="105">
        <v>0.42</v>
      </c>
      <c r="E8" s="104">
        <v>10</v>
      </c>
      <c r="F8" s="105">
        <v>0.35</v>
      </c>
      <c r="G8" s="105">
        <v>0.42</v>
      </c>
      <c r="H8" s="23"/>
      <c r="I8" s="23"/>
      <c r="J8" s="284"/>
      <c r="K8" s="103" t="s">
        <v>394</v>
      </c>
      <c r="L8" s="105">
        <v>0.35</v>
      </c>
      <c r="M8" s="105">
        <v>0.42</v>
      </c>
      <c r="N8" s="105">
        <v>0.35</v>
      </c>
      <c r="O8" s="105">
        <v>0.42</v>
      </c>
      <c r="P8" s="23"/>
      <c r="Q8" s="271"/>
      <c r="R8" s="271"/>
      <c r="S8" s="271"/>
      <c r="T8" s="23"/>
      <c r="U8" s="23"/>
      <c r="V8" s="23"/>
      <c r="W8" s="23"/>
      <c r="X8" s="23"/>
      <c r="Y8" s="23"/>
      <c r="Z8" s="23"/>
    </row>
    <row r="9" spans="1:26" ht="13.5" customHeight="1">
      <c r="A9" s="103" t="s">
        <v>395</v>
      </c>
      <c r="B9" s="104">
        <v>20</v>
      </c>
      <c r="C9" s="105">
        <v>0.32</v>
      </c>
      <c r="D9" s="105">
        <v>0.84</v>
      </c>
      <c r="E9" s="104">
        <v>10</v>
      </c>
      <c r="F9" s="105">
        <v>0.32</v>
      </c>
      <c r="G9" s="105">
        <v>0.84</v>
      </c>
      <c r="H9" s="23"/>
      <c r="I9" s="23"/>
      <c r="J9" s="284"/>
      <c r="K9" s="103" t="s">
        <v>395</v>
      </c>
      <c r="L9" s="105">
        <v>0.32</v>
      </c>
      <c r="M9" s="105">
        <v>0.84</v>
      </c>
      <c r="N9" s="105">
        <v>0.32</v>
      </c>
      <c r="O9" s="105">
        <v>0.84</v>
      </c>
      <c r="P9" s="23"/>
      <c r="Q9" s="106" t="s">
        <v>396</v>
      </c>
      <c r="R9" s="23"/>
      <c r="S9" s="23"/>
      <c r="T9" s="23"/>
      <c r="U9" s="23"/>
      <c r="V9" s="23"/>
      <c r="W9" s="23"/>
      <c r="X9" s="23"/>
      <c r="Y9" s="23"/>
      <c r="Z9" s="23"/>
    </row>
    <row r="10" spans="1:26" ht="14.25" customHeight="1">
      <c r="A10" s="103" t="s">
        <v>397</v>
      </c>
      <c r="B10" s="104">
        <v>20</v>
      </c>
      <c r="C10" s="105">
        <v>0.34</v>
      </c>
      <c r="D10" s="105">
        <v>0.44</v>
      </c>
      <c r="E10" s="104">
        <v>10</v>
      </c>
      <c r="F10" s="105">
        <v>0.34</v>
      </c>
      <c r="G10" s="105">
        <v>0.44</v>
      </c>
      <c r="H10" s="23"/>
      <c r="I10" s="23"/>
      <c r="J10" s="284"/>
      <c r="K10" s="103" t="s">
        <v>397</v>
      </c>
      <c r="L10" s="105">
        <v>0.34</v>
      </c>
      <c r="M10" s="105">
        <v>0.44</v>
      </c>
      <c r="N10" s="105">
        <v>0.34</v>
      </c>
      <c r="O10" s="105">
        <v>0.44</v>
      </c>
      <c r="P10" s="23"/>
      <c r="Q10" s="270" t="s">
        <v>398</v>
      </c>
      <c r="R10" s="271"/>
      <c r="S10" s="271"/>
      <c r="T10" s="23"/>
      <c r="U10" s="23"/>
      <c r="V10" s="23"/>
      <c r="W10" s="23"/>
      <c r="X10" s="23"/>
      <c r="Y10" s="23"/>
      <c r="Z10" s="23"/>
    </row>
    <row r="11" spans="1:26" ht="13.5" customHeight="1">
      <c r="A11" s="103" t="s">
        <v>399</v>
      </c>
      <c r="B11" s="104">
        <v>20</v>
      </c>
      <c r="C11" s="105">
        <v>0.32</v>
      </c>
      <c r="D11" s="105">
        <v>0.41</v>
      </c>
      <c r="E11" s="104">
        <v>10</v>
      </c>
      <c r="F11" s="105">
        <v>0.32</v>
      </c>
      <c r="G11" s="105">
        <v>0.41</v>
      </c>
      <c r="H11" s="23"/>
      <c r="I11" s="23"/>
      <c r="J11" s="284"/>
      <c r="K11" s="103" t="s">
        <v>399</v>
      </c>
      <c r="L11" s="105">
        <v>0.32</v>
      </c>
      <c r="M11" s="105">
        <v>0.41</v>
      </c>
      <c r="N11" s="105">
        <v>0.32</v>
      </c>
      <c r="O11" s="105">
        <v>0.41</v>
      </c>
      <c r="P11" s="23"/>
      <c r="Q11" s="271"/>
      <c r="R11" s="271"/>
      <c r="S11" s="271"/>
      <c r="T11" s="23"/>
      <c r="U11" s="23"/>
      <c r="V11" s="23"/>
      <c r="W11" s="23"/>
      <c r="X11" s="23"/>
      <c r="Y11" s="23"/>
      <c r="Z11" s="23"/>
    </row>
    <row r="12" spans="1:26" ht="13.5" customHeight="1">
      <c r="A12" s="103" t="s">
        <v>400</v>
      </c>
      <c r="B12" s="104">
        <v>20</v>
      </c>
      <c r="C12" s="105">
        <v>0.51</v>
      </c>
      <c r="D12" s="105">
        <v>1.1100000000000001</v>
      </c>
      <c r="E12" s="104">
        <v>10</v>
      </c>
      <c r="F12" s="105">
        <v>0.51</v>
      </c>
      <c r="G12" s="105">
        <v>1.1100000000000001</v>
      </c>
      <c r="H12" s="23"/>
      <c r="I12" s="23"/>
      <c r="J12" s="284"/>
      <c r="K12" s="103" t="s">
        <v>400</v>
      </c>
      <c r="L12" s="105">
        <v>0.51</v>
      </c>
      <c r="M12" s="105">
        <v>1.1100000000000001</v>
      </c>
      <c r="N12" s="105">
        <v>0.51</v>
      </c>
      <c r="O12" s="105">
        <v>1.1100000000000001</v>
      </c>
      <c r="P12" s="23"/>
      <c r="Q12" s="271"/>
      <c r="R12" s="271"/>
      <c r="S12" s="271"/>
      <c r="T12" s="23"/>
      <c r="U12" s="23"/>
      <c r="V12" s="23"/>
      <c r="W12" s="23"/>
      <c r="X12" s="23"/>
      <c r="Y12" s="23"/>
      <c r="Z12" s="23"/>
    </row>
    <row r="13" spans="1:26" ht="14.25" customHeight="1">
      <c r="A13" s="103" t="s">
        <v>401</v>
      </c>
      <c r="B13" s="104">
        <v>20</v>
      </c>
      <c r="C13" s="105">
        <v>0.76</v>
      </c>
      <c r="D13" s="105">
        <v>1.46</v>
      </c>
      <c r="E13" s="104">
        <v>10</v>
      </c>
      <c r="F13" s="105">
        <v>0.76</v>
      </c>
      <c r="G13" s="105">
        <v>1.46</v>
      </c>
      <c r="H13" s="23"/>
      <c r="I13" s="23"/>
      <c r="J13" s="284"/>
      <c r="K13" s="103" t="s">
        <v>401</v>
      </c>
      <c r="L13" s="105">
        <v>0.76</v>
      </c>
      <c r="M13" s="105">
        <v>1.46</v>
      </c>
      <c r="N13" s="105">
        <v>0.76</v>
      </c>
      <c r="O13" s="105">
        <v>1.46</v>
      </c>
      <c r="P13" s="23"/>
      <c r="Q13" s="270" t="s">
        <v>402</v>
      </c>
      <c r="R13" s="271"/>
      <c r="S13" s="271"/>
      <c r="T13" s="23"/>
      <c r="U13" s="23"/>
      <c r="V13" s="23"/>
      <c r="W13" s="23"/>
      <c r="X13" s="23"/>
      <c r="Y13" s="23"/>
      <c r="Z13" s="23"/>
    </row>
    <row r="14" spans="1:26" ht="13.5" customHeight="1">
      <c r="A14" s="103" t="s">
        <v>403</v>
      </c>
      <c r="B14" s="104">
        <v>20</v>
      </c>
      <c r="C14" s="105">
        <v>0.26</v>
      </c>
      <c r="D14" s="105">
        <v>1.04</v>
      </c>
      <c r="E14" s="104">
        <v>10</v>
      </c>
      <c r="F14" s="105">
        <v>0.26</v>
      </c>
      <c r="G14" s="105">
        <v>1.04</v>
      </c>
      <c r="H14" s="23"/>
      <c r="I14" s="23"/>
      <c r="J14" s="284"/>
      <c r="K14" s="103" t="s">
        <v>403</v>
      </c>
      <c r="L14" s="105">
        <v>0.26</v>
      </c>
      <c r="M14" s="105">
        <v>1.04</v>
      </c>
      <c r="N14" s="105">
        <v>0.26</v>
      </c>
      <c r="O14" s="105">
        <v>1.04</v>
      </c>
      <c r="P14" s="23"/>
      <c r="Q14" s="271"/>
      <c r="R14" s="271"/>
      <c r="S14" s="271"/>
      <c r="T14" s="23"/>
      <c r="U14" s="23"/>
      <c r="V14" s="23"/>
      <c r="W14" s="23"/>
      <c r="X14" s="23"/>
      <c r="Y14" s="23"/>
      <c r="Z14" s="23"/>
    </row>
    <row r="15" spans="1:26" ht="13.5" customHeight="1">
      <c r="A15" s="103" t="s">
        <v>404</v>
      </c>
      <c r="B15" s="104">
        <v>20</v>
      </c>
      <c r="C15" s="105">
        <v>0.42</v>
      </c>
      <c r="D15" s="105">
        <v>0.61</v>
      </c>
      <c r="E15" s="104">
        <v>10</v>
      </c>
      <c r="F15" s="105">
        <v>0.42</v>
      </c>
      <c r="G15" s="105">
        <v>0.61</v>
      </c>
      <c r="H15" s="23"/>
      <c r="I15" s="23"/>
      <c r="J15" s="284"/>
      <c r="K15" s="103" t="s">
        <v>404</v>
      </c>
      <c r="L15" s="105">
        <v>0.42</v>
      </c>
      <c r="M15" s="105">
        <v>0.61</v>
      </c>
      <c r="N15" s="105">
        <v>0.42</v>
      </c>
      <c r="O15" s="105">
        <v>0.61</v>
      </c>
      <c r="P15" s="23"/>
      <c r="Q15" s="271"/>
      <c r="R15" s="271"/>
      <c r="S15" s="271"/>
      <c r="T15" s="23"/>
      <c r="U15" s="23"/>
      <c r="V15" s="23"/>
      <c r="W15" s="23"/>
      <c r="X15" s="23"/>
      <c r="Y15" s="23"/>
      <c r="Z15" s="23"/>
    </row>
    <row r="16" spans="1:26" ht="13.5" customHeight="1">
      <c r="A16" s="103" t="s">
        <v>405</v>
      </c>
      <c r="B16" s="104">
        <v>20</v>
      </c>
      <c r="C16" s="105">
        <v>0.25</v>
      </c>
      <c r="D16" s="105">
        <v>0.3</v>
      </c>
      <c r="E16" s="104">
        <v>10</v>
      </c>
      <c r="F16" s="105">
        <v>0.25</v>
      </c>
      <c r="G16" s="105">
        <v>0.3</v>
      </c>
      <c r="H16" s="23"/>
      <c r="I16" s="23"/>
      <c r="J16" s="284"/>
      <c r="K16" s="103" t="s">
        <v>405</v>
      </c>
      <c r="L16" s="105">
        <v>0.25</v>
      </c>
      <c r="M16" s="105">
        <v>0.3</v>
      </c>
      <c r="N16" s="105">
        <v>0.25</v>
      </c>
      <c r="O16" s="105">
        <v>0.3</v>
      </c>
      <c r="P16" s="23"/>
      <c r="Q16" s="271"/>
      <c r="R16" s="271"/>
      <c r="S16" s="271"/>
      <c r="T16" s="23"/>
      <c r="U16" s="23"/>
      <c r="V16" s="23"/>
      <c r="W16" s="23"/>
      <c r="X16" s="23"/>
      <c r="Y16" s="23"/>
      <c r="Z16" s="23"/>
    </row>
    <row r="17" spans="1:26" ht="13.5" customHeight="1">
      <c r="A17" s="103" t="s">
        <v>406</v>
      </c>
      <c r="B17" s="104">
        <v>20</v>
      </c>
      <c r="C17" s="105">
        <v>0.3</v>
      </c>
      <c r="D17" s="105">
        <v>0.7</v>
      </c>
      <c r="E17" s="104">
        <v>10</v>
      </c>
      <c r="F17" s="105">
        <v>0.3</v>
      </c>
      <c r="G17" s="105">
        <v>0.7</v>
      </c>
      <c r="H17" s="23"/>
      <c r="I17" s="23"/>
      <c r="J17" s="284"/>
      <c r="K17" s="103" t="s">
        <v>406</v>
      </c>
      <c r="L17" s="105">
        <v>0.3</v>
      </c>
      <c r="M17" s="105">
        <v>0.7</v>
      </c>
      <c r="N17" s="105">
        <v>0.3</v>
      </c>
      <c r="O17" s="105">
        <v>0.7</v>
      </c>
      <c r="P17" s="23"/>
      <c r="Q17" s="23"/>
      <c r="R17" s="23"/>
      <c r="S17" s="23"/>
      <c r="T17" s="23"/>
      <c r="U17" s="23"/>
      <c r="V17" s="23"/>
      <c r="W17" s="23"/>
      <c r="X17" s="23"/>
      <c r="Y17" s="23"/>
      <c r="Z17" s="23"/>
    </row>
    <row r="18" spans="1:26" ht="13.5" customHeight="1">
      <c r="A18" s="103" t="s">
        <v>407</v>
      </c>
      <c r="B18" s="104">
        <v>20</v>
      </c>
      <c r="C18" s="105">
        <v>0.35</v>
      </c>
      <c r="D18" s="105">
        <v>0.52</v>
      </c>
      <c r="E18" s="104">
        <v>10</v>
      </c>
      <c r="F18" s="105">
        <v>0.35</v>
      </c>
      <c r="G18" s="105">
        <v>0.52</v>
      </c>
      <c r="H18" s="23"/>
      <c r="I18" s="23"/>
      <c r="J18" s="284"/>
      <c r="K18" s="103" t="s">
        <v>407</v>
      </c>
      <c r="L18" s="105">
        <v>0.35</v>
      </c>
      <c r="M18" s="105">
        <v>0.52</v>
      </c>
      <c r="N18" s="105">
        <v>0.35</v>
      </c>
      <c r="O18" s="105">
        <v>0.52</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0.3833333333333333</v>
      </c>
      <c r="M19" s="107">
        <f>MAX(M7:M18)</f>
        <v>1.46</v>
      </c>
      <c r="N19" s="107">
        <f>AVERAGE(N7:N18)</f>
        <v>0.3833333333333333</v>
      </c>
      <c r="O19" s="107">
        <f>MAX(O7:O18)</f>
        <v>1.46</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Z1000"/>
  <sheetViews>
    <sheetView workbookViewId="0"/>
  </sheetViews>
  <sheetFormatPr defaultColWidth="14.42578125" defaultRowHeight="15" customHeight="1"/>
  <cols>
    <col min="1" max="1" width="9.28515625" customWidth="1"/>
    <col min="2" max="2" width="14.5703125" customWidth="1"/>
    <col min="3" max="9" width="9.28515625" customWidth="1"/>
    <col min="10" max="10" width="11.5703125" customWidth="1"/>
    <col min="11"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0" t="s">
        <v>23</v>
      </c>
      <c r="B3" s="11"/>
      <c r="C3" s="11"/>
      <c r="D3" s="11"/>
      <c r="E3" s="11"/>
      <c r="F3" s="11"/>
      <c r="G3" s="11"/>
      <c r="H3" s="12"/>
      <c r="I3" s="1"/>
      <c r="J3" s="1"/>
      <c r="K3" s="5" t="s">
        <v>1</v>
      </c>
      <c r="L3" s="1"/>
      <c r="M3" s="1"/>
      <c r="N3" s="1"/>
      <c r="O3" s="1"/>
      <c r="P3" s="1"/>
      <c r="Q3" s="1"/>
      <c r="R3" s="1"/>
      <c r="S3" s="1"/>
      <c r="T3" s="1"/>
      <c r="U3" s="1"/>
      <c r="V3" s="1"/>
      <c r="W3" s="1"/>
      <c r="X3" s="1"/>
      <c r="Y3" s="1"/>
      <c r="Z3" s="1"/>
    </row>
    <row r="4" spans="1:26">
      <c r="A4" s="13" t="s">
        <v>24</v>
      </c>
      <c r="B4" s="187" t="s">
        <v>25</v>
      </c>
      <c r="C4" s="273"/>
      <c r="D4" s="273"/>
      <c r="E4" s="273"/>
      <c r="F4" s="273"/>
      <c r="G4" s="274"/>
      <c r="H4" s="14" t="s">
        <v>26</v>
      </c>
      <c r="I4" s="1"/>
      <c r="J4" s="1"/>
      <c r="K4" s="6" t="s">
        <v>27</v>
      </c>
      <c r="L4" s="1"/>
      <c r="M4" s="1"/>
      <c r="N4" s="1"/>
      <c r="O4" s="1"/>
      <c r="P4" s="1"/>
      <c r="Q4" s="1"/>
      <c r="R4" s="1"/>
      <c r="S4" s="1"/>
      <c r="T4" s="1"/>
      <c r="U4" s="1"/>
      <c r="V4" s="1"/>
      <c r="W4" s="1"/>
      <c r="X4" s="1"/>
      <c r="Y4" s="1"/>
      <c r="Z4" s="1"/>
    </row>
    <row r="5" spans="1:26" ht="15" customHeight="1">
      <c r="A5" s="15"/>
      <c r="B5" s="183" t="s">
        <v>28</v>
      </c>
      <c r="C5" s="273"/>
      <c r="D5" s="273"/>
      <c r="E5" s="273"/>
      <c r="F5" s="273"/>
      <c r="G5" s="274"/>
      <c r="H5" s="15"/>
      <c r="I5" s="1"/>
      <c r="J5" s="1"/>
      <c r="K5" s="176" t="s">
        <v>29</v>
      </c>
      <c r="L5" s="271"/>
      <c r="M5" s="271"/>
      <c r="N5" s="271"/>
      <c r="O5" s="271"/>
      <c r="P5" s="1"/>
      <c r="Q5" s="1"/>
      <c r="R5" s="1"/>
      <c r="S5" s="1"/>
      <c r="T5" s="1"/>
      <c r="U5" s="1"/>
      <c r="V5" s="1"/>
      <c r="W5" s="1"/>
      <c r="X5" s="1"/>
      <c r="Y5" s="1"/>
      <c r="Z5" s="1"/>
    </row>
    <row r="6" spans="1:26">
      <c r="A6" s="15"/>
      <c r="B6" s="183" t="s">
        <v>30</v>
      </c>
      <c r="C6" s="273"/>
      <c r="D6" s="273"/>
      <c r="E6" s="273"/>
      <c r="F6" s="273"/>
      <c r="G6" s="274"/>
      <c r="H6" s="15"/>
      <c r="I6" s="1"/>
      <c r="J6" s="1"/>
      <c r="K6" s="271"/>
      <c r="L6" s="271"/>
      <c r="M6" s="271"/>
      <c r="N6" s="271"/>
      <c r="O6" s="271"/>
      <c r="P6" s="1"/>
      <c r="Q6" s="1"/>
      <c r="R6" s="1"/>
      <c r="S6" s="1"/>
      <c r="T6" s="1"/>
      <c r="U6" s="1"/>
      <c r="V6" s="1"/>
      <c r="W6" s="1"/>
      <c r="X6" s="1"/>
      <c r="Y6" s="1"/>
      <c r="Z6" s="1"/>
    </row>
    <row r="7" spans="1:26" ht="15.75" customHeight="1">
      <c r="A7" s="15"/>
      <c r="B7" s="183" t="s">
        <v>31</v>
      </c>
      <c r="C7" s="273"/>
      <c r="D7" s="273"/>
      <c r="E7" s="273"/>
      <c r="F7" s="273"/>
      <c r="G7" s="274"/>
      <c r="H7" s="15"/>
      <c r="I7" s="1"/>
      <c r="J7" s="1"/>
      <c r="K7" s="271"/>
      <c r="L7" s="271"/>
      <c r="M7" s="271"/>
      <c r="N7" s="271"/>
      <c r="O7" s="271"/>
      <c r="P7" s="1"/>
      <c r="Q7" s="1"/>
      <c r="R7" s="1"/>
      <c r="S7" s="1"/>
      <c r="T7" s="1"/>
      <c r="U7" s="1"/>
      <c r="V7" s="1"/>
      <c r="W7" s="1"/>
      <c r="X7" s="1"/>
      <c r="Y7" s="1"/>
      <c r="Z7" s="1"/>
    </row>
    <row r="8" spans="1:26">
      <c r="A8" s="15"/>
      <c r="B8" s="183" t="s">
        <v>32</v>
      </c>
      <c r="C8" s="273"/>
      <c r="D8" s="273"/>
      <c r="E8" s="273"/>
      <c r="F8" s="273"/>
      <c r="G8" s="274"/>
      <c r="H8" s="15"/>
      <c r="I8" s="1"/>
      <c r="J8" s="1"/>
      <c r="K8" s="271"/>
      <c r="L8" s="271"/>
      <c r="M8" s="271"/>
      <c r="N8" s="271"/>
      <c r="O8" s="271"/>
      <c r="P8" s="1"/>
      <c r="Q8" s="1"/>
      <c r="R8" s="1"/>
      <c r="S8" s="1"/>
      <c r="T8" s="1"/>
      <c r="U8" s="1"/>
      <c r="V8" s="1"/>
      <c r="W8" s="1"/>
      <c r="X8" s="1"/>
      <c r="Y8" s="1"/>
      <c r="Z8" s="1"/>
    </row>
    <row r="9" spans="1:26">
      <c r="A9" s="15"/>
      <c r="B9" s="183" t="s">
        <v>33</v>
      </c>
      <c r="C9" s="273"/>
      <c r="D9" s="273"/>
      <c r="E9" s="273"/>
      <c r="F9" s="273"/>
      <c r="G9" s="274"/>
      <c r="H9" s="15"/>
      <c r="I9" s="1"/>
      <c r="J9" s="1"/>
      <c r="K9" s="1"/>
      <c r="L9" s="1"/>
      <c r="M9" s="1"/>
      <c r="N9" s="1"/>
      <c r="O9" s="1"/>
      <c r="P9" s="1"/>
      <c r="Q9" s="1"/>
      <c r="R9" s="1"/>
      <c r="S9" s="1"/>
      <c r="T9" s="1"/>
      <c r="U9" s="1"/>
      <c r="V9" s="1"/>
      <c r="W9" s="1"/>
      <c r="X9" s="1"/>
      <c r="Y9" s="1"/>
      <c r="Z9" s="1"/>
    </row>
    <row r="10" spans="1:26">
      <c r="A10" s="15"/>
      <c r="B10" s="183" t="s">
        <v>34</v>
      </c>
      <c r="C10" s="273"/>
      <c r="D10" s="273"/>
      <c r="E10" s="273"/>
      <c r="F10" s="273"/>
      <c r="G10" s="274"/>
      <c r="H10" s="15"/>
      <c r="I10" s="1"/>
      <c r="J10" s="1"/>
      <c r="K10" s="1"/>
      <c r="L10" s="1"/>
      <c r="M10" s="1"/>
      <c r="N10" s="1"/>
      <c r="O10" s="1"/>
      <c r="P10" s="1"/>
      <c r="Q10" s="1"/>
      <c r="R10" s="1"/>
      <c r="S10" s="1"/>
      <c r="T10" s="1"/>
      <c r="U10" s="1"/>
      <c r="V10" s="1"/>
      <c r="W10" s="1"/>
      <c r="X10" s="1"/>
      <c r="Y10" s="1"/>
      <c r="Z10" s="1"/>
    </row>
    <row r="11" spans="1:26">
      <c r="A11" s="15"/>
      <c r="B11" s="183" t="s">
        <v>35</v>
      </c>
      <c r="C11" s="273"/>
      <c r="D11" s="273"/>
      <c r="E11" s="273"/>
      <c r="F11" s="273"/>
      <c r="G11" s="274"/>
      <c r="H11" s="15"/>
      <c r="I11" s="1"/>
      <c r="J11" s="1"/>
      <c r="K11" s="1"/>
      <c r="L11" s="1"/>
      <c r="M11" s="1"/>
      <c r="N11" s="1"/>
      <c r="O11" s="1"/>
      <c r="P11" s="1"/>
      <c r="Q11" s="1"/>
      <c r="R11" s="1"/>
      <c r="S11" s="1"/>
      <c r="T11" s="1"/>
      <c r="U11" s="1"/>
      <c r="V11" s="1"/>
      <c r="W11" s="1"/>
      <c r="X11" s="1"/>
      <c r="Y11" s="1"/>
      <c r="Z11" s="1"/>
    </row>
    <row r="12" spans="1:26">
      <c r="A12" s="15"/>
      <c r="B12" s="183" t="s">
        <v>36</v>
      </c>
      <c r="C12" s="273"/>
      <c r="D12" s="273"/>
      <c r="E12" s="273"/>
      <c r="F12" s="273"/>
      <c r="G12" s="274"/>
      <c r="H12" s="15"/>
      <c r="I12" s="1"/>
      <c r="J12" s="1"/>
      <c r="K12" s="1"/>
      <c r="L12" s="1"/>
      <c r="M12" s="1"/>
      <c r="N12" s="1"/>
      <c r="O12" s="1"/>
      <c r="P12" s="1"/>
      <c r="Q12" s="1"/>
      <c r="R12" s="1"/>
      <c r="S12" s="1"/>
      <c r="T12" s="1"/>
      <c r="U12" s="1"/>
      <c r="V12" s="1"/>
      <c r="W12" s="1"/>
      <c r="X12" s="1"/>
      <c r="Y12" s="1"/>
      <c r="Z12" s="1"/>
    </row>
    <row r="13" spans="1:26">
      <c r="A13" s="15"/>
      <c r="B13" s="186" t="s">
        <v>37</v>
      </c>
      <c r="C13" s="273"/>
      <c r="D13" s="273"/>
      <c r="E13" s="273"/>
      <c r="F13" s="273"/>
      <c r="G13" s="274"/>
      <c r="H13" s="15"/>
      <c r="I13" s="1"/>
      <c r="J13" s="1"/>
      <c r="K13" s="1"/>
      <c r="L13" s="1"/>
      <c r="M13" s="1"/>
      <c r="N13" s="1"/>
      <c r="O13" s="1"/>
      <c r="P13" s="1"/>
      <c r="Q13" s="1"/>
      <c r="R13" s="1"/>
      <c r="S13" s="1"/>
      <c r="T13" s="1"/>
      <c r="U13" s="1"/>
      <c r="V13" s="1"/>
      <c r="W13" s="1"/>
      <c r="X13" s="1"/>
      <c r="Y13" s="1"/>
      <c r="Z13" s="1"/>
    </row>
    <row r="14" spans="1:26">
      <c r="A14" s="15"/>
      <c r="B14" s="183" t="s">
        <v>38</v>
      </c>
      <c r="C14" s="273"/>
      <c r="D14" s="273"/>
      <c r="E14" s="273"/>
      <c r="F14" s="273"/>
      <c r="G14" s="274"/>
      <c r="H14" s="15"/>
      <c r="I14" s="1"/>
      <c r="J14" s="1"/>
      <c r="K14" s="1"/>
      <c r="L14" s="1"/>
      <c r="M14" s="1"/>
      <c r="N14" s="1"/>
      <c r="O14" s="1"/>
      <c r="P14" s="1"/>
      <c r="Q14" s="1"/>
      <c r="R14" s="1"/>
      <c r="S14" s="1"/>
      <c r="T14" s="1"/>
      <c r="U14" s="1"/>
      <c r="V14" s="1"/>
      <c r="W14" s="1"/>
      <c r="X14" s="1"/>
      <c r="Y14" s="1"/>
      <c r="Z14" s="1"/>
    </row>
    <row r="15" spans="1:26">
      <c r="A15" s="15"/>
      <c r="B15" s="183" t="s">
        <v>39</v>
      </c>
      <c r="C15" s="273"/>
      <c r="D15" s="273"/>
      <c r="E15" s="273"/>
      <c r="F15" s="273"/>
      <c r="G15" s="274"/>
      <c r="H15" s="15"/>
      <c r="I15" s="1"/>
      <c r="J15" s="1"/>
      <c r="K15" s="1"/>
      <c r="L15" s="1"/>
      <c r="M15" s="1"/>
      <c r="N15" s="1"/>
      <c r="O15" s="1"/>
      <c r="P15" s="1"/>
      <c r="Q15" s="1"/>
      <c r="R15" s="1"/>
      <c r="S15" s="1"/>
      <c r="T15" s="1"/>
      <c r="U15" s="1"/>
      <c r="V15" s="1"/>
      <c r="W15" s="1"/>
      <c r="X15" s="1"/>
      <c r="Y15" s="1"/>
      <c r="Z15" s="1"/>
    </row>
    <row r="16" spans="1:26">
      <c r="A16" s="15"/>
      <c r="B16" s="183" t="s">
        <v>40</v>
      </c>
      <c r="C16" s="273"/>
      <c r="D16" s="273"/>
      <c r="E16" s="273"/>
      <c r="F16" s="273"/>
      <c r="G16" s="274"/>
      <c r="H16" s="15"/>
      <c r="I16" s="1"/>
      <c r="J16" s="1"/>
      <c r="K16" s="1"/>
      <c r="L16" s="1"/>
      <c r="M16" s="1"/>
      <c r="N16" s="1"/>
      <c r="O16" s="1"/>
      <c r="P16" s="1"/>
      <c r="Q16" s="1"/>
      <c r="R16" s="1"/>
      <c r="S16" s="1"/>
      <c r="T16" s="1"/>
      <c r="U16" s="1"/>
      <c r="V16" s="1"/>
      <c r="W16" s="1"/>
      <c r="X16" s="1"/>
      <c r="Y16" s="1"/>
      <c r="Z16" s="1"/>
    </row>
    <row r="17" spans="1:26">
      <c r="A17" s="15"/>
      <c r="B17" s="183" t="s">
        <v>41</v>
      </c>
      <c r="C17" s="273"/>
      <c r="D17" s="273"/>
      <c r="E17" s="273"/>
      <c r="F17" s="273"/>
      <c r="G17" s="274"/>
      <c r="H17" s="15"/>
      <c r="I17" s="1"/>
      <c r="J17" s="1"/>
      <c r="K17" s="1"/>
      <c r="L17" s="1"/>
      <c r="M17" s="1"/>
      <c r="N17" s="1"/>
      <c r="O17" s="1"/>
      <c r="P17" s="1"/>
      <c r="Q17" s="1"/>
      <c r="R17" s="1"/>
      <c r="S17" s="1"/>
      <c r="T17" s="1"/>
      <c r="U17" s="1"/>
      <c r="V17" s="1"/>
      <c r="W17" s="1"/>
      <c r="X17" s="1"/>
      <c r="Y17" s="1"/>
      <c r="Z17" s="1"/>
    </row>
    <row r="18" spans="1:26">
      <c r="A18" s="15"/>
      <c r="B18" s="183" t="s">
        <v>42</v>
      </c>
      <c r="C18" s="273"/>
      <c r="D18" s="273"/>
      <c r="E18" s="273"/>
      <c r="F18" s="273"/>
      <c r="G18" s="274"/>
      <c r="H18" s="15"/>
      <c r="I18" s="1"/>
      <c r="J18" s="1"/>
      <c r="K18" s="1"/>
      <c r="L18" s="1"/>
      <c r="M18" s="1"/>
      <c r="N18" s="1"/>
      <c r="O18" s="1"/>
      <c r="P18" s="1"/>
      <c r="Q18" s="1"/>
      <c r="R18" s="1"/>
      <c r="S18" s="1"/>
      <c r="T18" s="1"/>
      <c r="U18" s="1"/>
      <c r="V18" s="1"/>
      <c r="W18" s="1"/>
      <c r="X18" s="1"/>
      <c r="Y18" s="1"/>
      <c r="Z18" s="1"/>
    </row>
    <row r="19" spans="1:26">
      <c r="A19" s="15"/>
      <c r="B19" s="183" t="s">
        <v>43</v>
      </c>
      <c r="C19" s="273"/>
      <c r="D19" s="273"/>
      <c r="E19" s="273"/>
      <c r="F19" s="273"/>
      <c r="G19" s="274"/>
      <c r="H19" s="15"/>
      <c r="I19" s="1"/>
      <c r="J19" s="1"/>
      <c r="K19" s="1"/>
      <c r="L19" s="1"/>
      <c r="M19" s="1"/>
      <c r="N19" s="1"/>
      <c r="O19" s="1"/>
      <c r="P19" s="1"/>
      <c r="Q19" s="1"/>
      <c r="R19" s="1"/>
      <c r="S19" s="1"/>
      <c r="T19" s="1"/>
      <c r="U19" s="1"/>
      <c r="V19" s="1"/>
      <c r="W19" s="1"/>
      <c r="X19" s="1"/>
      <c r="Y19" s="1"/>
      <c r="Z19" s="1"/>
    </row>
    <row r="20" spans="1:26">
      <c r="A20" s="15"/>
      <c r="B20" s="183" t="s">
        <v>44</v>
      </c>
      <c r="C20" s="273"/>
      <c r="D20" s="273"/>
      <c r="E20" s="273"/>
      <c r="F20" s="273"/>
      <c r="G20" s="274"/>
      <c r="H20" s="15"/>
      <c r="I20" s="1"/>
      <c r="J20" s="1"/>
      <c r="K20" s="1"/>
      <c r="L20" s="1"/>
      <c r="M20" s="1"/>
      <c r="N20" s="1"/>
      <c r="O20" s="1"/>
      <c r="P20" s="1"/>
      <c r="Q20" s="1"/>
      <c r="R20" s="1"/>
      <c r="S20" s="1"/>
      <c r="T20" s="1"/>
      <c r="U20" s="1"/>
      <c r="V20" s="1"/>
      <c r="W20" s="1"/>
      <c r="X20" s="1"/>
      <c r="Y20" s="1"/>
      <c r="Z20" s="1"/>
    </row>
    <row r="21" spans="1:26" ht="15.75" customHeight="1">
      <c r="A21" s="15"/>
      <c r="B21" s="183" t="s">
        <v>45</v>
      </c>
      <c r="C21" s="273"/>
      <c r="D21" s="273"/>
      <c r="E21" s="273"/>
      <c r="F21" s="273"/>
      <c r="G21" s="274"/>
      <c r="H21" s="15"/>
      <c r="I21" s="1"/>
      <c r="J21" s="1"/>
      <c r="K21" s="1"/>
      <c r="L21" s="1"/>
      <c r="M21" s="1"/>
      <c r="N21" s="1"/>
      <c r="O21" s="1"/>
      <c r="P21" s="1"/>
      <c r="Q21" s="1"/>
      <c r="R21" s="1"/>
      <c r="S21" s="1"/>
      <c r="T21" s="1"/>
      <c r="U21" s="1"/>
      <c r="V21" s="1"/>
      <c r="W21" s="1"/>
      <c r="X21" s="1"/>
      <c r="Y21" s="1"/>
      <c r="Z21" s="1"/>
    </row>
    <row r="22" spans="1:26" ht="15.75" customHeight="1">
      <c r="A22" s="15"/>
      <c r="B22" s="183" t="s">
        <v>46</v>
      </c>
      <c r="C22" s="273"/>
      <c r="D22" s="273"/>
      <c r="E22" s="273"/>
      <c r="F22" s="273"/>
      <c r="G22" s="274"/>
      <c r="H22" s="15"/>
      <c r="I22" s="1"/>
      <c r="J22" s="1"/>
      <c r="K22" s="1"/>
      <c r="L22" s="1"/>
      <c r="M22" s="1"/>
      <c r="N22" s="1"/>
      <c r="O22" s="1"/>
      <c r="P22" s="1"/>
      <c r="Q22" s="1"/>
      <c r="R22" s="1"/>
      <c r="S22" s="1"/>
      <c r="T22" s="1"/>
      <c r="U22" s="1"/>
      <c r="V22" s="1"/>
      <c r="W22" s="1"/>
      <c r="X22" s="1"/>
      <c r="Y22" s="1"/>
      <c r="Z22" s="1"/>
    </row>
    <row r="23" spans="1:26" ht="15.75" customHeight="1">
      <c r="A23" s="15"/>
      <c r="B23" s="183" t="s">
        <v>47</v>
      </c>
      <c r="C23" s="273"/>
      <c r="D23" s="273"/>
      <c r="E23" s="273"/>
      <c r="F23" s="273"/>
      <c r="G23" s="274"/>
      <c r="H23" s="15"/>
      <c r="I23" s="1"/>
      <c r="J23" s="1"/>
      <c r="K23" s="1"/>
      <c r="L23" s="1"/>
      <c r="M23" s="1"/>
      <c r="N23" s="1"/>
      <c r="O23" s="1"/>
      <c r="P23" s="1"/>
      <c r="Q23" s="1"/>
      <c r="R23" s="1"/>
      <c r="S23" s="1"/>
      <c r="T23" s="1"/>
      <c r="U23" s="1"/>
      <c r="V23" s="1"/>
      <c r="W23" s="1"/>
      <c r="X23" s="1"/>
      <c r="Y23" s="1"/>
      <c r="Z23" s="1"/>
    </row>
    <row r="24" spans="1:26" ht="15.75" customHeight="1">
      <c r="A24" s="15"/>
      <c r="B24" s="183" t="s">
        <v>48</v>
      </c>
      <c r="C24" s="273"/>
      <c r="D24" s="273"/>
      <c r="E24" s="273"/>
      <c r="F24" s="273"/>
      <c r="G24" s="274"/>
      <c r="H24" s="15"/>
      <c r="I24" s="1"/>
      <c r="J24" s="1"/>
      <c r="K24" s="1"/>
      <c r="L24" s="1"/>
      <c r="M24" s="1"/>
      <c r="N24" s="1"/>
      <c r="O24" s="1"/>
      <c r="P24" s="1"/>
      <c r="Q24" s="1"/>
      <c r="R24" s="1"/>
      <c r="S24" s="1"/>
      <c r="T24" s="1"/>
      <c r="U24" s="1"/>
      <c r="V24" s="1"/>
      <c r="W24" s="1"/>
      <c r="X24" s="1"/>
      <c r="Y24" s="1"/>
      <c r="Z24" s="1"/>
    </row>
    <row r="25" spans="1:26" ht="15.75" customHeight="1">
      <c r="A25" s="15"/>
      <c r="B25" s="184"/>
      <c r="C25" s="273"/>
      <c r="D25" s="273"/>
      <c r="E25" s="273"/>
      <c r="F25" s="273"/>
      <c r="G25" s="274"/>
      <c r="H25" s="15"/>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6" t="s">
        <v>49</v>
      </c>
      <c r="B27" s="11"/>
      <c r="C27" s="11"/>
      <c r="D27" s="11"/>
      <c r="E27" s="11"/>
      <c r="F27" s="11"/>
      <c r="G27" s="11"/>
      <c r="H27" s="12"/>
      <c r="I27" s="1"/>
      <c r="J27" s="1"/>
      <c r="K27" s="1"/>
      <c r="L27" s="1"/>
      <c r="M27" s="1"/>
      <c r="N27" s="1"/>
      <c r="O27" s="1"/>
      <c r="P27" s="1"/>
      <c r="Q27" s="1"/>
      <c r="R27" s="1"/>
      <c r="S27" s="1"/>
      <c r="T27" s="1"/>
      <c r="U27" s="1"/>
      <c r="V27" s="1"/>
      <c r="W27" s="1"/>
      <c r="X27" s="1"/>
      <c r="Y27" s="1"/>
      <c r="Z27" s="1"/>
    </row>
    <row r="28" spans="1:26" ht="15.75" customHeight="1">
      <c r="A28" s="17" t="s">
        <v>24</v>
      </c>
      <c r="B28" s="185" t="s">
        <v>50</v>
      </c>
      <c r="C28" s="273"/>
      <c r="D28" s="273"/>
      <c r="E28" s="273"/>
      <c r="F28" s="273"/>
      <c r="G28" s="274"/>
      <c r="H28" s="18" t="s">
        <v>51</v>
      </c>
      <c r="I28" s="1"/>
      <c r="J28" s="1"/>
      <c r="K28" s="1"/>
      <c r="L28" s="1"/>
      <c r="M28" s="1"/>
      <c r="N28" s="1"/>
      <c r="O28" s="1"/>
      <c r="P28" s="1"/>
      <c r="Q28" s="1"/>
      <c r="R28" s="1"/>
      <c r="S28" s="1"/>
      <c r="T28" s="1"/>
      <c r="U28" s="1"/>
      <c r="V28" s="1"/>
      <c r="W28" s="1"/>
      <c r="X28" s="1"/>
      <c r="Y28" s="1"/>
      <c r="Z28" s="1"/>
    </row>
    <row r="29" spans="1:26" ht="15.75" customHeight="1">
      <c r="A29" s="19"/>
      <c r="B29" s="179"/>
      <c r="C29" s="273"/>
      <c r="D29" s="273"/>
      <c r="E29" s="273"/>
      <c r="F29" s="273"/>
      <c r="G29" s="274"/>
      <c r="H29" s="19"/>
      <c r="I29" s="1"/>
      <c r="J29" s="1"/>
      <c r="K29" s="1"/>
      <c r="L29" s="1"/>
      <c r="M29" s="1"/>
      <c r="N29" s="1"/>
      <c r="O29" s="1"/>
      <c r="P29" s="1"/>
      <c r="Q29" s="1"/>
      <c r="R29" s="1"/>
      <c r="S29" s="1"/>
      <c r="T29" s="1"/>
      <c r="U29" s="1"/>
      <c r="V29" s="1"/>
      <c r="W29" s="1"/>
      <c r="X29" s="1"/>
      <c r="Y29" s="1"/>
      <c r="Z29" s="1"/>
    </row>
    <row r="30" spans="1:26" ht="15.75" customHeight="1">
      <c r="A30" s="19"/>
      <c r="B30" s="179"/>
      <c r="C30" s="273"/>
      <c r="D30" s="273"/>
      <c r="E30" s="273"/>
      <c r="F30" s="273"/>
      <c r="G30" s="274"/>
      <c r="H30" s="19"/>
      <c r="I30" s="1"/>
      <c r="J30" s="1"/>
      <c r="K30" s="1"/>
      <c r="L30" s="1"/>
      <c r="M30" s="1"/>
      <c r="N30" s="1"/>
      <c r="O30" s="1"/>
      <c r="P30" s="1"/>
      <c r="Q30" s="1"/>
      <c r="R30" s="1"/>
      <c r="S30" s="1"/>
      <c r="T30" s="1"/>
      <c r="U30" s="1"/>
      <c r="V30" s="1"/>
      <c r="W30" s="1"/>
      <c r="X30" s="1"/>
      <c r="Y30" s="1"/>
      <c r="Z30" s="1"/>
    </row>
    <row r="31" spans="1:26" ht="15.75" customHeight="1">
      <c r="A31" s="19"/>
      <c r="B31" s="179"/>
      <c r="C31" s="273"/>
      <c r="D31" s="273"/>
      <c r="E31" s="273"/>
      <c r="F31" s="273"/>
      <c r="G31" s="274"/>
      <c r="H31" s="19"/>
      <c r="I31" s="1"/>
      <c r="J31" s="1"/>
      <c r="K31" s="1"/>
      <c r="L31" s="1"/>
      <c r="M31" s="1"/>
      <c r="N31" s="1"/>
      <c r="O31" s="1"/>
      <c r="P31" s="1"/>
      <c r="Q31" s="1"/>
      <c r="R31" s="1"/>
      <c r="S31" s="1"/>
      <c r="T31" s="1"/>
      <c r="U31" s="1"/>
      <c r="V31" s="1"/>
      <c r="W31" s="1"/>
      <c r="X31" s="1"/>
      <c r="Y31" s="1"/>
      <c r="Z31" s="1"/>
    </row>
    <row r="32" spans="1:26" ht="15.75" customHeight="1">
      <c r="A32" s="19"/>
      <c r="B32" s="179"/>
      <c r="C32" s="273"/>
      <c r="D32" s="273"/>
      <c r="E32" s="273"/>
      <c r="F32" s="273"/>
      <c r="G32" s="274"/>
      <c r="H32" s="19"/>
      <c r="I32" s="1"/>
      <c r="J32" s="1"/>
      <c r="K32" s="1"/>
      <c r="L32" s="1"/>
      <c r="M32" s="1"/>
      <c r="N32" s="1"/>
      <c r="O32" s="1"/>
      <c r="P32" s="1"/>
      <c r="Q32" s="1"/>
      <c r="R32" s="1"/>
      <c r="S32" s="1"/>
      <c r="T32" s="1"/>
      <c r="U32" s="1"/>
      <c r="V32" s="1"/>
      <c r="W32" s="1"/>
      <c r="X32" s="1"/>
      <c r="Y32" s="1"/>
      <c r="Z32" s="1"/>
    </row>
    <row r="33" spans="1:26" ht="15.75" customHeight="1">
      <c r="A33" s="19"/>
      <c r="B33" s="179"/>
      <c r="C33" s="273"/>
      <c r="D33" s="273"/>
      <c r="E33" s="273"/>
      <c r="F33" s="273"/>
      <c r="G33" s="274"/>
      <c r="H33" s="19"/>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6" t="s">
        <v>52</v>
      </c>
      <c r="B35" s="11"/>
      <c r="C35" s="11"/>
      <c r="D35" s="11"/>
      <c r="E35" s="11"/>
      <c r="F35" s="11"/>
      <c r="G35" s="11"/>
      <c r="H35" s="12"/>
      <c r="I35" s="1"/>
      <c r="J35" s="1"/>
      <c r="K35" s="1"/>
      <c r="L35" s="1"/>
      <c r="M35" s="1"/>
      <c r="N35" s="1"/>
      <c r="O35" s="1"/>
      <c r="P35" s="1"/>
      <c r="Q35" s="1"/>
      <c r="R35" s="1"/>
      <c r="S35" s="1"/>
      <c r="T35" s="1"/>
      <c r="U35" s="1"/>
      <c r="V35" s="1"/>
      <c r="W35" s="1"/>
      <c r="X35" s="1"/>
      <c r="Y35" s="1"/>
      <c r="Z35" s="1"/>
    </row>
    <row r="36" spans="1:26" ht="15.75" customHeight="1">
      <c r="A36" s="20" t="s">
        <v>53</v>
      </c>
      <c r="B36" s="182" t="s">
        <v>54</v>
      </c>
      <c r="C36" s="273"/>
      <c r="D36" s="273"/>
      <c r="E36" s="273"/>
      <c r="F36" s="273"/>
      <c r="G36" s="274"/>
      <c r="H36" s="21" t="s">
        <v>55</v>
      </c>
      <c r="I36" s="1"/>
      <c r="J36" s="1"/>
      <c r="K36" s="1"/>
      <c r="L36" s="1"/>
      <c r="M36" s="1"/>
      <c r="N36" s="1"/>
      <c r="O36" s="1"/>
      <c r="P36" s="1"/>
      <c r="Q36" s="1"/>
      <c r="R36" s="1"/>
      <c r="S36" s="1"/>
      <c r="T36" s="1"/>
      <c r="U36" s="1"/>
      <c r="V36" s="1"/>
      <c r="W36" s="1"/>
      <c r="X36" s="1"/>
      <c r="Y36" s="1"/>
      <c r="Z36" s="1"/>
    </row>
    <row r="37" spans="1:26" ht="15.75" customHeight="1">
      <c r="A37" s="22"/>
      <c r="B37" s="180"/>
      <c r="C37" s="273"/>
      <c r="D37" s="273"/>
      <c r="E37" s="273"/>
      <c r="F37" s="273"/>
      <c r="G37" s="274"/>
      <c r="H37" s="22"/>
      <c r="I37" s="1"/>
      <c r="J37" s="1"/>
      <c r="K37" s="1"/>
      <c r="L37" s="1"/>
      <c r="M37" s="1"/>
      <c r="N37" s="1"/>
      <c r="O37" s="1"/>
      <c r="P37" s="1"/>
      <c r="Q37" s="1"/>
      <c r="R37" s="1"/>
      <c r="S37" s="1"/>
      <c r="T37" s="1"/>
      <c r="U37" s="1"/>
      <c r="V37" s="1"/>
      <c r="W37" s="1"/>
      <c r="X37" s="1"/>
      <c r="Y37" s="1"/>
      <c r="Z37" s="1"/>
    </row>
    <row r="38" spans="1:26" ht="15.75" customHeight="1">
      <c r="A38" s="22"/>
      <c r="B38" s="180"/>
      <c r="C38" s="273"/>
      <c r="D38" s="273"/>
      <c r="E38" s="273"/>
      <c r="F38" s="273"/>
      <c r="G38" s="274"/>
      <c r="H38" s="22"/>
      <c r="I38" s="1"/>
      <c r="J38" s="1"/>
      <c r="K38" s="1"/>
      <c r="L38" s="1"/>
      <c r="M38" s="1"/>
      <c r="N38" s="1"/>
      <c r="O38" s="1"/>
      <c r="P38" s="1"/>
      <c r="Q38" s="1"/>
      <c r="R38" s="1"/>
      <c r="S38" s="1"/>
      <c r="T38" s="1"/>
      <c r="U38" s="1"/>
      <c r="V38" s="1"/>
      <c r="W38" s="1"/>
      <c r="X38" s="1"/>
      <c r="Y38" s="1"/>
      <c r="Z38" s="1"/>
    </row>
    <row r="39" spans="1:26" ht="15.75" customHeight="1">
      <c r="A39" s="22"/>
      <c r="B39" s="180"/>
      <c r="C39" s="273"/>
      <c r="D39" s="273"/>
      <c r="E39" s="273"/>
      <c r="F39" s="273"/>
      <c r="G39" s="274"/>
      <c r="H39" s="22"/>
      <c r="I39" s="1"/>
      <c r="J39" s="1"/>
      <c r="K39" s="1"/>
      <c r="L39" s="1"/>
      <c r="M39" s="1"/>
      <c r="N39" s="1"/>
      <c r="O39" s="1"/>
      <c r="P39" s="1"/>
      <c r="Q39" s="1"/>
      <c r="R39" s="1"/>
      <c r="S39" s="1"/>
      <c r="T39" s="1"/>
      <c r="U39" s="1"/>
      <c r="V39" s="1"/>
      <c r="W39" s="1"/>
      <c r="X39" s="1"/>
      <c r="Y39" s="1"/>
      <c r="Z39" s="1"/>
    </row>
    <row r="40" spans="1:26" ht="15.75" customHeight="1">
      <c r="A40" s="22"/>
      <c r="B40" s="180"/>
      <c r="C40" s="273"/>
      <c r="D40" s="273"/>
      <c r="E40" s="273"/>
      <c r="F40" s="273"/>
      <c r="G40" s="274"/>
      <c r="H40" s="22"/>
      <c r="I40" s="1"/>
      <c r="J40" s="1"/>
      <c r="K40" s="1"/>
      <c r="L40" s="1"/>
      <c r="M40" s="1"/>
      <c r="N40" s="1"/>
      <c r="O40" s="1"/>
      <c r="P40" s="1"/>
      <c r="Q40" s="1"/>
      <c r="R40" s="1"/>
      <c r="S40" s="1"/>
      <c r="T40" s="1"/>
      <c r="U40" s="1"/>
      <c r="V40" s="1"/>
      <c r="W40" s="1"/>
      <c r="X40" s="1"/>
      <c r="Y40" s="1"/>
      <c r="Z40" s="1"/>
    </row>
    <row r="41" spans="1:26" ht="15.75" customHeight="1">
      <c r="A41" s="22"/>
      <c r="B41" s="180"/>
      <c r="C41" s="273"/>
      <c r="D41" s="273"/>
      <c r="E41" s="273"/>
      <c r="F41" s="273"/>
      <c r="G41" s="274"/>
      <c r="H41" s="22"/>
      <c r="I41" s="1"/>
      <c r="J41" s="1"/>
      <c r="K41" s="1"/>
      <c r="L41" s="1"/>
      <c r="M41" s="1"/>
      <c r="N41" s="1"/>
      <c r="O41" s="1"/>
      <c r="P41" s="1"/>
      <c r="Q41" s="1"/>
      <c r="R41" s="1"/>
      <c r="S41" s="1"/>
      <c r="T41" s="1"/>
      <c r="U41" s="1"/>
      <c r="V41" s="1"/>
      <c r="W41" s="1"/>
      <c r="X41" s="1"/>
      <c r="Y41" s="1"/>
      <c r="Z41" s="1"/>
    </row>
    <row r="42" spans="1:26" ht="15.75" customHeight="1">
      <c r="A42" s="22"/>
      <c r="B42" s="180"/>
      <c r="C42" s="273"/>
      <c r="D42" s="273"/>
      <c r="E42" s="273"/>
      <c r="F42" s="273"/>
      <c r="G42" s="274"/>
      <c r="H42" s="22"/>
      <c r="I42" s="1"/>
      <c r="J42" s="1"/>
      <c r="K42" s="1"/>
      <c r="L42" s="1"/>
      <c r="M42" s="1"/>
      <c r="N42" s="1"/>
      <c r="O42" s="1"/>
      <c r="P42" s="1"/>
      <c r="Q42" s="1"/>
      <c r="R42" s="1"/>
      <c r="S42" s="1"/>
      <c r="T42" s="1"/>
      <c r="U42" s="1"/>
      <c r="V42" s="1"/>
      <c r="W42" s="1"/>
      <c r="X42" s="1"/>
      <c r="Y42" s="1"/>
      <c r="Z42" s="1"/>
    </row>
    <row r="43" spans="1:26" ht="15.75" customHeight="1">
      <c r="A43" s="22"/>
      <c r="B43" s="180"/>
      <c r="C43" s="273"/>
      <c r="D43" s="273"/>
      <c r="E43" s="273"/>
      <c r="F43" s="273"/>
      <c r="G43" s="274"/>
      <c r="H43" s="22"/>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81" t="s">
        <v>56</v>
      </c>
      <c r="B45" s="275"/>
      <c r="C45" s="275"/>
      <c r="D45" s="275"/>
      <c r="E45" s="275"/>
      <c r="F45" s="275"/>
      <c r="G45" s="275"/>
      <c r="H45" s="275"/>
      <c r="I45" s="275"/>
      <c r="J45" s="276"/>
      <c r="K45" s="1"/>
      <c r="L45" s="1"/>
      <c r="M45" s="1"/>
      <c r="N45" s="1"/>
      <c r="O45" s="1"/>
      <c r="P45" s="1"/>
      <c r="Q45" s="1"/>
      <c r="R45" s="1"/>
      <c r="S45" s="1"/>
      <c r="T45" s="1"/>
      <c r="U45" s="1"/>
      <c r="V45" s="1"/>
      <c r="W45" s="1"/>
      <c r="X45" s="1"/>
      <c r="Y45" s="1"/>
      <c r="Z45" s="1"/>
    </row>
    <row r="46" spans="1:26" ht="15.75" customHeight="1">
      <c r="A46" s="277"/>
      <c r="B46" s="271"/>
      <c r="C46" s="271"/>
      <c r="D46" s="271"/>
      <c r="E46" s="271"/>
      <c r="F46" s="271"/>
      <c r="G46" s="271"/>
      <c r="H46" s="271"/>
      <c r="I46" s="271"/>
      <c r="J46" s="278"/>
      <c r="K46" s="1"/>
      <c r="L46" s="1"/>
      <c r="M46" s="1"/>
      <c r="N46" s="1"/>
      <c r="O46" s="1"/>
      <c r="P46" s="1"/>
      <c r="Q46" s="1"/>
      <c r="R46" s="1"/>
      <c r="S46" s="1"/>
      <c r="T46" s="1"/>
      <c r="U46" s="1"/>
      <c r="V46" s="1"/>
      <c r="W46" s="1"/>
      <c r="X46" s="1"/>
      <c r="Y46" s="1"/>
      <c r="Z46" s="1"/>
    </row>
    <row r="47" spans="1:26" ht="15.75" customHeight="1">
      <c r="A47" s="277"/>
      <c r="B47" s="271"/>
      <c r="C47" s="271"/>
      <c r="D47" s="271"/>
      <c r="E47" s="271"/>
      <c r="F47" s="271"/>
      <c r="G47" s="271"/>
      <c r="H47" s="271"/>
      <c r="I47" s="271"/>
      <c r="J47" s="278"/>
      <c r="K47" s="1"/>
      <c r="L47" s="1"/>
      <c r="M47" s="1"/>
      <c r="N47" s="1"/>
      <c r="O47" s="1"/>
      <c r="P47" s="1"/>
      <c r="Q47" s="1"/>
      <c r="R47" s="1"/>
      <c r="S47" s="1"/>
      <c r="T47" s="1"/>
      <c r="U47" s="1"/>
      <c r="V47" s="1"/>
      <c r="W47" s="1"/>
      <c r="X47" s="1"/>
      <c r="Y47" s="1"/>
      <c r="Z47" s="1"/>
    </row>
    <row r="48" spans="1:26" ht="15.75" customHeight="1">
      <c r="A48" s="279"/>
      <c r="B48" s="280"/>
      <c r="C48" s="280"/>
      <c r="D48" s="280"/>
      <c r="E48" s="280"/>
      <c r="F48" s="280"/>
      <c r="G48" s="280"/>
      <c r="H48" s="280"/>
      <c r="I48" s="280"/>
      <c r="J48" s="28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23"/>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8">
    <mergeCell ref="B4:G4"/>
    <mergeCell ref="B5:G5"/>
    <mergeCell ref="K5:O8"/>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8:G28"/>
    <mergeCell ref="B29:G29"/>
    <mergeCell ref="B30:G30"/>
    <mergeCell ref="B31:G31"/>
    <mergeCell ref="B32:G32"/>
    <mergeCell ref="B42:G42"/>
    <mergeCell ref="B43:G43"/>
    <mergeCell ref="A45:J48"/>
    <mergeCell ref="B33:G33"/>
    <mergeCell ref="B36:G36"/>
    <mergeCell ref="B37:G37"/>
    <mergeCell ref="B38:G38"/>
    <mergeCell ref="B39:G39"/>
    <mergeCell ref="B40:G40"/>
    <mergeCell ref="B41:G41"/>
  </mergeCells>
  <pageMargins left="1.0899999999999999" right="0.7" top="0.75" bottom="0.75" header="0" footer="0"/>
  <pageSetup scale="80" orientation="portrait"/>
  <headerFoot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2.28515625" customWidth="1"/>
    <col min="20" max="26" width="8.7109375" customWidth="1"/>
  </cols>
  <sheetData>
    <row r="1" spans="1:26" ht="13.5" customHeight="1">
      <c r="A1" s="1" t="str">
        <f>+'Cover Page'!$B$31</f>
        <v>Annual Performance Report 2022</v>
      </c>
      <c r="B1" s="1"/>
      <c r="C1" s="1"/>
      <c r="D1" s="1"/>
      <c r="E1" s="1" t="str">
        <f>+'Cover Page'!$B$35</f>
        <v>VEOLIA BIOENERGY UK LTD</v>
      </c>
      <c r="F1" s="55"/>
      <c r="G1" s="55"/>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419</v>
      </c>
      <c r="B3" s="55"/>
      <c r="C3" s="55"/>
      <c r="D3" s="94" t="s">
        <v>377</v>
      </c>
      <c r="E3" s="55"/>
      <c r="F3" s="55"/>
      <c r="G3" s="95" t="s">
        <v>378</v>
      </c>
      <c r="H3" s="23"/>
      <c r="I3" s="23"/>
      <c r="J3" s="34" t="str">
        <f>+A3</f>
        <v>Monitoring of Particulate matter emissions</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420</v>
      </c>
      <c r="C6" s="99" t="s">
        <v>385</v>
      </c>
      <c r="D6" s="99" t="s">
        <v>386</v>
      </c>
      <c r="E6" s="99" t="s">
        <v>421</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4">
        <v>30</v>
      </c>
      <c r="C7" s="105">
        <v>1.05</v>
      </c>
      <c r="D7" s="105">
        <v>2.41</v>
      </c>
      <c r="E7" s="104">
        <v>10</v>
      </c>
      <c r="F7" s="105">
        <v>1.05</v>
      </c>
      <c r="G7" s="105">
        <v>2.41</v>
      </c>
      <c r="H7" s="23"/>
      <c r="I7" s="23"/>
      <c r="J7" s="267" t="s">
        <v>186</v>
      </c>
      <c r="K7" s="103" t="s">
        <v>393</v>
      </c>
      <c r="L7" s="105">
        <v>1.05</v>
      </c>
      <c r="M7" s="105">
        <v>2.41</v>
      </c>
      <c r="N7" s="105">
        <v>1.05</v>
      </c>
      <c r="O7" s="105">
        <v>2.41</v>
      </c>
      <c r="P7" s="23"/>
      <c r="Q7" s="271"/>
      <c r="R7" s="271"/>
      <c r="S7" s="271"/>
      <c r="T7" s="23"/>
      <c r="U7" s="23"/>
      <c r="V7" s="23"/>
      <c r="W7" s="23"/>
      <c r="X7" s="23"/>
      <c r="Y7" s="23"/>
      <c r="Z7" s="23"/>
    </row>
    <row r="8" spans="1:26" ht="13.5" customHeight="1">
      <c r="A8" s="103" t="s">
        <v>394</v>
      </c>
      <c r="B8" s="104">
        <v>30</v>
      </c>
      <c r="C8" s="105">
        <v>0.85</v>
      </c>
      <c r="D8" s="105">
        <v>1.01</v>
      </c>
      <c r="E8" s="104">
        <v>10</v>
      </c>
      <c r="F8" s="105">
        <v>0.85</v>
      </c>
      <c r="G8" s="105">
        <v>1.01</v>
      </c>
      <c r="H8" s="23"/>
      <c r="I8" s="23"/>
      <c r="J8" s="284"/>
      <c r="K8" s="103" t="s">
        <v>394</v>
      </c>
      <c r="L8" s="105">
        <v>0.85</v>
      </c>
      <c r="M8" s="105">
        <v>1.01</v>
      </c>
      <c r="N8" s="105">
        <v>0.85</v>
      </c>
      <c r="O8" s="105">
        <v>1.01</v>
      </c>
      <c r="P8" s="23"/>
      <c r="Q8" s="271"/>
      <c r="R8" s="271"/>
      <c r="S8" s="271"/>
      <c r="T8" s="23"/>
      <c r="U8" s="23"/>
      <c r="V8" s="23"/>
      <c r="W8" s="23"/>
      <c r="X8" s="23"/>
      <c r="Y8" s="23"/>
      <c r="Z8" s="23"/>
    </row>
    <row r="9" spans="1:26" ht="13.5" customHeight="1">
      <c r="A9" s="103" t="s">
        <v>395</v>
      </c>
      <c r="B9" s="104">
        <v>30</v>
      </c>
      <c r="C9" s="105">
        <v>0.82</v>
      </c>
      <c r="D9" s="105">
        <v>1.1599999999999999</v>
      </c>
      <c r="E9" s="104">
        <v>10</v>
      </c>
      <c r="F9" s="105">
        <v>0.82</v>
      </c>
      <c r="G9" s="105">
        <v>1.1599999999999999</v>
      </c>
      <c r="H9" s="23"/>
      <c r="I9" s="23"/>
      <c r="J9" s="284"/>
      <c r="K9" s="103" t="s">
        <v>395</v>
      </c>
      <c r="L9" s="105">
        <v>0.82</v>
      </c>
      <c r="M9" s="105">
        <v>1.1599999999999999</v>
      </c>
      <c r="N9" s="105">
        <v>0.82</v>
      </c>
      <c r="O9" s="105">
        <v>1.1599999999999999</v>
      </c>
      <c r="P9" s="23"/>
      <c r="Q9" s="106" t="s">
        <v>396</v>
      </c>
      <c r="R9" s="23"/>
      <c r="S9" s="23"/>
      <c r="T9" s="23"/>
      <c r="U9" s="23"/>
      <c r="V9" s="23"/>
      <c r="W9" s="23"/>
      <c r="X9" s="23"/>
      <c r="Y9" s="23"/>
      <c r="Z9" s="23"/>
    </row>
    <row r="10" spans="1:26" ht="14.25" customHeight="1">
      <c r="A10" s="103" t="s">
        <v>397</v>
      </c>
      <c r="B10" s="104">
        <v>30</v>
      </c>
      <c r="C10" s="105">
        <v>0.78</v>
      </c>
      <c r="D10" s="105">
        <v>0.86</v>
      </c>
      <c r="E10" s="104">
        <v>10</v>
      </c>
      <c r="F10" s="105">
        <v>0.78</v>
      </c>
      <c r="G10" s="105">
        <v>0.86</v>
      </c>
      <c r="H10" s="23"/>
      <c r="I10" s="23"/>
      <c r="J10" s="284"/>
      <c r="K10" s="103" t="s">
        <v>397</v>
      </c>
      <c r="L10" s="105">
        <v>0.78</v>
      </c>
      <c r="M10" s="105">
        <v>0.86</v>
      </c>
      <c r="N10" s="105">
        <v>0.78</v>
      </c>
      <c r="O10" s="105">
        <v>0.86</v>
      </c>
      <c r="P10" s="23"/>
      <c r="Q10" s="270" t="s">
        <v>398</v>
      </c>
      <c r="R10" s="271"/>
      <c r="S10" s="271"/>
      <c r="T10" s="23"/>
      <c r="U10" s="23"/>
      <c r="V10" s="23"/>
      <c r="W10" s="23"/>
      <c r="X10" s="23"/>
      <c r="Y10" s="23"/>
      <c r="Z10" s="23"/>
    </row>
    <row r="11" spans="1:26" ht="13.5" customHeight="1">
      <c r="A11" s="103" t="s">
        <v>399</v>
      </c>
      <c r="B11" s="104">
        <v>30</v>
      </c>
      <c r="C11" s="105">
        <v>0.83</v>
      </c>
      <c r="D11" s="105">
        <v>0.99</v>
      </c>
      <c r="E11" s="104">
        <v>10</v>
      </c>
      <c r="F11" s="105">
        <v>0.83</v>
      </c>
      <c r="G11" s="105">
        <v>0.99</v>
      </c>
      <c r="H11" s="23"/>
      <c r="I11" s="23"/>
      <c r="J11" s="284"/>
      <c r="K11" s="103" t="s">
        <v>399</v>
      </c>
      <c r="L11" s="105">
        <v>0.83</v>
      </c>
      <c r="M11" s="105">
        <v>0.99</v>
      </c>
      <c r="N11" s="105">
        <v>0.83</v>
      </c>
      <c r="O11" s="105">
        <v>0.99</v>
      </c>
      <c r="P11" s="23"/>
      <c r="Q11" s="271"/>
      <c r="R11" s="271"/>
      <c r="S11" s="271"/>
      <c r="T11" s="23"/>
      <c r="U11" s="23"/>
      <c r="V11" s="23"/>
      <c r="W11" s="23"/>
      <c r="X11" s="23"/>
      <c r="Y11" s="23"/>
      <c r="Z11" s="23"/>
    </row>
    <row r="12" spans="1:26" ht="13.5" customHeight="1">
      <c r="A12" s="103" t="s">
        <v>400</v>
      </c>
      <c r="B12" s="104">
        <v>30</v>
      </c>
      <c r="C12" s="105">
        <v>0.88</v>
      </c>
      <c r="D12" s="105">
        <v>1.1100000000000001</v>
      </c>
      <c r="E12" s="104">
        <v>10</v>
      </c>
      <c r="F12" s="105">
        <v>0.88</v>
      </c>
      <c r="G12" s="105">
        <v>1.1100000000000001</v>
      </c>
      <c r="H12" s="23"/>
      <c r="I12" s="23"/>
      <c r="J12" s="284"/>
      <c r="K12" s="103" t="s">
        <v>400</v>
      </c>
      <c r="L12" s="105">
        <v>0.88</v>
      </c>
      <c r="M12" s="105">
        <v>1.1100000000000001</v>
      </c>
      <c r="N12" s="105">
        <v>0.88</v>
      </c>
      <c r="O12" s="105">
        <v>1.1100000000000001</v>
      </c>
      <c r="P12" s="23"/>
      <c r="Q12" s="271"/>
      <c r="R12" s="271"/>
      <c r="S12" s="271"/>
      <c r="T12" s="23"/>
      <c r="U12" s="23"/>
      <c r="V12" s="23"/>
      <c r="W12" s="23"/>
      <c r="X12" s="23"/>
      <c r="Y12" s="23"/>
      <c r="Z12" s="23"/>
    </row>
    <row r="13" spans="1:26" ht="14.25" customHeight="1">
      <c r="A13" s="103" t="s">
        <v>401</v>
      </c>
      <c r="B13" s="104">
        <v>30</v>
      </c>
      <c r="C13" s="105">
        <v>0.79</v>
      </c>
      <c r="D13" s="105">
        <v>0.86</v>
      </c>
      <c r="E13" s="104">
        <v>10</v>
      </c>
      <c r="F13" s="105">
        <v>0.79</v>
      </c>
      <c r="G13" s="105">
        <v>0.86</v>
      </c>
      <c r="H13" s="23"/>
      <c r="I13" s="23"/>
      <c r="J13" s="284"/>
      <c r="K13" s="103" t="s">
        <v>401</v>
      </c>
      <c r="L13" s="105">
        <v>0.79</v>
      </c>
      <c r="M13" s="105">
        <v>0.86</v>
      </c>
      <c r="N13" s="105">
        <v>0.79</v>
      </c>
      <c r="O13" s="105">
        <v>0.86</v>
      </c>
      <c r="P13" s="23"/>
      <c r="Q13" s="270" t="s">
        <v>402</v>
      </c>
      <c r="R13" s="271"/>
      <c r="S13" s="271"/>
      <c r="T13" s="23"/>
      <c r="U13" s="23"/>
      <c r="V13" s="23"/>
      <c r="W13" s="23"/>
      <c r="X13" s="23"/>
      <c r="Y13" s="23"/>
      <c r="Z13" s="23"/>
    </row>
    <row r="14" spans="1:26" ht="13.5" customHeight="1">
      <c r="A14" s="103" t="s">
        <v>403</v>
      </c>
      <c r="B14" s="104">
        <v>30</v>
      </c>
      <c r="C14" s="105">
        <v>0.77</v>
      </c>
      <c r="D14" s="105">
        <v>0.82</v>
      </c>
      <c r="E14" s="104">
        <v>10</v>
      </c>
      <c r="F14" s="105">
        <v>0.77</v>
      </c>
      <c r="G14" s="105">
        <v>0.82</v>
      </c>
      <c r="H14" s="23"/>
      <c r="I14" s="23"/>
      <c r="J14" s="284"/>
      <c r="K14" s="103" t="s">
        <v>403</v>
      </c>
      <c r="L14" s="105">
        <v>0.77</v>
      </c>
      <c r="M14" s="105">
        <v>0.82</v>
      </c>
      <c r="N14" s="105">
        <v>0.77</v>
      </c>
      <c r="O14" s="105">
        <v>0.82</v>
      </c>
      <c r="P14" s="23"/>
      <c r="Q14" s="271"/>
      <c r="R14" s="271"/>
      <c r="S14" s="271"/>
      <c r="T14" s="23"/>
      <c r="U14" s="23"/>
      <c r="V14" s="23"/>
      <c r="W14" s="23"/>
      <c r="X14" s="23"/>
      <c r="Y14" s="23"/>
      <c r="Z14" s="23"/>
    </row>
    <row r="15" spans="1:26" ht="13.5" customHeight="1">
      <c r="A15" s="103" t="s">
        <v>404</v>
      </c>
      <c r="B15" s="104">
        <v>30</v>
      </c>
      <c r="C15" s="105">
        <v>0.84</v>
      </c>
      <c r="D15" s="105">
        <v>0.95</v>
      </c>
      <c r="E15" s="104">
        <v>10</v>
      </c>
      <c r="F15" s="105">
        <v>0.84</v>
      </c>
      <c r="G15" s="105">
        <v>0.95</v>
      </c>
      <c r="H15" s="23"/>
      <c r="I15" s="23"/>
      <c r="J15" s="284"/>
      <c r="K15" s="103" t="s">
        <v>404</v>
      </c>
      <c r="L15" s="105">
        <v>0.84</v>
      </c>
      <c r="M15" s="105">
        <v>0.95</v>
      </c>
      <c r="N15" s="105">
        <v>0.84</v>
      </c>
      <c r="O15" s="105">
        <v>0.95</v>
      </c>
      <c r="P15" s="23"/>
      <c r="Q15" s="271"/>
      <c r="R15" s="271"/>
      <c r="S15" s="271"/>
      <c r="T15" s="23"/>
      <c r="U15" s="23"/>
      <c r="V15" s="23"/>
      <c r="W15" s="23"/>
      <c r="X15" s="23"/>
      <c r="Y15" s="23"/>
      <c r="Z15" s="23"/>
    </row>
    <row r="16" spans="1:26" ht="13.5" customHeight="1">
      <c r="A16" s="103" t="s">
        <v>405</v>
      </c>
      <c r="B16" s="104">
        <v>30</v>
      </c>
      <c r="C16" s="105">
        <v>0.69</v>
      </c>
      <c r="D16" s="105">
        <v>0.74</v>
      </c>
      <c r="E16" s="104">
        <v>10</v>
      </c>
      <c r="F16" s="105">
        <v>0.69</v>
      </c>
      <c r="G16" s="105">
        <v>0.74</v>
      </c>
      <c r="H16" s="23"/>
      <c r="I16" s="23"/>
      <c r="J16" s="284"/>
      <c r="K16" s="103" t="s">
        <v>405</v>
      </c>
      <c r="L16" s="105">
        <v>0.69</v>
      </c>
      <c r="M16" s="105">
        <v>0.74</v>
      </c>
      <c r="N16" s="105">
        <v>0.69</v>
      </c>
      <c r="O16" s="105">
        <v>0.74</v>
      </c>
      <c r="P16" s="23"/>
      <c r="Q16" s="271"/>
      <c r="R16" s="271"/>
      <c r="S16" s="271"/>
      <c r="T16" s="23"/>
      <c r="U16" s="23"/>
      <c r="V16" s="23"/>
      <c r="W16" s="23"/>
      <c r="X16" s="23"/>
      <c r="Y16" s="23"/>
      <c r="Z16" s="23"/>
    </row>
    <row r="17" spans="1:26" ht="13.5" customHeight="1">
      <c r="A17" s="103" t="s">
        <v>406</v>
      </c>
      <c r="B17" s="104">
        <v>30</v>
      </c>
      <c r="C17" s="105">
        <v>0.82</v>
      </c>
      <c r="D17" s="105">
        <v>1.37</v>
      </c>
      <c r="E17" s="104">
        <v>10</v>
      </c>
      <c r="F17" s="105">
        <v>0.82</v>
      </c>
      <c r="G17" s="105">
        <v>1.37</v>
      </c>
      <c r="H17" s="23"/>
      <c r="I17" s="23"/>
      <c r="J17" s="284"/>
      <c r="K17" s="103" t="s">
        <v>406</v>
      </c>
      <c r="L17" s="105">
        <v>0.82</v>
      </c>
      <c r="M17" s="105">
        <v>1.37</v>
      </c>
      <c r="N17" s="105">
        <v>0.82</v>
      </c>
      <c r="O17" s="105">
        <v>1.37</v>
      </c>
      <c r="P17" s="23"/>
      <c r="Q17" s="23"/>
      <c r="R17" s="23"/>
      <c r="S17" s="23"/>
      <c r="T17" s="23"/>
      <c r="U17" s="23"/>
      <c r="V17" s="23"/>
      <c r="W17" s="23"/>
      <c r="X17" s="23"/>
      <c r="Y17" s="23"/>
      <c r="Z17" s="23"/>
    </row>
    <row r="18" spans="1:26" ht="13.5" customHeight="1">
      <c r="A18" s="103" t="s">
        <v>407</v>
      </c>
      <c r="B18" s="104">
        <v>30</v>
      </c>
      <c r="C18" s="105">
        <v>0.85</v>
      </c>
      <c r="D18" s="105">
        <v>1.1200000000000001</v>
      </c>
      <c r="E18" s="104">
        <v>10</v>
      </c>
      <c r="F18" s="105">
        <v>0.85</v>
      </c>
      <c r="G18" s="105">
        <v>1.1200000000000001</v>
      </c>
      <c r="H18" s="23"/>
      <c r="I18" s="23"/>
      <c r="J18" s="284"/>
      <c r="K18" s="103" t="s">
        <v>407</v>
      </c>
      <c r="L18" s="105">
        <v>0.85</v>
      </c>
      <c r="M18" s="105">
        <v>1.1200000000000001</v>
      </c>
      <c r="N18" s="105">
        <v>0.85</v>
      </c>
      <c r="O18" s="105">
        <v>1.1200000000000001</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0.8308333333333332</v>
      </c>
      <c r="M19" s="107">
        <f>MAX(M7:M18)</f>
        <v>2.41</v>
      </c>
      <c r="N19" s="107">
        <f>AVERAGE(N7:N18)</f>
        <v>0.8308333333333332</v>
      </c>
      <c r="O19" s="107">
        <f>MAX(O7:O18)</f>
        <v>2.41</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1.5703125" customWidth="1"/>
    <col min="20" max="26" width="8.7109375" customWidth="1"/>
  </cols>
  <sheetData>
    <row r="1" spans="1:26" ht="13.5" customHeight="1">
      <c r="A1" s="1" t="str">
        <f>+'Cover Page'!$B$31</f>
        <v>Annual Performance Report 2022</v>
      </c>
      <c r="B1" s="1"/>
      <c r="C1" s="1"/>
      <c r="D1" s="1"/>
      <c r="E1" s="1" t="str">
        <f>+'Cover Page'!$B$35</f>
        <v>VEOLIA BIOENERGY UK LTD</v>
      </c>
      <c r="F1" s="55"/>
      <c r="G1" s="55"/>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422</v>
      </c>
      <c r="B3" s="55"/>
      <c r="C3" s="55"/>
      <c r="D3" s="94" t="s">
        <v>377</v>
      </c>
      <c r="E3" s="55"/>
      <c r="F3" s="55"/>
      <c r="G3" s="95" t="s">
        <v>378</v>
      </c>
      <c r="H3" s="23"/>
      <c r="I3" s="23"/>
      <c r="J3" s="34" t="str">
        <f>+A3</f>
        <v>Monitoring of Carbon Monoxide (half hourly)</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423</v>
      </c>
      <c r="C6" s="99" t="s">
        <v>385</v>
      </c>
      <c r="D6" s="99" t="s">
        <v>386</v>
      </c>
      <c r="E6" s="99" t="s">
        <v>424</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8">
        <v>100</v>
      </c>
      <c r="C7" s="105">
        <v>34.83</v>
      </c>
      <c r="D7" s="105">
        <v>47.75</v>
      </c>
      <c r="E7" s="108">
        <v>50</v>
      </c>
      <c r="F7" s="105">
        <v>34.83</v>
      </c>
      <c r="G7" s="105">
        <v>47.75</v>
      </c>
      <c r="H7" s="23"/>
      <c r="I7" s="23"/>
      <c r="J7" s="267" t="s">
        <v>186</v>
      </c>
      <c r="K7" s="103" t="s">
        <v>393</v>
      </c>
      <c r="L7" s="105">
        <v>34.83</v>
      </c>
      <c r="M7" s="105">
        <v>47.75</v>
      </c>
      <c r="N7" s="105">
        <v>34.83</v>
      </c>
      <c r="O7" s="105">
        <v>47.75</v>
      </c>
      <c r="P7" s="23"/>
      <c r="Q7" s="271"/>
      <c r="R7" s="271"/>
      <c r="S7" s="271"/>
      <c r="T7" s="23"/>
      <c r="U7" s="23"/>
      <c r="V7" s="23"/>
      <c r="W7" s="23"/>
      <c r="X7" s="23"/>
      <c r="Y7" s="23"/>
      <c r="Z7" s="23"/>
    </row>
    <row r="8" spans="1:26" ht="13.5" customHeight="1">
      <c r="A8" s="103" t="s">
        <v>394</v>
      </c>
      <c r="B8" s="104">
        <f t="shared" ref="B8:B18" si="0">+B7</f>
        <v>100</v>
      </c>
      <c r="C8" s="105">
        <v>30.08</v>
      </c>
      <c r="D8" s="105">
        <v>39.4</v>
      </c>
      <c r="E8" s="104">
        <f t="shared" ref="E8:E18" si="1">+E7</f>
        <v>50</v>
      </c>
      <c r="F8" s="105">
        <v>30.08</v>
      </c>
      <c r="G8" s="105">
        <v>39.4</v>
      </c>
      <c r="H8" s="23"/>
      <c r="I8" s="23"/>
      <c r="J8" s="284"/>
      <c r="K8" s="103" t="s">
        <v>394</v>
      </c>
      <c r="L8" s="105">
        <v>30.08</v>
      </c>
      <c r="M8" s="105">
        <v>39.4</v>
      </c>
      <c r="N8" s="105">
        <v>30.08</v>
      </c>
      <c r="O8" s="105">
        <v>39.4</v>
      </c>
      <c r="P8" s="23"/>
      <c r="Q8" s="271"/>
      <c r="R8" s="271"/>
      <c r="S8" s="271"/>
      <c r="T8" s="23"/>
      <c r="U8" s="23"/>
      <c r="V8" s="23"/>
      <c r="W8" s="23"/>
      <c r="X8" s="23"/>
      <c r="Y8" s="23"/>
      <c r="Z8" s="23"/>
    </row>
    <row r="9" spans="1:26" ht="13.5" customHeight="1">
      <c r="A9" s="103" t="s">
        <v>395</v>
      </c>
      <c r="B9" s="104">
        <f t="shared" si="0"/>
        <v>100</v>
      </c>
      <c r="C9" s="105">
        <v>26.89</v>
      </c>
      <c r="D9" s="105">
        <v>27.55</v>
      </c>
      <c r="E9" s="104">
        <f t="shared" si="1"/>
        <v>50</v>
      </c>
      <c r="F9" s="105">
        <v>26.89</v>
      </c>
      <c r="G9" s="105">
        <v>27.55</v>
      </c>
      <c r="H9" s="23"/>
      <c r="I9" s="23"/>
      <c r="J9" s="284"/>
      <c r="K9" s="103" t="s">
        <v>395</v>
      </c>
      <c r="L9" s="105">
        <v>26.89</v>
      </c>
      <c r="M9" s="105">
        <v>27.55</v>
      </c>
      <c r="N9" s="105">
        <v>26.89</v>
      </c>
      <c r="O9" s="105">
        <v>27.55</v>
      </c>
      <c r="P9" s="23"/>
      <c r="Q9" s="106" t="s">
        <v>396</v>
      </c>
      <c r="R9" s="23"/>
      <c r="S9" s="23"/>
      <c r="T9" s="23"/>
      <c r="U9" s="23"/>
      <c r="V9" s="23"/>
      <c r="W9" s="23"/>
      <c r="X9" s="23"/>
      <c r="Y9" s="23"/>
      <c r="Z9" s="23"/>
    </row>
    <row r="10" spans="1:26" ht="14.25" customHeight="1">
      <c r="A10" s="103" t="s">
        <v>397</v>
      </c>
      <c r="B10" s="104">
        <f t="shared" si="0"/>
        <v>100</v>
      </c>
      <c r="C10" s="105">
        <v>18.23</v>
      </c>
      <c r="D10" s="105">
        <v>25.36</v>
      </c>
      <c r="E10" s="104">
        <f t="shared" si="1"/>
        <v>50</v>
      </c>
      <c r="F10" s="105">
        <v>18.23</v>
      </c>
      <c r="G10" s="105">
        <v>25.36</v>
      </c>
      <c r="H10" s="23"/>
      <c r="I10" s="23"/>
      <c r="J10" s="284"/>
      <c r="K10" s="103" t="s">
        <v>397</v>
      </c>
      <c r="L10" s="105">
        <v>18.23</v>
      </c>
      <c r="M10" s="105">
        <v>25.36</v>
      </c>
      <c r="N10" s="105">
        <v>18.23</v>
      </c>
      <c r="O10" s="105">
        <v>25.36</v>
      </c>
      <c r="P10" s="23"/>
      <c r="Q10" s="270" t="s">
        <v>398</v>
      </c>
      <c r="R10" s="271"/>
      <c r="S10" s="271"/>
      <c r="T10" s="23"/>
      <c r="U10" s="23"/>
      <c r="V10" s="23"/>
      <c r="W10" s="23"/>
      <c r="X10" s="23"/>
      <c r="Y10" s="23"/>
      <c r="Z10" s="23"/>
    </row>
    <row r="11" spans="1:26" ht="13.5" customHeight="1">
      <c r="A11" s="103" t="s">
        <v>399</v>
      </c>
      <c r="B11" s="104">
        <f t="shared" si="0"/>
        <v>100</v>
      </c>
      <c r="C11" s="105">
        <v>17.989999999999998</v>
      </c>
      <c r="D11" s="105">
        <v>31.08</v>
      </c>
      <c r="E11" s="104">
        <f t="shared" si="1"/>
        <v>50</v>
      </c>
      <c r="F11" s="105">
        <v>17.989999999999998</v>
      </c>
      <c r="G11" s="105">
        <v>31.08</v>
      </c>
      <c r="H11" s="23"/>
      <c r="I11" s="23"/>
      <c r="J11" s="284"/>
      <c r="K11" s="103" t="s">
        <v>399</v>
      </c>
      <c r="L11" s="105">
        <v>17.989999999999998</v>
      </c>
      <c r="M11" s="105">
        <v>31.08</v>
      </c>
      <c r="N11" s="105">
        <v>17.989999999999998</v>
      </c>
      <c r="O11" s="105">
        <v>31.08</v>
      </c>
      <c r="P11" s="23"/>
      <c r="Q11" s="271"/>
      <c r="R11" s="271"/>
      <c r="S11" s="271"/>
      <c r="T11" s="23"/>
      <c r="U11" s="23"/>
      <c r="V11" s="23"/>
      <c r="W11" s="23"/>
      <c r="X11" s="23"/>
      <c r="Y11" s="23"/>
      <c r="Z11" s="23"/>
    </row>
    <row r="12" spans="1:26" ht="13.5" customHeight="1">
      <c r="A12" s="103" t="s">
        <v>400</v>
      </c>
      <c r="B12" s="104">
        <f t="shared" si="0"/>
        <v>100</v>
      </c>
      <c r="C12" s="105">
        <v>16.53</v>
      </c>
      <c r="D12" s="105">
        <v>24.35</v>
      </c>
      <c r="E12" s="104">
        <f t="shared" si="1"/>
        <v>50</v>
      </c>
      <c r="F12" s="105">
        <v>16.53</v>
      </c>
      <c r="G12" s="105">
        <v>24.35</v>
      </c>
      <c r="H12" s="23"/>
      <c r="I12" s="23"/>
      <c r="J12" s="284"/>
      <c r="K12" s="103" t="s">
        <v>400</v>
      </c>
      <c r="L12" s="105">
        <v>16.53</v>
      </c>
      <c r="M12" s="105">
        <v>24.35</v>
      </c>
      <c r="N12" s="105">
        <v>16.53</v>
      </c>
      <c r="O12" s="105">
        <v>24.35</v>
      </c>
      <c r="P12" s="23"/>
      <c r="Q12" s="271"/>
      <c r="R12" s="271"/>
      <c r="S12" s="271"/>
      <c r="T12" s="23"/>
      <c r="U12" s="23"/>
      <c r="V12" s="23"/>
      <c r="W12" s="23"/>
      <c r="X12" s="23"/>
      <c r="Y12" s="23"/>
      <c r="Z12" s="23"/>
    </row>
    <row r="13" spans="1:26" ht="14.25" customHeight="1">
      <c r="A13" s="103" t="s">
        <v>401</v>
      </c>
      <c r="B13" s="104">
        <f t="shared" si="0"/>
        <v>100</v>
      </c>
      <c r="C13" s="105">
        <v>19.61</v>
      </c>
      <c r="D13" s="105">
        <v>27.99</v>
      </c>
      <c r="E13" s="104">
        <f t="shared" si="1"/>
        <v>50</v>
      </c>
      <c r="F13" s="105">
        <v>19.61</v>
      </c>
      <c r="G13" s="105">
        <v>27.99</v>
      </c>
      <c r="H13" s="23"/>
      <c r="I13" s="23"/>
      <c r="J13" s="284"/>
      <c r="K13" s="103" t="s">
        <v>401</v>
      </c>
      <c r="L13" s="105">
        <v>19.61</v>
      </c>
      <c r="M13" s="105">
        <v>27.99</v>
      </c>
      <c r="N13" s="105">
        <v>19.61</v>
      </c>
      <c r="O13" s="105">
        <v>27.99</v>
      </c>
      <c r="P13" s="23"/>
      <c r="Q13" s="270" t="s">
        <v>402</v>
      </c>
      <c r="R13" s="271"/>
      <c r="S13" s="271"/>
      <c r="T13" s="23"/>
      <c r="U13" s="23"/>
      <c r="V13" s="23"/>
      <c r="W13" s="23"/>
      <c r="X13" s="23"/>
      <c r="Y13" s="23"/>
      <c r="Z13" s="23"/>
    </row>
    <row r="14" spans="1:26" ht="13.5" customHeight="1">
      <c r="A14" s="103" t="s">
        <v>403</v>
      </c>
      <c r="B14" s="104">
        <f t="shared" si="0"/>
        <v>100</v>
      </c>
      <c r="C14" s="105">
        <v>19.920000000000002</v>
      </c>
      <c r="D14" s="105">
        <v>38.229999999999997</v>
      </c>
      <c r="E14" s="104">
        <f t="shared" si="1"/>
        <v>50</v>
      </c>
      <c r="F14" s="105">
        <v>19.920000000000002</v>
      </c>
      <c r="G14" s="105">
        <v>38.229999999999997</v>
      </c>
      <c r="H14" s="23"/>
      <c r="I14" s="23"/>
      <c r="J14" s="284"/>
      <c r="K14" s="103" t="s">
        <v>403</v>
      </c>
      <c r="L14" s="105">
        <v>19.920000000000002</v>
      </c>
      <c r="M14" s="105">
        <v>38.229999999999997</v>
      </c>
      <c r="N14" s="105">
        <v>19.920000000000002</v>
      </c>
      <c r="O14" s="105">
        <v>38.229999999999997</v>
      </c>
      <c r="P14" s="23"/>
      <c r="Q14" s="271"/>
      <c r="R14" s="271"/>
      <c r="S14" s="271"/>
      <c r="T14" s="23"/>
      <c r="U14" s="23"/>
      <c r="V14" s="23"/>
      <c r="W14" s="23"/>
      <c r="X14" s="23"/>
      <c r="Y14" s="23"/>
      <c r="Z14" s="23"/>
    </row>
    <row r="15" spans="1:26" ht="13.5" customHeight="1">
      <c r="A15" s="103" t="s">
        <v>404</v>
      </c>
      <c r="B15" s="104">
        <f t="shared" si="0"/>
        <v>100</v>
      </c>
      <c r="C15" s="105">
        <v>20.67</v>
      </c>
      <c r="D15" s="105">
        <v>35.26</v>
      </c>
      <c r="E15" s="104">
        <f t="shared" si="1"/>
        <v>50</v>
      </c>
      <c r="F15" s="105">
        <v>20.67</v>
      </c>
      <c r="G15" s="105">
        <v>35.26</v>
      </c>
      <c r="H15" s="23"/>
      <c r="I15" s="23"/>
      <c r="J15" s="284"/>
      <c r="K15" s="103" t="s">
        <v>404</v>
      </c>
      <c r="L15" s="105">
        <v>20.67</v>
      </c>
      <c r="M15" s="105">
        <v>35.26</v>
      </c>
      <c r="N15" s="105">
        <v>20.67</v>
      </c>
      <c r="O15" s="105">
        <v>35.26</v>
      </c>
      <c r="P15" s="23"/>
      <c r="Q15" s="271"/>
      <c r="R15" s="271"/>
      <c r="S15" s="271"/>
      <c r="T15" s="23"/>
      <c r="U15" s="23"/>
      <c r="V15" s="23"/>
      <c r="W15" s="23"/>
      <c r="X15" s="23"/>
      <c r="Y15" s="23"/>
      <c r="Z15" s="23"/>
    </row>
    <row r="16" spans="1:26" ht="13.5" customHeight="1">
      <c r="A16" s="103" t="s">
        <v>405</v>
      </c>
      <c r="B16" s="104">
        <f t="shared" si="0"/>
        <v>100</v>
      </c>
      <c r="C16" s="105">
        <v>20.07</v>
      </c>
      <c r="D16" s="105">
        <v>26.47</v>
      </c>
      <c r="E16" s="104">
        <f t="shared" si="1"/>
        <v>50</v>
      </c>
      <c r="F16" s="105">
        <v>20.07</v>
      </c>
      <c r="G16" s="105">
        <v>26.47</v>
      </c>
      <c r="H16" s="23"/>
      <c r="I16" s="23"/>
      <c r="J16" s="284"/>
      <c r="K16" s="103" t="s">
        <v>405</v>
      </c>
      <c r="L16" s="105">
        <v>20.07</v>
      </c>
      <c r="M16" s="105">
        <v>26.47</v>
      </c>
      <c r="N16" s="105">
        <v>20.07</v>
      </c>
      <c r="O16" s="105">
        <v>26.47</v>
      </c>
      <c r="P16" s="23"/>
      <c r="Q16" s="271"/>
      <c r="R16" s="271"/>
      <c r="S16" s="271"/>
      <c r="T16" s="23"/>
      <c r="U16" s="23"/>
      <c r="V16" s="23"/>
      <c r="W16" s="23"/>
      <c r="X16" s="23"/>
      <c r="Y16" s="23"/>
      <c r="Z16" s="23"/>
    </row>
    <row r="17" spans="1:26" ht="13.5" customHeight="1">
      <c r="A17" s="103" t="s">
        <v>406</v>
      </c>
      <c r="B17" s="104">
        <f t="shared" si="0"/>
        <v>100</v>
      </c>
      <c r="C17" s="105">
        <v>31.86</v>
      </c>
      <c r="D17" s="105">
        <v>43.45</v>
      </c>
      <c r="E17" s="104">
        <f t="shared" si="1"/>
        <v>50</v>
      </c>
      <c r="F17" s="105">
        <v>31.86</v>
      </c>
      <c r="G17" s="105">
        <v>43.45</v>
      </c>
      <c r="H17" s="23"/>
      <c r="I17" s="23"/>
      <c r="J17" s="284"/>
      <c r="K17" s="103" t="s">
        <v>406</v>
      </c>
      <c r="L17" s="105">
        <v>31.86</v>
      </c>
      <c r="M17" s="105">
        <v>43.45</v>
      </c>
      <c r="N17" s="105">
        <v>31.86</v>
      </c>
      <c r="O17" s="105">
        <v>43.45</v>
      </c>
      <c r="P17" s="23"/>
      <c r="Q17" s="23"/>
      <c r="R17" s="23"/>
      <c r="S17" s="23"/>
      <c r="T17" s="23"/>
      <c r="U17" s="23"/>
      <c r="V17" s="23"/>
      <c r="W17" s="23"/>
      <c r="X17" s="23"/>
      <c r="Y17" s="23"/>
      <c r="Z17" s="23"/>
    </row>
    <row r="18" spans="1:26" ht="13.5" customHeight="1">
      <c r="A18" s="103" t="s">
        <v>407</v>
      </c>
      <c r="B18" s="104">
        <f t="shared" si="0"/>
        <v>100</v>
      </c>
      <c r="C18" s="105">
        <v>21.81</v>
      </c>
      <c r="D18" s="105">
        <v>39.76</v>
      </c>
      <c r="E18" s="104">
        <f t="shared" si="1"/>
        <v>50</v>
      </c>
      <c r="F18" s="105">
        <v>21.81</v>
      </c>
      <c r="G18" s="105">
        <v>39.76</v>
      </c>
      <c r="H18" s="23"/>
      <c r="I18" s="23"/>
      <c r="J18" s="284"/>
      <c r="K18" s="103" t="s">
        <v>407</v>
      </c>
      <c r="L18" s="105">
        <v>21.81</v>
      </c>
      <c r="M18" s="105">
        <v>39.76</v>
      </c>
      <c r="N18" s="105">
        <v>21.81</v>
      </c>
      <c r="O18" s="105">
        <v>39.76</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23.207500000000007</v>
      </c>
      <c r="M19" s="107">
        <f>MAX(M7:M18)</f>
        <v>47.75</v>
      </c>
      <c r="N19" s="107">
        <f>AVERAGE(N7:N18)</f>
        <v>23.207500000000007</v>
      </c>
      <c r="O19" s="107">
        <f>MAX(O7:O18)</f>
        <v>47.75</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A1:Z1000"/>
  <sheetViews>
    <sheetView workbookViewId="0"/>
  </sheetViews>
  <sheetFormatPr defaultColWidth="14.42578125" defaultRowHeight="15" customHeight="1"/>
  <cols>
    <col min="1" max="1" width="14" customWidth="1"/>
    <col min="2" max="2" width="12.7109375" customWidth="1"/>
    <col min="3" max="3" width="15.28515625" customWidth="1"/>
    <col min="4" max="4" width="17.7109375" customWidth="1"/>
    <col min="5" max="5" width="14.7109375" customWidth="1"/>
    <col min="6" max="6" width="11.5703125" customWidth="1"/>
    <col min="7" max="7" width="15" customWidth="1"/>
    <col min="8" max="8" width="14.7109375" customWidth="1"/>
    <col min="9" max="12" width="9.28515625" customWidth="1"/>
    <col min="13" max="13" width="15.42578125" customWidth="1"/>
    <col min="14" max="14" width="17.7109375" customWidth="1"/>
    <col min="15" max="15" width="17.42578125" customWidth="1"/>
    <col min="16" max="16" width="13.7109375" customWidth="1"/>
    <col min="17" max="17" width="15" customWidth="1"/>
    <col min="18" max="20" width="9.28515625" customWidth="1"/>
    <col min="21" max="21" width="22.42578125" customWidth="1"/>
    <col min="22" max="26" width="8.7109375" customWidth="1"/>
  </cols>
  <sheetData>
    <row r="1" spans="1:26" ht="13.5" customHeight="1">
      <c r="A1" s="1" t="str">
        <f>+'Cover Page'!$B$31</f>
        <v>Annual Performance Report 2022</v>
      </c>
      <c r="B1" s="1"/>
      <c r="C1" s="1"/>
      <c r="D1" s="1"/>
      <c r="E1" s="1" t="str">
        <f>+'Cover Page'!$B$35</f>
        <v>VEOLIA BIOENERGY UK LTD</v>
      </c>
      <c r="F1" s="55"/>
      <c r="G1" s="55"/>
      <c r="H1" s="55"/>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55"/>
      <c r="I2" s="23"/>
      <c r="J2" s="23"/>
      <c r="K2" s="23"/>
      <c r="L2" s="23"/>
      <c r="M2" s="23"/>
      <c r="N2" s="23"/>
      <c r="O2" s="23"/>
      <c r="P2" s="23"/>
      <c r="Q2" s="23"/>
      <c r="R2" s="23"/>
      <c r="S2" s="23"/>
      <c r="T2" s="23"/>
      <c r="U2" s="23"/>
      <c r="V2" s="23"/>
      <c r="W2" s="23"/>
      <c r="X2" s="23"/>
      <c r="Y2" s="23"/>
      <c r="Z2" s="23"/>
    </row>
    <row r="3" spans="1:26" ht="13.5" customHeight="1">
      <c r="A3" s="93" t="s">
        <v>425</v>
      </c>
      <c r="B3" s="55"/>
      <c r="C3" s="55"/>
      <c r="D3" s="55"/>
      <c r="E3" s="94" t="s">
        <v>377</v>
      </c>
      <c r="F3" s="55"/>
      <c r="G3" s="55"/>
      <c r="H3" s="95" t="s">
        <v>426</v>
      </c>
      <c r="I3" s="23"/>
      <c r="J3" s="34" t="str">
        <f>+A3</f>
        <v>Monitoring of Carbon Monoxide (10-minute avg)</v>
      </c>
      <c r="K3" s="23"/>
      <c r="L3" s="34"/>
      <c r="M3" s="23"/>
      <c r="N3" s="23"/>
      <c r="O3" s="34" t="s">
        <v>379</v>
      </c>
      <c r="P3" s="23"/>
      <c r="Q3" s="109" t="s">
        <v>1</v>
      </c>
      <c r="R3" s="23"/>
      <c r="S3" s="96" t="s">
        <v>1</v>
      </c>
      <c r="T3" s="89"/>
      <c r="U3" s="89"/>
      <c r="V3" s="23"/>
      <c r="W3" s="23"/>
      <c r="X3" s="23"/>
      <c r="Y3" s="23"/>
      <c r="Z3" s="23"/>
    </row>
    <row r="4" spans="1:26" ht="13.5" customHeight="1">
      <c r="A4" s="23"/>
      <c r="B4" s="55"/>
      <c r="C4" s="55"/>
      <c r="D4" s="55"/>
      <c r="E4" s="55"/>
      <c r="F4" s="55"/>
      <c r="G4" s="55"/>
      <c r="H4" s="55"/>
      <c r="I4" s="23"/>
      <c r="J4" s="23"/>
      <c r="K4" s="23"/>
      <c r="L4" s="23"/>
      <c r="M4" s="23"/>
      <c r="N4" s="23"/>
      <c r="O4" s="23"/>
      <c r="P4" s="23"/>
      <c r="Q4" s="23"/>
      <c r="R4" s="23"/>
      <c r="S4" s="259" t="s">
        <v>427</v>
      </c>
      <c r="T4" s="271"/>
      <c r="U4" s="271"/>
      <c r="V4" s="23"/>
      <c r="W4" s="23"/>
      <c r="X4" s="23"/>
      <c r="Y4" s="23"/>
      <c r="Z4" s="23"/>
    </row>
    <row r="5" spans="1:26" ht="13.5" customHeight="1">
      <c r="A5" s="97" t="s">
        <v>381</v>
      </c>
      <c r="B5" s="268" t="s">
        <v>428</v>
      </c>
      <c r="C5" s="273"/>
      <c r="D5" s="273"/>
      <c r="E5" s="274"/>
      <c r="F5" s="268" t="s">
        <v>383</v>
      </c>
      <c r="G5" s="273"/>
      <c r="H5" s="274"/>
      <c r="I5" s="23"/>
      <c r="J5" s="23"/>
      <c r="K5" s="269"/>
      <c r="L5" s="280"/>
      <c r="M5" s="280"/>
      <c r="N5" s="280"/>
      <c r="O5" s="280"/>
      <c r="P5" s="280"/>
      <c r="Q5" s="280"/>
      <c r="R5" s="23"/>
      <c r="S5" s="271"/>
      <c r="T5" s="271"/>
      <c r="U5" s="271"/>
      <c r="V5" s="23"/>
      <c r="W5" s="23"/>
      <c r="X5" s="23"/>
      <c r="Y5" s="23"/>
      <c r="Z5" s="23"/>
    </row>
    <row r="6" spans="1:26" ht="37.5" customHeight="1">
      <c r="A6" s="98">
        <f>+'Cover Page'!C41</f>
        <v>2022</v>
      </c>
      <c r="B6" s="99" t="s">
        <v>429</v>
      </c>
      <c r="C6" s="99" t="s">
        <v>430</v>
      </c>
      <c r="D6" s="99" t="s">
        <v>431</v>
      </c>
      <c r="E6" s="99" t="s">
        <v>432</v>
      </c>
      <c r="F6" s="99" t="s">
        <v>424</v>
      </c>
      <c r="G6" s="99" t="s">
        <v>388</v>
      </c>
      <c r="H6" s="99" t="s">
        <v>389</v>
      </c>
      <c r="I6" s="100"/>
      <c r="J6" s="101"/>
      <c r="K6" s="102">
        <f>+A6</f>
        <v>2022</v>
      </c>
      <c r="L6" s="102" t="s">
        <v>390</v>
      </c>
      <c r="M6" s="99" t="s">
        <v>430</v>
      </c>
      <c r="N6" s="99" t="s">
        <v>431</v>
      </c>
      <c r="O6" s="99" t="s">
        <v>432</v>
      </c>
      <c r="P6" s="174" t="s">
        <v>388</v>
      </c>
      <c r="Q6" s="174" t="s">
        <v>392</v>
      </c>
      <c r="R6" s="101"/>
      <c r="S6" s="271"/>
      <c r="T6" s="271"/>
      <c r="U6" s="271"/>
      <c r="V6" s="101"/>
      <c r="W6" s="101"/>
      <c r="X6" s="101"/>
      <c r="Y6" s="101"/>
      <c r="Z6" s="101"/>
    </row>
    <row r="7" spans="1:26" ht="13.5" customHeight="1">
      <c r="A7" s="103" t="s">
        <v>393</v>
      </c>
      <c r="B7" s="108">
        <v>150</v>
      </c>
      <c r="C7" s="105">
        <v>41.49</v>
      </c>
      <c r="D7" s="105">
        <v>34.85</v>
      </c>
      <c r="E7" s="105">
        <v>47.75</v>
      </c>
      <c r="F7" s="108">
        <v>50</v>
      </c>
      <c r="G7" s="105">
        <v>34.85</v>
      </c>
      <c r="H7" s="105">
        <v>47.75</v>
      </c>
      <c r="I7" s="23"/>
      <c r="J7" s="23"/>
      <c r="K7" s="267" t="s">
        <v>186</v>
      </c>
      <c r="L7" s="103" t="s">
        <v>393</v>
      </c>
      <c r="M7" s="105">
        <v>41.49</v>
      </c>
      <c r="N7" s="105">
        <v>34.85</v>
      </c>
      <c r="O7" s="105">
        <v>47.75</v>
      </c>
      <c r="P7" s="105">
        <v>34.85</v>
      </c>
      <c r="Q7" s="105">
        <v>47.75</v>
      </c>
      <c r="R7" s="23"/>
      <c r="S7" s="271"/>
      <c r="T7" s="271"/>
      <c r="U7" s="271"/>
      <c r="V7" s="23"/>
      <c r="W7" s="23"/>
      <c r="X7" s="23"/>
      <c r="Y7" s="23"/>
      <c r="Z7" s="23"/>
    </row>
    <row r="8" spans="1:26" ht="13.5" customHeight="1">
      <c r="A8" s="103" t="s">
        <v>394</v>
      </c>
      <c r="B8" s="104">
        <f t="shared" ref="B8:B18" si="0">+B7</f>
        <v>150</v>
      </c>
      <c r="C8" s="105">
        <v>39.020000000000003</v>
      </c>
      <c r="D8" s="105">
        <v>30.33</v>
      </c>
      <c r="E8" s="105">
        <v>39.42</v>
      </c>
      <c r="F8" s="104">
        <f t="shared" ref="F8:F18" si="1">+F7</f>
        <v>50</v>
      </c>
      <c r="G8" s="105">
        <v>30.33</v>
      </c>
      <c r="H8" s="105">
        <v>39.42</v>
      </c>
      <c r="I8" s="23"/>
      <c r="J8" s="23"/>
      <c r="K8" s="284"/>
      <c r="L8" s="103" t="s">
        <v>394</v>
      </c>
      <c r="M8" s="105">
        <v>39.020000000000003</v>
      </c>
      <c r="N8" s="105">
        <v>30.33</v>
      </c>
      <c r="O8" s="105">
        <v>39.42</v>
      </c>
      <c r="P8" s="105">
        <v>30.33</v>
      </c>
      <c r="Q8" s="105">
        <v>39.42</v>
      </c>
      <c r="R8" s="23"/>
      <c r="S8" s="271"/>
      <c r="T8" s="271"/>
      <c r="U8" s="271"/>
      <c r="V8" s="23"/>
      <c r="W8" s="23"/>
      <c r="X8" s="23"/>
      <c r="Y8" s="23"/>
      <c r="Z8" s="23"/>
    </row>
    <row r="9" spans="1:26" ht="13.5" customHeight="1">
      <c r="A9" s="103" t="s">
        <v>395</v>
      </c>
      <c r="B9" s="104">
        <f t="shared" si="0"/>
        <v>150</v>
      </c>
      <c r="C9" s="105">
        <v>27.46</v>
      </c>
      <c r="D9" s="105">
        <v>27.28</v>
      </c>
      <c r="E9" s="105">
        <v>210.83</v>
      </c>
      <c r="F9" s="104">
        <f t="shared" si="1"/>
        <v>50</v>
      </c>
      <c r="G9" s="105">
        <v>27.28</v>
      </c>
      <c r="H9" s="105">
        <v>210.83</v>
      </c>
      <c r="I9" s="23"/>
      <c r="J9" s="23"/>
      <c r="K9" s="284"/>
      <c r="L9" s="103" t="s">
        <v>395</v>
      </c>
      <c r="M9" s="105">
        <v>27.46</v>
      </c>
      <c r="N9" s="105">
        <v>27.28</v>
      </c>
      <c r="O9" s="105">
        <v>210.83</v>
      </c>
      <c r="P9" s="105">
        <v>27.28</v>
      </c>
      <c r="Q9" s="105">
        <v>210.83</v>
      </c>
      <c r="R9" s="23"/>
      <c r="S9" s="106" t="s">
        <v>433</v>
      </c>
      <c r="T9" s="23"/>
      <c r="U9" s="23"/>
      <c r="V9" s="23"/>
      <c r="W9" s="23"/>
      <c r="X9" s="23"/>
      <c r="Y9" s="23"/>
      <c r="Z9" s="23"/>
    </row>
    <row r="10" spans="1:26" ht="13.5" customHeight="1">
      <c r="A10" s="103" t="s">
        <v>397</v>
      </c>
      <c r="B10" s="104">
        <f t="shared" si="0"/>
        <v>150</v>
      </c>
      <c r="C10" s="105">
        <v>25.03</v>
      </c>
      <c r="D10" s="105">
        <v>18.260000000000002</v>
      </c>
      <c r="E10" s="105">
        <v>25.41</v>
      </c>
      <c r="F10" s="104">
        <f t="shared" si="1"/>
        <v>50</v>
      </c>
      <c r="G10" s="105">
        <v>18.260000000000002</v>
      </c>
      <c r="H10" s="105">
        <v>25.41</v>
      </c>
      <c r="I10" s="23"/>
      <c r="J10" s="23"/>
      <c r="K10" s="284"/>
      <c r="L10" s="103" t="s">
        <v>397</v>
      </c>
      <c r="M10" s="105">
        <v>25.03</v>
      </c>
      <c r="N10" s="105">
        <v>18.260000000000002</v>
      </c>
      <c r="O10" s="105">
        <v>25.41</v>
      </c>
      <c r="P10" s="105">
        <v>18.260000000000002</v>
      </c>
      <c r="Q10" s="105">
        <v>25.41</v>
      </c>
      <c r="R10" s="23"/>
      <c r="S10" s="270" t="s">
        <v>434</v>
      </c>
      <c r="T10" s="271"/>
      <c r="U10" s="271"/>
      <c r="V10" s="23"/>
      <c r="W10" s="23"/>
      <c r="X10" s="23"/>
      <c r="Y10" s="23"/>
      <c r="Z10" s="23"/>
    </row>
    <row r="11" spans="1:26" ht="13.5" customHeight="1">
      <c r="A11" s="103" t="s">
        <v>399</v>
      </c>
      <c r="B11" s="104">
        <f t="shared" si="0"/>
        <v>150</v>
      </c>
      <c r="C11" s="105">
        <v>27.46</v>
      </c>
      <c r="D11" s="105">
        <v>18</v>
      </c>
      <c r="E11" s="105">
        <v>31.06</v>
      </c>
      <c r="F11" s="104">
        <f t="shared" si="1"/>
        <v>50</v>
      </c>
      <c r="G11" s="105">
        <v>18</v>
      </c>
      <c r="H11" s="105">
        <v>31.06</v>
      </c>
      <c r="I11" s="23"/>
      <c r="J11" s="23"/>
      <c r="K11" s="284"/>
      <c r="L11" s="103" t="s">
        <v>399</v>
      </c>
      <c r="M11" s="105">
        <v>27.46</v>
      </c>
      <c r="N11" s="105">
        <v>18</v>
      </c>
      <c r="O11" s="105">
        <v>31.06</v>
      </c>
      <c r="P11" s="105">
        <v>18</v>
      </c>
      <c r="Q11" s="105">
        <v>31.06</v>
      </c>
      <c r="R11" s="23"/>
      <c r="S11" s="271"/>
      <c r="T11" s="271"/>
      <c r="U11" s="271"/>
      <c r="V11" s="23"/>
      <c r="W11" s="23"/>
      <c r="X11" s="23"/>
      <c r="Y11" s="23"/>
      <c r="Z11" s="23"/>
    </row>
    <row r="12" spans="1:26" ht="13.5" customHeight="1">
      <c r="A12" s="103" t="s">
        <v>400</v>
      </c>
      <c r="B12" s="104">
        <f t="shared" si="0"/>
        <v>150</v>
      </c>
      <c r="C12" s="105">
        <v>22.16</v>
      </c>
      <c r="D12" s="105">
        <v>16.54</v>
      </c>
      <c r="E12" s="105">
        <v>24.33</v>
      </c>
      <c r="F12" s="104">
        <f t="shared" si="1"/>
        <v>50</v>
      </c>
      <c r="G12" s="105">
        <v>16.54</v>
      </c>
      <c r="H12" s="105">
        <v>24.33</v>
      </c>
      <c r="I12" s="23"/>
      <c r="J12" s="23"/>
      <c r="K12" s="284"/>
      <c r="L12" s="103" t="s">
        <v>400</v>
      </c>
      <c r="M12" s="105">
        <v>22.16</v>
      </c>
      <c r="N12" s="105">
        <v>16.54</v>
      </c>
      <c r="O12" s="105">
        <v>24.33</v>
      </c>
      <c r="P12" s="105">
        <v>16.54</v>
      </c>
      <c r="Q12" s="105">
        <v>24.33</v>
      </c>
      <c r="R12" s="23"/>
      <c r="S12" s="271"/>
      <c r="T12" s="271"/>
      <c r="U12" s="271"/>
      <c r="V12" s="23"/>
      <c r="W12" s="23"/>
      <c r="X12" s="23"/>
      <c r="Y12" s="23"/>
      <c r="Z12" s="23"/>
    </row>
    <row r="13" spans="1:26" ht="13.5" customHeight="1">
      <c r="A13" s="103" t="s">
        <v>401</v>
      </c>
      <c r="B13" s="104">
        <f t="shared" si="0"/>
        <v>150</v>
      </c>
      <c r="C13" s="105">
        <v>27.04</v>
      </c>
      <c r="D13" s="105">
        <v>19.63</v>
      </c>
      <c r="E13" s="105">
        <v>27.97</v>
      </c>
      <c r="F13" s="104">
        <f t="shared" si="1"/>
        <v>50</v>
      </c>
      <c r="G13" s="105">
        <v>19.63</v>
      </c>
      <c r="H13" s="105">
        <v>27.97</v>
      </c>
      <c r="I13" s="23"/>
      <c r="J13" s="23"/>
      <c r="K13" s="284"/>
      <c r="L13" s="103" t="s">
        <v>401</v>
      </c>
      <c r="M13" s="105">
        <v>27.04</v>
      </c>
      <c r="N13" s="105">
        <v>19.63</v>
      </c>
      <c r="O13" s="105">
        <v>27.97</v>
      </c>
      <c r="P13" s="105">
        <v>19.63</v>
      </c>
      <c r="Q13" s="105">
        <v>27.97</v>
      </c>
      <c r="R13" s="23"/>
      <c r="S13" s="270" t="s">
        <v>435</v>
      </c>
      <c r="T13" s="271"/>
      <c r="U13" s="271"/>
      <c r="V13" s="23"/>
      <c r="W13" s="23"/>
      <c r="X13" s="23"/>
      <c r="Y13" s="23"/>
      <c r="Z13" s="23"/>
    </row>
    <row r="14" spans="1:26" ht="13.5" customHeight="1">
      <c r="A14" s="103" t="s">
        <v>403</v>
      </c>
      <c r="B14" s="104">
        <f t="shared" si="0"/>
        <v>150</v>
      </c>
      <c r="C14" s="105">
        <v>29.03</v>
      </c>
      <c r="D14" s="105">
        <v>20.149999999999999</v>
      </c>
      <c r="E14" s="105">
        <v>38.869999999999997</v>
      </c>
      <c r="F14" s="104">
        <f t="shared" si="1"/>
        <v>50</v>
      </c>
      <c r="G14" s="105">
        <v>20.149999999999999</v>
      </c>
      <c r="H14" s="105">
        <v>38.869999999999997</v>
      </c>
      <c r="I14" s="23"/>
      <c r="J14" s="23"/>
      <c r="K14" s="284"/>
      <c r="L14" s="103" t="s">
        <v>403</v>
      </c>
      <c r="M14" s="105">
        <v>29.03</v>
      </c>
      <c r="N14" s="105">
        <v>20.149999999999999</v>
      </c>
      <c r="O14" s="105">
        <v>38.869999999999997</v>
      </c>
      <c r="P14" s="105">
        <v>20.149999999999999</v>
      </c>
      <c r="Q14" s="105">
        <v>38.869999999999997</v>
      </c>
      <c r="R14" s="23"/>
      <c r="S14" s="271"/>
      <c r="T14" s="271"/>
      <c r="U14" s="271"/>
      <c r="V14" s="23"/>
      <c r="W14" s="23"/>
      <c r="X14" s="23"/>
      <c r="Y14" s="23"/>
      <c r="Z14" s="23"/>
    </row>
    <row r="15" spans="1:26" ht="13.5" customHeight="1">
      <c r="A15" s="103" t="s">
        <v>404</v>
      </c>
      <c r="B15" s="104">
        <f t="shared" si="0"/>
        <v>150</v>
      </c>
      <c r="C15" s="105">
        <v>34.99</v>
      </c>
      <c r="D15" s="105">
        <v>20.67</v>
      </c>
      <c r="E15" s="105">
        <v>35.26</v>
      </c>
      <c r="F15" s="104">
        <f t="shared" si="1"/>
        <v>50</v>
      </c>
      <c r="G15" s="105">
        <v>20.67</v>
      </c>
      <c r="H15" s="105">
        <v>35.26</v>
      </c>
      <c r="I15" s="23"/>
      <c r="J15" s="23"/>
      <c r="K15" s="284"/>
      <c r="L15" s="103" t="s">
        <v>404</v>
      </c>
      <c r="M15" s="105">
        <v>34.99</v>
      </c>
      <c r="N15" s="105">
        <v>20.67</v>
      </c>
      <c r="O15" s="105">
        <v>35.26</v>
      </c>
      <c r="P15" s="105">
        <v>20.67</v>
      </c>
      <c r="Q15" s="105">
        <v>35.26</v>
      </c>
      <c r="R15" s="23"/>
      <c r="S15" s="271"/>
      <c r="T15" s="271"/>
      <c r="U15" s="271"/>
      <c r="V15" s="23"/>
      <c r="W15" s="23"/>
      <c r="X15" s="23"/>
      <c r="Y15" s="23"/>
      <c r="Z15" s="23"/>
    </row>
    <row r="16" spans="1:26" ht="13.5" customHeight="1">
      <c r="A16" s="103" t="s">
        <v>405</v>
      </c>
      <c r="B16" s="104">
        <f t="shared" si="0"/>
        <v>150</v>
      </c>
      <c r="C16" s="105">
        <v>26.55</v>
      </c>
      <c r="D16" s="105">
        <v>20.09</v>
      </c>
      <c r="E16" s="105">
        <v>26.55</v>
      </c>
      <c r="F16" s="104">
        <f t="shared" si="1"/>
        <v>50</v>
      </c>
      <c r="G16" s="105">
        <v>20.09</v>
      </c>
      <c r="H16" s="105">
        <v>26.55</v>
      </c>
      <c r="I16" s="23"/>
      <c r="J16" s="23"/>
      <c r="K16" s="284"/>
      <c r="L16" s="103" t="s">
        <v>405</v>
      </c>
      <c r="M16" s="105">
        <v>26.55</v>
      </c>
      <c r="N16" s="105">
        <v>20.09</v>
      </c>
      <c r="O16" s="105">
        <v>26.55</v>
      </c>
      <c r="P16" s="105">
        <v>20.09</v>
      </c>
      <c r="Q16" s="105">
        <v>26.55</v>
      </c>
      <c r="R16" s="23"/>
      <c r="S16" s="271"/>
      <c r="T16" s="271"/>
      <c r="U16" s="271"/>
      <c r="V16" s="23"/>
      <c r="W16" s="23"/>
      <c r="X16" s="23"/>
      <c r="Y16" s="23"/>
      <c r="Z16" s="23"/>
    </row>
    <row r="17" spans="1:26" ht="13.5" customHeight="1">
      <c r="A17" s="103" t="s">
        <v>406</v>
      </c>
      <c r="B17" s="104">
        <f t="shared" si="0"/>
        <v>150</v>
      </c>
      <c r="C17" s="105">
        <v>43.56</v>
      </c>
      <c r="D17" s="105">
        <v>31.91</v>
      </c>
      <c r="E17" s="105">
        <v>60.07</v>
      </c>
      <c r="F17" s="104">
        <f t="shared" si="1"/>
        <v>50</v>
      </c>
      <c r="G17" s="105">
        <v>31.91</v>
      </c>
      <c r="H17" s="105">
        <v>60.07</v>
      </c>
      <c r="I17" s="23"/>
      <c r="J17" s="23"/>
      <c r="K17" s="284"/>
      <c r="L17" s="103" t="s">
        <v>406</v>
      </c>
      <c r="M17" s="105">
        <v>43.56</v>
      </c>
      <c r="N17" s="105">
        <v>31.91</v>
      </c>
      <c r="O17" s="105">
        <v>60.07</v>
      </c>
      <c r="P17" s="105">
        <v>31.91</v>
      </c>
      <c r="Q17" s="105">
        <v>60.07</v>
      </c>
      <c r="R17" s="23"/>
      <c r="S17" s="23"/>
      <c r="T17" s="23"/>
      <c r="U17" s="23"/>
      <c r="V17" s="23"/>
      <c r="W17" s="23"/>
      <c r="X17" s="23"/>
      <c r="Y17" s="23"/>
      <c r="Z17" s="23"/>
    </row>
    <row r="18" spans="1:26" ht="13.5" customHeight="1">
      <c r="A18" s="103" t="s">
        <v>407</v>
      </c>
      <c r="B18" s="104">
        <f t="shared" si="0"/>
        <v>150</v>
      </c>
      <c r="C18" s="105">
        <v>34.22</v>
      </c>
      <c r="D18" s="105">
        <v>21.82</v>
      </c>
      <c r="E18" s="105">
        <v>39.950000000000003</v>
      </c>
      <c r="F18" s="104">
        <f t="shared" si="1"/>
        <v>50</v>
      </c>
      <c r="G18" s="105">
        <v>21.82</v>
      </c>
      <c r="H18" s="105">
        <v>39.950000000000003</v>
      </c>
      <c r="I18" s="23"/>
      <c r="J18" s="23"/>
      <c r="K18" s="284"/>
      <c r="L18" s="103" t="s">
        <v>407</v>
      </c>
      <c r="M18" s="105">
        <v>34.22</v>
      </c>
      <c r="N18" s="105">
        <v>21.82</v>
      </c>
      <c r="O18" s="105">
        <v>39.950000000000003</v>
      </c>
      <c r="P18" s="105">
        <v>21.82</v>
      </c>
      <c r="Q18" s="105">
        <v>39.950000000000003</v>
      </c>
      <c r="R18" s="23"/>
      <c r="S18" s="23"/>
      <c r="T18" s="23"/>
      <c r="U18" s="23"/>
      <c r="V18" s="23"/>
      <c r="W18" s="23"/>
      <c r="X18" s="23"/>
      <c r="Y18" s="23"/>
      <c r="Z18" s="23"/>
    </row>
    <row r="19" spans="1:26" ht="13.5" customHeight="1">
      <c r="A19" s="23"/>
      <c r="B19" s="55"/>
      <c r="C19" s="55"/>
      <c r="D19" s="55"/>
      <c r="E19" s="55"/>
      <c r="F19" s="55"/>
      <c r="G19" s="55"/>
      <c r="H19" s="55"/>
      <c r="I19" s="23"/>
      <c r="J19" s="23"/>
      <c r="K19" s="283"/>
      <c r="L19" s="107" t="s">
        <v>408</v>
      </c>
      <c r="M19" s="107">
        <f>AVERAGE(M7:M18)</f>
        <v>31.500833333333333</v>
      </c>
      <c r="N19" s="107"/>
      <c r="O19" s="107">
        <f>MAX(O7:O18)</f>
        <v>210.83</v>
      </c>
      <c r="P19" s="107">
        <f>AVERAGE(P7:P18)</f>
        <v>23.294166666666669</v>
      </c>
      <c r="Q19" s="107">
        <f>MAX(Q7:Q18)</f>
        <v>210.83</v>
      </c>
      <c r="R19" s="23"/>
      <c r="S19" s="23"/>
      <c r="T19" s="23"/>
      <c r="U19" s="23"/>
      <c r="V19" s="23"/>
      <c r="W19" s="23"/>
      <c r="X19" s="23"/>
      <c r="Y19" s="23"/>
      <c r="Z19" s="23"/>
    </row>
    <row r="20" spans="1:26" ht="13.5" customHeight="1">
      <c r="A20" s="23"/>
      <c r="B20" s="55"/>
      <c r="C20" s="55"/>
      <c r="D20" s="55"/>
      <c r="E20" s="55"/>
      <c r="F20" s="55"/>
      <c r="G20" s="55"/>
      <c r="H20" s="55"/>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55"/>
      <c r="I21" s="23"/>
      <c r="J21" s="23"/>
      <c r="K21" s="102">
        <f>+A6</f>
        <v>2022</v>
      </c>
      <c r="L21" s="102" t="s">
        <v>390</v>
      </c>
      <c r="M21" s="99" t="s">
        <v>430</v>
      </c>
      <c r="N21" s="99" t="s">
        <v>431</v>
      </c>
      <c r="O21" s="99" t="s">
        <v>432</v>
      </c>
      <c r="P21" s="174" t="s">
        <v>388</v>
      </c>
      <c r="Q21" s="174" t="s">
        <v>392</v>
      </c>
      <c r="R21" s="23"/>
      <c r="S21" s="23"/>
      <c r="T21" s="23"/>
      <c r="U21" s="23"/>
      <c r="V21" s="23"/>
      <c r="W21" s="23"/>
      <c r="X21" s="23"/>
      <c r="Y21" s="23"/>
      <c r="Z21" s="23"/>
    </row>
    <row r="22" spans="1:26" ht="13.5" customHeight="1">
      <c r="A22" s="23"/>
      <c r="B22" s="55"/>
      <c r="C22" s="55"/>
      <c r="D22" s="55"/>
      <c r="E22" s="55"/>
      <c r="F22" s="55"/>
      <c r="G22" s="55"/>
      <c r="H22" s="55"/>
      <c r="I22" s="23"/>
      <c r="J22" s="23"/>
      <c r="K22" s="267" t="s">
        <v>187</v>
      </c>
      <c r="L22" s="103" t="s">
        <v>393</v>
      </c>
      <c r="M22" s="105"/>
      <c r="N22" s="105"/>
      <c r="O22" s="105"/>
      <c r="P22" s="105"/>
      <c r="Q22" s="105"/>
      <c r="R22" s="23"/>
      <c r="S22" s="23"/>
      <c r="T22" s="23"/>
      <c r="U22" s="23"/>
      <c r="V22" s="23"/>
      <c r="W22" s="23"/>
      <c r="X22" s="23"/>
      <c r="Y22" s="23"/>
      <c r="Z22" s="23"/>
    </row>
    <row r="23" spans="1:26" ht="13.5" customHeight="1">
      <c r="A23" s="23"/>
      <c r="B23" s="55"/>
      <c r="C23" s="55"/>
      <c r="D23" s="55"/>
      <c r="E23" s="55"/>
      <c r="F23" s="55"/>
      <c r="G23" s="55"/>
      <c r="H23" s="55"/>
      <c r="I23" s="23"/>
      <c r="J23" s="23"/>
      <c r="K23" s="284"/>
      <c r="L23" s="103" t="s">
        <v>394</v>
      </c>
      <c r="M23" s="105"/>
      <c r="N23" s="105"/>
      <c r="O23" s="105"/>
      <c r="P23" s="105"/>
      <c r="Q23" s="105"/>
      <c r="R23" s="23"/>
      <c r="S23" s="23"/>
      <c r="T23" s="23"/>
      <c r="U23" s="23"/>
      <c r="V23" s="23"/>
      <c r="W23" s="23"/>
      <c r="X23" s="23"/>
      <c r="Y23" s="23"/>
      <c r="Z23" s="23"/>
    </row>
    <row r="24" spans="1:26" ht="13.5" customHeight="1">
      <c r="A24" s="23"/>
      <c r="B24" s="55"/>
      <c r="C24" s="55"/>
      <c r="D24" s="55"/>
      <c r="E24" s="55"/>
      <c r="F24" s="55"/>
      <c r="G24" s="55"/>
      <c r="H24" s="55"/>
      <c r="I24" s="23"/>
      <c r="J24" s="23"/>
      <c r="K24" s="284"/>
      <c r="L24" s="103" t="s">
        <v>395</v>
      </c>
      <c r="M24" s="105"/>
      <c r="N24" s="105"/>
      <c r="O24" s="105"/>
      <c r="P24" s="105"/>
      <c r="Q24" s="105"/>
      <c r="R24" s="23"/>
      <c r="S24" s="23"/>
      <c r="T24" s="23"/>
      <c r="U24" s="23"/>
      <c r="V24" s="23"/>
      <c r="W24" s="23"/>
      <c r="X24" s="23"/>
      <c r="Y24" s="23"/>
      <c r="Z24" s="23"/>
    </row>
    <row r="25" spans="1:26" ht="13.5" customHeight="1">
      <c r="A25" s="23"/>
      <c r="B25" s="55"/>
      <c r="C25" s="55"/>
      <c r="D25" s="55"/>
      <c r="E25" s="55"/>
      <c r="F25" s="55"/>
      <c r="G25" s="55"/>
      <c r="H25" s="55"/>
      <c r="I25" s="23"/>
      <c r="J25" s="23"/>
      <c r="K25" s="284"/>
      <c r="L25" s="103" t="s">
        <v>397</v>
      </c>
      <c r="M25" s="105"/>
      <c r="N25" s="105"/>
      <c r="O25" s="105"/>
      <c r="P25" s="105"/>
      <c r="Q25" s="105"/>
      <c r="R25" s="23"/>
      <c r="S25" s="23"/>
      <c r="T25" s="23"/>
      <c r="U25" s="23"/>
      <c r="V25" s="23"/>
      <c r="W25" s="23"/>
      <c r="X25" s="23"/>
      <c r="Y25" s="23"/>
      <c r="Z25" s="23"/>
    </row>
    <row r="26" spans="1:26" ht="13.5" customHeight="1">
      <c r="A26" s="23"/>
      <c r="B26" s="55"/>
      <c r="C26" s="55"/>
      <c r="D26" s="55"/>
      <c r="E26" s="55"/>
      <c r="F26" s="55"/>
      <c r="G26" s="55"/>
      <c r="H26" s="55"/>
      <c r="I26" s="23"/>
      <c r="J26" s="23"/>
      <c r="K26" s="284"/>
      <c r="L26" s="103" t="s">
        <v>399</v>
      </c>
      <c r="M26" s="105"/>
      <c r="N26" s="105"/>
      <c r="O26" s="105"/>
      <c r="P26" s="105"/>
      <c r="Q26" s="105"/>
      <c r="R26" s="23"/>
      <c r="S26" s="23"/>
      <c r="T26" s="23"/>
      <c r="U26" s="23"/>
      <c r="V26" s="23"/>
      <c r="W26" s="23"/>
      <c r="X26" s="23"/>
      <c r="Y26" s="23"/>
      <c r="Z26" s="23"/>
    </row>
    <row r="27" spans="1:26" ht="13.5" customHeight="1">
      <c r="A27" s="23"/>
      <c r="B27" s="55"/>
      <c r="C27" s="55"/>
      <c r="D27" s="55"/>
      <c r="E27" s="55"/>
      <c r="F27" s="55"/>
      <c r="G27" s="55"/>
      <c r="H27" s="55"/>
      <c r="I27" s="23"/>
      <c r="J27" s="23"/>
      <c r="K27" s="284"/>
      <c r="L27" s="103" t="s">
        <v>400</v>
      </c>
      <c r="M27" s="105"/>
      <c r="N27" s="105"/>
      <c r="O27" s="105"/>
      <c r="P27" s="105"/>
      <c r="Q27" s="105"/>
      <c r="R27" s="23"/>
      <c r="S27" s="23"/>
      <c r="T27" s="23"/>
      <c r="U27" s="23"/>
      <c r="V27" s="23"/>
      <c r="W27" s="23"/>
      <c r="X27" s="23"/>
      <c r="Y27" s="23"/>
      <c r="Z27" s="23"/>
    </row>
    <row r="28" spans="1:26" ht="13.5" customHeight="1">
      <c r="A28" s="23"/>
      <c r="B28" s="55"/>
      <c r="C28" s="55"/>
      <c r="D28" s="55"/>
      <c r="E28" s="55"/>
      <c r="F28" s="55"/>
      <c r="G28" s="55"/>
      <c r="H28" s="55"/>
      <c r="I28" s="23"/>
      <c r="J28" s="23"/>
      <c r="K28" s="284"/>
      <c r="L28" s="103" t="s">
        <v>401</v>
      </c>
      <c r="M28" s="105"/>
      <c r="N28" s="105"/>
      <c r="O28" s="105"/>
      <c r="P28" s="105"/>
      <c r="Q28" s="105"/>
      <c r="R28" s="23"/>
      <c r="S28" s="23"/>
      <c r="T28" s="23"/>
      <c r="U28" s="23"/>
      <c r="V28" s="23"/>
      <c r="W28" s="23"/>
      <c r="X28" s="23"/>
      <c r="Y28" s="23"/>
      <c r="Z28" s="23"/>
    </row>
    <row r="29" spans="1:26" ht="13.5" customHeight="1">
      <c r="A29" s="23"/>
      <c r="B29" s="55"/>
      <c r="C29" s="55"/>
      <c r="D29" s="55"/>
      <c r="E29" s="55"/>
      <c r="F29" s="55"/>
      <c r="G29" s="55"/>
      <c r="H29" s="55"/>
      <c r="I29" s="23"/>
      <c r="J29" s="23"/>
      <c r="K29" s="284"/>
      <c r="L29" s="103" t="s">
        <v>403</v>
      </c>
      <c r="M29" s="105"/>
      <c r="N29" s="105"/>
      <c r="O29" s="105"/>
      <c r="P29" s="105"/>
      <c r="Q29" s="105"/>
      <c r="R29" s="23"/>
      <c r="S29" s="23"/>
      <c r="T29" s="23"/>
      <c r="U29" s="23"/>
      <c r="V29" s="23"/>
      <c r="W29" s="23"/>
      <c r="X29" s="23"/>
      <c r="Y29" s="23"/>
      <c r="Z29" s="23"/>
    </row>
    <row r="30" spans="1:26" ht="13.5" customHeight="1">
      <c r="A30" s="23"/>
      <c r="B30" s="55"/>
      <c r="C30" s="55"/>
      <c r="D30" s="55"/>
      <c r="E30" s="55"/>
      <c r="F30" s="55"/>
      <c r="G30" s="55"/>
      <c r="H30" s="55"/>
      <c r="I30" s="23"/>
      <c r="J30" s="23"/>
      <c r="K30" s="284"/>
      <c r="L30" s="103" t="s">
        <v>404</v>
      </c>
      <c r="M30" s="105"/>
      <c r="N30" s="105"/>
      <c r="O30" s="105"/>
      <c r="P30" s="105"/>
      <c r="Q30" s="105"/>
      <c r="R30" s="23"/>
      <c r="S30" s="23"/>
      <c r="T30" s="23"/>
      <c r="U30" s="23"/>
      <c r="V30" s="23"/>
      <c r="W30" s="23"/>
      <c r="X30" s="23"/>
      <c r="Y30" s="23"/>
      <c r="Z30" s="23"/>
    </row>
    <row r="31" spans="1:26" ht="13.5" customHeight="1">
      <c r="A31" s="23"/>
      <c r="B31" s="55"/>
      <c r="C31" s="55"/>
      <c r="D31" s="55"/>
      <c r="E31" s="55"/>
      <c r="F31" s="55"/>
      <c r="G31" s="55"/>
      <c r="H31" s="55"/>
      <c r="I31" s="23"/>
      <c r="J31" s="23"/>
      <c r="K31" s="284"/>
      <c r="L31" s="103" t="s">
        <v>405</v>
      </c>
      <c r="M31" s="105"/>
      <c r="N31" s="105"/>
      <c r="O31" s="105"/>
      <c r="P31" s="105"/>
      <c r="Q31" s="105"/>
      <c r="R31" s="23"/>
      <c r="S31" s="23"/>
      <c r="T31" s="23"/>
      <c r="U31" s="23"/>
      <c r="V31" s="23"/>
      <c r="W31" s="23"/>
      <c r="X31" s="23"/>
      <c r="Y31" s="23"/>
      <c r="Z31" s="23"/>
    </row>
    <row r="32" spans="1:26" ht="13.5" customHeight="1">
      <c r="A32" s="23"/>
      <c r="B32" s="55"/>
      <c r="C32" s="55"/>
      <c r="D32" s="55"/>
      <c r="E32" s="55"/>
      <c r="F32" s="55"/>
      <c r="G32" s="55"/>
      <c r="H32" s="55"/>
      <c r="I32" s="23"/>
      <c r="J32" s="23"/>
      <c r="K32" s="284"/>
      <c r="L32" s="103" t="s">
        <v>406</v>
      </c>
      <c r="M32" s="105"/>
      <c r="N32" s="105"/>
      <c r="O32" s="105"/>
      <c r="P32" s="105"/>
      <c r="Q32" s="105"/>
      <c r="R32" s="23"/>
      <c r="S32" s="23"/>
      <c r="T32" s="23"/>
      <c r="U32" s="23"/>
      <c r="V32" s="23"/>
      <c r="W32" s="23"/>
      <c r="X32" s="23"/>
      <c r="Y32" s="23"/>
      <c r="Z32" s="23"/>
    </row>
    <row r="33" spans="1:26" ht="13.5" customHeight="1">
      <c r="A33" s="23"/>
      <c r="B33" s="55"/>
      <c r="C33" s="55"/>
      <c r="D33" s="55"/>
      <c r="E33" s="55"/>
      <c r="F33" s="55"/>
      <c r="G33" s="55"/>
      <c r="H33" s="55"/>
      <c r="I33" s="23"/>
      <c r="J33" s="23"/>
      <c r="K33" s="284"/>
      <c r="L33" s="103" t="s">
        <v>407</v>
      </c>
      <c r="M33" s="105"/>
      <c r="N33" s="105"/>
      <c r="O33" s="105"/>
      <c r="P33" s="105"/>
      <c r="Q33" s="105"/>
      <c r="R33" s="23"/>
      <c r="S33" s="23"/>
      <c r="T33" s="23"/>
      <c r="U33" s="23"/>
      <c r="V33" s="23"/>
      <c r="W33" s="23"/>
      <c r="X33" s="23"/>
      <c r="Y33" s="23"/>
      <c r="Z33" s="23"/>
    </row>
    <row r="34" spans="1:26" ht="13.5" customHeight="1">
      <c r="A34" s="23"/>
      <c r="B34" s="55"/>
      <c r="C34" s="55"/>
      <c r="D34" s="55"/>
      <c r="E34" s="55"/>
      <c r="F34" s="55"/>
      <c r="G34" s="55"/>
      <c r="H34" s="55"/>
      <c r="I34" s="23"/>
      <c r="J34" s="23"/>
      <c r="K34" s="283"/>
      <c r="L34" s="107" t="s">
        <v>408</v>
      </c>
      <c r="M34" s="107" t="e">
        <f>AVERAGE(M22:M33)</f>
        <v>#DIV/0!</v>
      </c>
      <c r="N34" s="107"/>
      <c r="O34" s="107">
        <f>MAX(O22:O33)</f>
        <v>0</v>
      </c>
      <c r="P34" s="107" t="e">
        <f>AVERAGE(P22:P33)</f>
        <v>#DIV/0!</v>
      </c>
      <c r="Q34" s="107">
        <f>MAX(Q22:Q33)</f>
        <v>0</v>
      </c>
      <c r="R34" s="23"/>
      <c r="S34" s="23"/>
      <c r="T34" s="23"/>
      <c r="U34" s="23"/>
      <c r="V34" s="23"/>
      <c r="W34" s="23"/>
      <c r="X34" s="23"/>
      <c r="Y34" s="23"/>
      <c r="Z34" s="23"/>
    </row>
    <row r="35" spans="1:26" ht="13.5" customHeight="1">
      <c r="A35" s="23"/>
      <c r="B35" s="55"/>
      <c r="C35" s="55"/>
      <c r="D35" s="55"/>
      <c r="E35" s="55"/>
      <c r="F35" s="55"/>
      <c r="G35" s="55"/>
      <c r="H35" s="55"/>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55"/>
      <c r="I36" s="23"/>
      <c r="J36" s="23"/>
      <c r="K36" s="102">
        <f>+A6</f>
        <v>2022</v>
      </c>
      <c r="L36" s="102" t="s">
        <v>390</v>
      </c>
      <c r="M36" s="99" t="s">
        <v>430</v>
      </c>
      <c r="N36" s="99" t="s">
        <v>431</v>
      </c>
      <c r="O36" s="99" t="s">
        <v>432</v>
      </c>
      <c r="P36" s="174" t="s">
        <v>388</v>
      </c>
      <c r="Q36" s="174" t="s">
        <v>392</v>
      </c>
      <c r="R36" s="23"/>
      <c r="S36" s="23"/>
      <c r="T36" s="23"/>
      <c r="U36" s="23"/>
      <c r="V36" s="23"/>
      <c r="W36" s="23"/>
      <c r="X36" s="23"/>
      <c r="Y36" s="23"/>
      <c r="Z36" s="23"/>
    </row>
    <row r="37" spans="1:26" ht="13.5" customHeight="1">
      <c r="A37" s="23"/>
      <c r="B37" s="55"/>
      <c r="C37" s="55"/>
      <c r="D37" s="55"/>
      <c r="E37" s="55"/>
      <c r="F37" s="55"/>
      <c r="G37" s="55"/>
      <c r="H37" s="55"/>
      <c r="I37" s="23"/>
      <c r="J37" s="23"/>
      <c r="K37" s="267" t="s">
        <v>188</v>
      </c>
      <c r="L37" s="103" t="s">
        <v>393</v>
      </c>
      <c r="M37" s="105"/>
      <c r="N37" s="105"/>
      <c r="O37" s="105"/>
      <c r="P37" s="105"/>
      <c r="Q37" s="105"/>
      <c r="R37" s="23"/>
      <c r="S37" s="23"/>
      <c r="T37" s="23"/>
      <c r="U37" s="23"/>
      <c r="V37" s="23"/>
      <c r="W37" s="23"/>
      <c r="X37" s="23"/>
      <c r="Y37" s="23"/>
      <c r="Z37" s="23"/>
    </row>
    <row r="38" spans="1:26" ht="13.5" customHeight="1">
      <c r="A38" s="23"/>
      <c r="B38" s="55"/>
      <c r="C38" s="55"/>
      <c r="D38" s="55"/>
      <c r="E38" s="55"/>
      <c r="F38" s="55"/>
      <c r="G38" s="55"/>
      <c r="H38" s="55"/>
      <c r="I38" s="23"/>
      <c r="J38" s="23"/>
      <c r="K38" s="284"/>
      <c r="L38" s="103" t="s">
        <v>394</v>
      </c>
      <c r="M38" s="105"/>
      <c r="N38" s="105"/>
      <c r="O38" s="105"/>
      <c r="P38" s="105"/>
      <c r="Q38" s="105"/>
      <c r="R38" s="23"/>
      <c r="S38" s="23"/>
      <c r="T38" s="23"/>
      <c r="U38" s="23"/>
      <c r="V38" s="23"/>
      <c r="W38" s="23"/>
      <c r="X38" s="23"/>
      <c r="Y38" s="23"/>
      <c r="Z38" s="23"/>
    </row>
    <row r="39" spans="1:26" ht="13.5" customHeight="1">
      <c r="A39" s="23"/>
      <c r="B39" s="55"/>
      <c r="C39" s="55"/>
      <c r="D39" s="55"/>
      <c r="E39" s="55"/>
      <c r="F39" s="55"/>
      <c r="G39" s="55"/>
      <c r="H39" s="55"/>
      <c r="I39" s="23"/>
      <c r="J39" s="23"/>
      <c r="K39" s="284"/>
      <c r="L39" s="103" t="s">
        <v>395</v>
      </c>
      <c r="M39" s="105"/>
      <c r="N39" s="105"/>
      <c r="O39" s="105"/>
      <c r="P39" s="105"/>
      <c r="Q39" s="105"/>
      <c r="R39" s="23"/>
      <c r="S39" s="23"/>
      <c r="T39" s="23"/>
      <c r="U39" s="23"/>
      <c r="V39" s="23"/>
      <c r="W39" s="23"/>
      <c r="X39" s="23"/>
      <c r="Y39" s="23"/>
      <c r="Z39" s="23"/>
    </row>
    <row r="40" spans="1:26" ht="13.5" customHeight="1">
      <c r="A40" s="23"/>
      <c r="B40" s="55"/>
      <c r="C40" s="55"/>
      <c r="D40" s="55"/>
      <c r="E40" s="55"/>
      <c r="F40" s="55"/>
      <c r="G40" s="55"/>
      <c r="H40" s="55"/>
      <c r="I40" s="23"/>
      <c r="J40" s="23"/>
      <c r="K40" s="284"/>
      <c r="L40" s="103" t="s">
        <v>397</v>
      </c>
      <c r="M40" s="105"/>
      <c r="N40" s="105"/>
      <c r="O40" s="105"/>
      <c r="P40" s="105"/>
      <c r="Q40" s="105"/>
      <c r="R40" s="23"/>
      <c r="S40" s="23"/>
      <c r="T40" s="23"/>
      <c r="U40" s="23"/>
      <c r="V40" s="23"/>
      <c r="W40" s="23"/>
      <c r="X40" s="23"/>
      <c r="Y40" s="23"/>
      <c r="Z40" s="23"/>
    </row>
    <row r="41" spans="1:26" ht="13.5" customHeight="1">
      <c r="A41" s="23"/>
      <c r="B41" s="55"/>
      <c r="C41" s="55"/>
      <c r="D41" s="55"/>
      <c r="E41" s="55"/>
      <c r="F41" s="55"/>
      <c r="G41" s="55"/>
      <c r="H41" s="55"/>
      <c r="I41" s="23"/>
      <c r="J41" s="23"/>
      <c r="K41" s="284"/>
      <c r="L41" s="103" t="s">
        <v>399</v>
      </c>
      <c r="M41" s="105"/>
      <c r="N41" s="105"/>
      <c r="O41" s="105"/>
      <c r="P41" s="105"/>
      <c r="Q41" s="105"/>
      <c r="R41" s="23"/>
      <c r="S41" s="23"/>
      <c r="T41" s="23"/>
      <c r="U41" s="23"/>
      <c r="V41" s="23"/>
      <c r="W41" s="23"/>
      <c r="X41" s="23"/>
      <c r="Y41" s="23"/>
      <c r="Z41" s="23"/>
    </row>
    <row r="42" spans="1:26" ht="13.5" customHeight="1">
      <c r="A42" s="23"/>
      <c r="B42" s="55"/>
      <c r="C42" s="55"/>
      <c r="D42" s="55"/>
      <c r="E42" s="55"/>
      <c r="F42" s="55"/>
      <c r="G42" s="55"/>
      <c r="H42" s="55"/>
      <c r="I42" s="23"/>
      <c r="J42" s="23"/>
      <c r="K42" s="284"/>
      <c r="L42" s="103" t="s">
        <v>400</v>
      </c>
      <c r="M42" s="105"/>
      <c r="N42" s="105"/>
      <c r="O42" s="105"/>
      <c r="P42" s="105"/>
      <c r="Q42" s="105"/>
      <c r="R42" s="23"/>
      <c r="S42" s="23"/>
      <c r="T42" s="23"/>
      <c r="U42" s="23"/>
      <c r="V42" s="23"/>
      <c r="W42" s="23"/>
      <c r="X42" s="23"/>
      <c r="Y42" s="23"/>
      <c r="Z42" s="23"/>
    </row>
    <row r="43" spans="1:26" ht="13.5" customHeight="1">
      <c r="A43" s="23"/>
      <c r="B43" s="55"/>
      <c r="C43" s="55"/>
      <c r="D43" s="55"/>
      <c r="E43" s="55"/>
      <c r="F43" s="55"/>
      <c r="G43" s="55"/>
      <c r="H43" s="55"/>
      <c r="I43" s="23"/>
      <c r="J43" s="23"/>
      <c r="K43" s="284"/>
      <c r="L43" s="103" t="s">
        <v>401</v>
      </c>
      <c r="M43" s="105"/>
      <c r="N43" s="105"/>
      <c r="O43" s="105"/>
      <c r="P43" s="105"/>
      <c r="Q43" s="105"/>
      <c r="R43" s="23"/>
      <c r="S43" s="23"/>
      <c r="T43" s="23"/>
      <c r="U43" s="23"/>
      <c r="V43" s="23"/>
      <c r="W43" s="23"/>
      <c r="X43" s="23"/>
      <c r="Y43" s="23"/>
      <c r="Z43" s="23"/>
    </row>
    <row r="44" spans="1:26" ht="13.5" customHeight="1">
      <c r="A44" s="23"/>
      <c r="B44" s="55"/>
      <c r="C44" s="55"/>
      <c r="D44" s="55"/>
      <c r="E44" s="55"/>
      <c r="F44" s="55"/>
      <c r="G44" s="55"/>
      <c r="H44" s="55"/>
      <c r="I44" s="23"/>
      <c r="J44" s="23"/>
      <c r="K44" s="284"/>
      <c r="L44" s="103" t="s">
        <v>403</v>
      </c>
      <c r="M44" s="105"/>
      <c r="N44" s="105"/>
      <c r="O44" s="105"/>
      <c r="P44" s="105"/>
      <c r="Q44" s="105"/>
      <c r="R44" s="23"/>
      <c r="S44" s="23"/>
      <c r="T44" s="23"/>
      <c r="U44" s="23"/>
      <c r="V44" s="23"/>
      <c r="W44" s="23"/>
      <c r="X44" s="23"/>
      <c r="Y44" s="23"/>
      <c r="Z44" s="23"/>
    </row>
    <row r="45" spans="1:26" ht="13.5" customHeight="1">
      <c r="A45" s="23"/>
      <c r="B45" s="55"/>
      <c r="C45" s="55"/>
      <c r="D45" s="55"/>
      <c r="E45" s="55"/>
      <c r="F45" s="55"/>
      <c r="G45" s="55"/>
      <c r="H45" s="55"/>
      <c r="I45" s="23"/>
      <c r="J45" s="23"/>
      <c r="K45" s="284"/>
      <c r="L45" s="103" t="s">
        <v>404</v>
      </c>
      <c r="M45" s="105"/>
      <c r="N45" s="105"/>
      <c r="O45" s="105"/>
      <c r="P45" s="105"/>
      <c r="Q45" s="105"/>
      <c r="R45" s="23"/>
      <c r="S45" s="23"/>
      <c r="T45" s="23"/>
      <c r="U45" s="23"/>
      <c r="V45" s="23"/>
      <c r="W45" s="23"/>
      <c r="X45" s="23"/>
      <c r="Y45" s="23"/>
      <c r="Z45" s="23"/>
    </row>
    <row r="46" spans="1:26" ht="13.5" customHeight="1">
      <c r="A46" s="23"/>
      <c r="B46" s="55"/>
      <c r="C46" s="55"/>
      <c r="D46" s="55"/>
      <c r="E46" s="55"/>
      <c r="F46" s="55"/>
      <c r="G46" s="55"/>
      <c r="H46" s="55"/>
      <c r="I46" s="23"/>
      <c r="J46" s="23"/>
      <c r="K46" s="284"/>
      <c r="L46" s="103" t="s">
        <v>405</v>
      </c>
      <c r="M46" s="105"/>
      <c r="N46" s="105"/>
      <c r="O46" s="105"/>
      <c r="P46" s="105"/>
      <c r="Q46" s="105"/>
      <c r="R46" s="23"/>
      <c r="S46" s="23"/>
      <c r="T46" s="23"/>
      <c r="U46" s="23"/>
      <c r="V46" s="23"/>
      <c r="W46" s="23"/>
      <c r="X46" s="23"/>
      <c r="Y46" s="23"/>
      <c r="Z46" s="23"/>
    </row>
    <row r="47" spans="1:26" ht="13.5" customHeight="1">
      <c r="A47" s="23"/>
      <c r="B47" s="55"/>
      <c r="C47" s="55"/>
      <c r="D47" s="55"/>
      <c r="E47" s="55"/>
      <c r="F47" s="55"/>
      <c r="G47" s="55"/>
      <c r="H47" s="55"/>
      <c r="I47" s="23"/>
      <c r="J47" s="23"/>
      <c r="K47" s="284"/>
      <c r="L47" s="103" t="s">
        <v>406</v>
      </c>
      <c r="M47" s="105"/>
      <c r="N47" s="105"/>
      <c r="O47" s="105"/>
      <c r="P47" s="105"/>
      <c r="Q47" s="105"/>
      <c r="R47" s="23"/>
      <c r="S47" s="23"/>
      <c r="T47" s="23"/>
      <c r="U47" s="23"/>
      <c r="V47" s="23"/>
      <c r="W47" s="23"/>
      <c r="X47" s="23"/>
      <c r="Y47" s="23"/>
      <c r="Z47" s="23"/>
    </row>
    <row r="48" spans="1:26" ht="13.5" customHeight="1">
      <c r="A48" s="206" t="s">
        <v>297</v>
      </c>
      <c r="B48" s="273"/>
      <c r="C48" s="273"/>
      <c r="D48" s="273"/>
      <c r="E48" s="273"/>
      <c r="F48" s="273"/>
      <c r="G48" s="273"/>
      <c r="H48" s="274"/>
      <c r="I48" s="23"/>
      <c r="J48" s="23"/>
      <c r="K48" s="284"/>
      <c r="L48" s="103" t="s">
        <v>407</v>
      </c>
      <c r="M48" s="105"/>
      <c r="N48" s="105"/>
      <c r="O48" s="105"/>
      <c r="P48" s="105"/>
      <c r="Q48" s="105"/>
      <c r="R48" s="23"/>
      <c r="S48" s="23"/>
      <c r="T48" s="23"/>
      <c r="U48" s="23"/>
      <c r="V48" s="23"/>
      <c r="W48" s="23"/>
      <c r="X48" s="23"/>
      <c r="Y48" s="23"/>
      <c r="Z48" s="23"/>
    </row>
    <row r="49" spans="1:26" ht="13.5" customHeight="1">
      <c r="A49" s="207" t="s">
        <v>436</v>
      </c>
      <c r="B49" s="275"/>
      <c r="C49" s="275"/>
      <c r="D49" s="275"/>
      <c r="E49" s="275"/>
      <c r="F49" s="275"/>
      <c r="G49" s="275"/>
      <c r="H49" s="276"/>
      <c r="I49" s="23"/>
      <c r="J49" s="23"/>
      <c r="K49" s="283"/>
      <c r="L49" s="107" t="s">
        <v>408</v>
      </c>
      <c r="M49" s="107" t="e">
        <f>AVERAGE(M37:M48)</f>
        <v>#DIV/0!</v>
      </c>
      <c r="N49" s="107"/>
      <c r="O49" s="107">
        <f>MAX(O37:O48)</f>
        <v>0</v>
      </c>
      <c r="P49" s="107" t="e">
        <f>AVERAGE(P37:P48)</f>
        <v>#DIV/0!</v>
      </c>
      <c r="Q49" s="107">
        <f>MAX(Q37:Q48)</f>
        <v>0</v>
      </c>
      <c r="R49" s="23"/>
      <c r="S49" s="23"/>
      <c r="T49" s="23"/>
      <c r="U49" s="23"/>
      <c r="V49" s="23"/>
      <c r="W49" s="23"/>
      <c r="X49" s="23"/>
      <c r="Y49" s="23"/>
      <c r="Z49" s="23"/>
    </row>
    <row r="50" spans="1:26" ht="13.5" customHeight="1">
      <c r="A50" s="277"/>
      <c r="B50" s="271"/>
      <c r="C50" s="271"/>
      <c r="D50" s="271"/>
      <c r="E50" s="271"/>
      <c r="F50" s="271"/>
      <c r="G50" s="271"/>
      <c r="H50" s="278"/>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1"/>
      <c r="H51" s="278"/>
      <c r="I51" s="23"/>
      <c r="J51" s="23"/>
      <c r="K51" s="102">
        <f>+A6</f>
        <v>2022</v>
      </c>
      <c r="L51" s="102" t="s">
        <v>390</v>
      </c>
      <c r="M51" s="99" t="s">
        <v>430</v>
      </c>
      <c r="N51" s="99" t="s">
        <v>431</v>
      </c>
      <c r="O51" s="99" t="s">
        <v>432</v>
      </c>
      <c r="P51" s="174" t="s">
        <v>388</v>
      </c>
      <c r="Q51" s="174" t="s">
        <v>392</v>
      </c>
      <c r="R51" s="23"/>
      <c r="S51" s="23"/>
      <c r="T51" s="23"/>
      <c r="U51" s="23"/>
      <c r="V51" s="23"/>
      <c r="W51" s="23"/>
      <c r="X51" s="23"/>
      <c r="Y51" s="23"/>
      <c r="Z51" s="23"/>
    </row>
    <row r="52" spans="1:26" ht="13.5" customHeight="1">
      <c r="A52" s="279"/>
      <c r="B52" s="280"/>
      <c r="C52" s="280"/>
      <c r="D52" s="280"/>
      <c r="E52" s="280"/>
      <c r="F52" s="280"/>
      <c r="G52" s="280"/>
      <c r="H52" s="281"/>
      <c r="I52" s="23"/>
      <c r="J52" s="23"/>
      <c r="K52" s="267" t="s">
        <v>189</v>
      </c>
      <c r="L52" s="103" t="s">
        <v>393</v>
      </c>
      <c r="M52" s="105"/>
      <c r="N52" s="105"/>
      <c r="O52" s="105"/>
      <c r="P52" s="105"/>
      <c r="Q52" s="105"/>
      <c r="R52" s="23"/>
      <c r="S52" s="23"/>
      <c r="T52" s="23"/>
      <c r="U52" s="23"/>
      <c r="V52" s="23"/>
      <c r="W52" s="23"/>
      <c r="X52" s="23"/>
      <c r="Y52" s="23"/>
      <c r="Z52" s="23"/>
    </row>
    <row r="53" spans="1:26" ht="13.5" customHeight="1">
      <c r="A53" s="23"/>
      <c r="B53" s="55"/>
      <c r="C53" s="55"/>
      <c r="D53" s="55"/>
      <c r="E53" s="55"/>
      <c r="F53" s="55"/>
      <c r="G53" s="55"/>
      <c r="H53" s="55"/>
      <c r="I53" s="23"/>
      <c r="J53" s="23"/>
      <c r="K53" s="284"/>
      <c r="L53" s="103" t="s">
        <v>394</v>
      </c>
      <c r="M53" s="105"/>
      <c r="N53" s="105"/>
      <c r="O53" s="105"/>
      <c r="P53" s="105"/>
      <c r="Q53" s="105"/>
      <c r="R53" s="23"/>
      <c r="S53" s="23"/>
      <c r="T53" s="23"/>
      <c r="U53" s="23"/>
      <c r="V53" s="23"/>
      <c r="W53" s="23"/>
      <c r="X53" s="23"/>
      <c r="Y53" s="23"/>
      <c r="Z53" s="23"/>
    </row>
    <row r="54" spans="1:26" ht="13.5" customHeight="1">
      <c r="A54" s="23"/>
      <c r="B54" s="55"/>
      <c r="C54" s="55"/>
      <c r="D54" s="55"/>
      <c r="E54" s="55"/>
      <c r="F54" s="55"/>
      <c r="G54" s="55"/>
      <c r="H54" s="55"/>
      <c r="I54" s="23"/>
      <c r="J54" s="23"/>
      <c r="K54" s="284"/>
      <c r="L54" s="103" t="s">
        <v>395</v>
      </c>
      <c r="M54" s="105"/>
      <c r="N54" s="105"/>
      <c r="O54" s="105"/>
      <c r="P54" s="105"/>
      <c r="Q54" s="105"/>
      <c r="R54" s="23"/>
      <c r="S54" s="23"/>
      <c r="T54" s="23"/>
      <c r="U54" s="23"/>
      <c r="V54" s="23"/>
      <c r="W54" s="23"/>
      <c r="X54" s="23"/>
      <c r="Y54" s="23"/>
      <c r="Z54" s="23"/>
    </row>
    <row r="55" spans="1:26" ht="13.5" customHeight="1">
      <c r="A55" s="23"/>
      <c r="B55" s="55"/>
      <c r="C55" s="55"/>
      <c r="D55" s="55"/>
      <c r="E55" s="55"/>
      <c r="F55" s="55"/>
      <c r="G55" s="55"/>
      <c r="H55" s="55"/>
      <c r="I55" s="23"/>
      <c r="J55" s="23"/>
      <c r="K55" s="284"/>
      <c r="L55" s="103" t="s">
        <v>397</v>
      </c>
      <c r="M55" s="105"/>
      <c r="N55" s="105"/>
      <c r="O55" s="105"/>
      <c r="P55" s="105"/>
      <c r="Q55" s="105"/>
      <c r="R55" s="23"/>
      <c r="S55" s="23"/>
      <c r="T55" s="23"/>
      <c r="U55" s="23"/>
      <c r="V55" s="23"/>
      <c r="W55" s="23"/>
      <c r="X55" s="23"/>
      <c r="Y55" s="23"/>
      <c r="Z55" s="23"/>
    </row>
    <row r="56" spans="1:26" ht="13.5" customHeight="1">
      <c r="A56" s="23"/>
      <c r="B56" s="55"/>
      <c r="C56" s="55"/>
      <c r="D56" s="55"/>
      <c r="E56" s="55"/>
      <c r="F56" s="55"/>
      <c r="G56" s="55"/>
      <c r="H56" s="55"/>
      <c r="I56" s="23"/>
      <c r="J56" s="23"/>
      <c r="K56" s="284"/>
      <c r="L56" s="103" t="s">
        <v>399</v>
      </c>
      <c r="M56" s="105"/>
      <c r="N56" s="105"/>
      <c r="O56" s="105"/>
      <c r="P56" s="105"/>
      <c r="Q56" s="105"/>
      <c r="R56" s="23"/>
      <c r="S56" s="23"/>
      <c r="T56" s="23"/>
      <c r="U56" s="23"/>
      <c r="V56" s="23"/>
      <c r="W56" s="23"/>
      <c r="X56" s="23"/>
      <c r="Y56" s="23"/>
      <c r="Z56" s="23"/>
    </row>
    <row r="57" spans="1:26" ht="13.5" customHeight="1">
      <c r="A57" s="23"/>
      <c r="B57" s="55"/>
      <c r="C57" s="55"/>
      <c r="D57" s="55"/>
      <c r="E57" s="55"/>
      <c r="F57" s="55"/>
      <c r="G57" s="55"/>
      <c r="H57" s="55"/>
      <c r="I57" s="23"/>
      <c r="J57" s="23"/>
      <c r="K57" s="284"/>
      <c r="L57" s="103" t="s">
        <v>400</v>
      </c>
      <c r="M57" s="105"/>
      <c r="N57" s="105"/>
      <c r="O57" s="105"/>
      <c r="P57" s="105"/>
      <c r="Q57" s="105"/>
      <c r="R57" s="23"/>
      <c r="S57" s="23"/>
      <c r="T57" s="23"/>
      <c r="U57" s="23"/>
      <c r="V57" s="23"/>
      <c r="W57" s="23"/>
      <c r="X57" s="23"/>
      <c r="Y57" s="23"/>
      <c r="Z57" s="23"/>
    </row>
    <row r="58" spans="1:26" ht="13.5" customHeight="1">
      <c r="A58" s="23"/>
      <c r="B58" s="55"/>
      <c r="C58" s="55"/>
      <c r="D58" s="55"/>
      <c r="E58" s="55"/>
      <c r="F58" s="55"/>
      <c r="G58" s="55"/>
      <c r="H58" s="55"/>
      <c r="I58" s="23"/>
      <c r="J58" s="23"/>
      <c r="K58" s="284"/>
      <c r="L58" s="103" t="s">
        <v>401</v>
      </c>
      <c r="M58" s="105"/>
      <c r="N58" s="105"/>
      <c r="O58" s="105"/>
      <c r="P58" s="105"/>
      <c r="Q58" s="105"/>
      <c r="R58" s="23"/>
      <c r="S58" s="23"/>
      <c r="T58" s="23"/>
      <c r="U58" s="23"/>
      <c r="V58" s="23"/>
      <c r="W58" s="23"/>
      <c r="X58" s="23"/>
      <c r="Y58" s="23"/>
      <c r="Z58" s="23"/>
    </row>
    <row r="59" spans="1:26" ht="13.5" customHeight="1">
      <c r="A59" s="23"/>
      <c r="B59" s="55"/>
      <c r="C59" s="55"/>
      <c r="D59" s="55"/>
      <c r="E59" s="55"/>
      <c r="F59" s="55"/>
      <c r="G59" s="55"/>
      <c r="H59" s="55"/>
      <c r="I59" s="23"/>
      <c r="J59" s="23"/>
      <c r="K59" s="284"/>
      <c r="L59" s="103" t="s">
        <v>403</v>
      </c>
      <c r="M59" s="105"/>
      <c r="N59" s="105"/>
      <c r="O59" s="105"/>
      <c r="P59" s="105"/>
      <c r="Q59" s="105"/>
      <c r="R59" s="23"/>
      <c r="S59" s="23"/>
      <c r="T59" s="23"/>
      <c r="U59" s="23"/>
      <c r="V59" s="23"/>
      <c r="W59" s="23"/>
      <c r="X59" s="23"/>
      <c r="Y59" s="23"/>
      <c r="Z59" s="23"/>
    </row>
    <row r="60" spans="1:26" ht="13.5" customHeight="1">
      <c r="A60" s="23"/>
      <c r="B60" s="55"/>
      <c r="C60" s="55"/>
      <c r="D60" s="55"/>
      <c r="E60" s="55"/>
      <c r="F60" s="55"/>
      <c r="G60" s="55"/>
      <c r="H60" s="55"/>
      <c r="I60" s="23"/>
      <c r="J60" s="23"/>
      <c r="K60" s="284"/>
      <c r="L60" s="103" t="s">
        <v>404</v>
      </c>
      <c r="M60" s="105"/>
      <c r="N60" s="105"/>
      <c r="O60" s="105"/>
      <c r="P60" s="105"/>
      <c r="Q60" s="105"/>
      <c r="R60" s="23"/>
      <c r="S60" s="23"/>
      <c r="T60" s="23"/>
      <c r="U60" s="23"/>
      <c r="V60" s="23"/>
      <c r="W60" s="23"/>
      <c r="X60" s="23"/>
      <c r="Y60" s="23"/>
      <c r="Z60" s="23"/>
    </row>
    <row r="61" spans="1:26" ht="13.5" customHeight="1">
      <c r="A61" s="23"/>
      <c r="B61" s="55"/>
      <c r="C61" s="55"/>
      <c r="D61" s="55"/>
      <c r="E61" s="55"/>
      <c r="F61" s="55"/>
      <c r="G61" s="55"/>
      <c r="H61" s="55"/>
      <c r="I61" s="23"/>
      <c r="J61" s="23"/>
      <c r="K61" s="284"/>
      <c r="L61" s="103" t="s">
        <v>405</v>
      </c>
      <c r="M61" s="105"/>
      <c r="N61" s="105"/>
      <c r="O61" s="105"/>
      <c r="P61" s="105"/>
      <c r="Q61" s="105"/>
      <c r="R61" s="23"/>
      <c r="S61" s="23"/>
      <c r="T61" s="23"/>
      <c r="U61" s="23"/>
      <c r="V61" s="23"/>
      <c r="W61" s="23"/>
      <c r="X61" s="23"/>
      <c r="Y61" s="23"/>
      <c r="Z61" s="23"/>
    </row>
    <row r="62" spans="1:26" ht="13.5" customHeight="1">
      <c r="A62" s="23"/>
      <c r="B62" s="55"/>
      <c r="C62" s="55"/>
      <c r="D62" s="55"/>
      <c r="E62" s="55"/>
      <c r="F62" s="55"/>
      <c r="G62" s="55"/>
      <c r="H62" s="55"/>
      <c r="I62" s="23"/>
      <c r="J62" s="23"/>
      <c r="K62" s="284"/>
      <c r="L62" s="103" t="s">
        <v>406</v>
      </c>
      <c r="M62" s="105"/>
      <c r="N62" s="105"/>
      <c r="O62" s="105"/>
      <c r="P62" s="105"/>
      <c r="Q62" s="105"/>
      <c r="R62" s="23"/>
      <c r="S62" s="23"/>
      <c r="T62" s="23"/>
      <c r="U62" s="23"/>
      <c r="V62" s="23"/>
      <c r="W62" s="23"/>
      <c r="X62" s="23"/>
      <c r="Y62" s="23"/>
      <c r="Z62" s="23"/>
    </row>
    <row r="63" spans="1:26" ht="13.5" customHeight="1">
      <c r="A63" s="23"/>
      <c r="B63" s="55"/>
      <c r="C63" s="55"/>
      <c r="D63" s="55"/>
      <c r="E63" s="55"/>
      <c r="F63" s="55"/>
      <c r="G63" s="55"/>
      <c r="H63" s="55"/>
      <c r="I63" s="23"/>
      <c r="J63" s="23"/>
      <c r="K63" s="284"/>
      <c r="L63" s="103" t="s">
        <v>407</v>
      </c>
      <c r="M63" s="105"/>
      <c r="N63" s="105"/>
      <c r="O63" s="105"/>
      <c r="P63" s="105"/>
      <c r="Q63" s="105"/>
      <c r="R63" s="23"/>
      <c r="S63" s="23"/>
      <c r="T63" s="23"/>
      <c r="U63" s="23"/>
      <c r="V63" s="23"/>
      <c r="W63" s="23"/>
      <c r="X63" s="23"/>
      <c r="Y63" s="23"/>
      <c r="Z63" s="23"/>
    </row>
    <row r="64" spans="1:26" ht="13.5" customHeight="1">
      <c r="A64" s="23"/>
      <c r="B64" s="55"/>
      <c r="C64" s="55"/>
      <c r="D64" s="55"/>
      <c r="E64" s="55"/>
      <c r="F64" s="55"/>
      <c r="G64" s="55"/>
      <c r="H64" s="55"/>
      <c r="I64" s="23"/>
      <c r="J64" s="23"/>
      <c r="K64" s="283"/>
      <c r="L64" s="107" t="s">
        <v>408</v>
      </c>
      <c r="M64" s="107" t="e">
        <f>AVERAGE(M52:M63)</f>
        <v>#DIV/0!</v>
      </c>
      <c r="N64" s="107"/>
      <c r="O64" s="107">
        <f>MAX(O52:O63)</f>
        <v>0</v>
      </c>
      <c r="P64" s="107" t="e">
        <f>AVERAGE(P52:P63)</f>
        <v>#DIV/0!</v>
      </c>
      <c r="Q64" s="107">
        <f>MAX(Q52:Q63)</f>
        <v>0</v>
      </c>
      <c r="R64" s="23"/>
      <c r="S64" s="23"/>
      <c r="T64" s="23"/>
      <c r="U64" s="23"/>
      <c r="V64" s="23"/>
      <c r="W64" s="23"/>
      <c r="X64" s="23"/>
      <c r="Y64" s="23"/>
      <c r="Z64" s="23"/>
    </row>
    <row r="65" spans="1:26" ht="13.5" customHeight="1">
      <c r="A65" s="23"/>
      <c r="B65" s="55"/>
      <c r="C65" s="55"/>
      <c r="D65" s="55"/>
      <c r="E65" s="55"/>
      <c r="F65" s="55"/>
      <c r="G65" s="55"/>
      <c r="H65" s="55"/>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55"/>
      <c r="I66" s="23"/>
      <c r="J66" s="23"/>
      <c r="K66" s="102">
        <f>+A6</f>
        <v>2022</v>
      </c>
      <c r="L66" s="102" t="s">
        <v>390</v>
      </c>
      <c r="M66" s="99" t="s">
        <v>430</v>
      </c>
      <c r="N66" s="99" t="s">
        <v>431</v>
      </c>
      <c r="O66" s="99" t="s">
        <v>432</v>
      </c>
      <c r="P66" s="174" t="s">
        <v>388</v>
      </c>
      <c r="Q66" s="174" t="s">
        <v>392</v>
      </c>
      <c r="R66" s="23"/>
      <c r="S66" s="23"/>
      <c r="T66" s="23"/>
      <c r="U66" s="23"/>
      <c r="V66" s="23"/>
      <c r="W66" s="23"/>
      <c r="X66" s="23"/>
      <c r="Y66" s="23"/>
      <c r="Z66" s="23"/>
    </row>
    <row r="67" spans="1:26" ht="13.5" customHeight="1">
      <c r="A67" s="23"/>
      <c r="B67" s="55"/>
      <c r="C67" s="55"/>
      <c r="D67" s="55"/>
      <c r="E67" s="55"/>
      <c r="F67" s="55"/>
      <c r="G67" s="55"/>
      <c r="H67" s="55"/>
      <c r="I67" s="23"/>
      <c r="J67" s="23"/>
      <c r="K67" s="267" t="s">
        <v>190</v>
      </c>
      <c r="L67" s="103" t="s">
        <v>393</v>
      </c>
      <c r="M67" s="105"/>
      <c r="N67" s="105"/>
      <c r="O67" s="105"/>
      <c r="P67" s="105"/>
      <c r="Q67" s="105"/>
      <c r="R67" s="23"/>
      <c r="S67" s="23"/>
      <c r="T67" s="23"/>
      <c r="U67" s="23"/>
      <c r="V67" s="23"/>
      <c r="W67" s="23"/>
      <c r="X67" s="23"/>
      <c r="Y67" s="23"/>
      <c r="Z67" s="23"/>
    </row>
    <row r="68" spans="1:26" ht="13.5" customHeight="1">
      <c r="A68" s="23"/>
      <c r="B68" s="55"/>
      <c r="C68" s="55"/>
      <c r="D68" s="55"/>
      <c r="E68" s="55"/>
      <c r="F68" s="55"/>
      <c r="G68" s="55"/>
      <c r="H68" s="55"/>
      <c r="I68" s="23"/>
      <c r="J68" s="23"/>
      <c r="K68" s="284"/>
      <c r="L68" s="103" t="s">
        <v>394</v>
      </c>
      <c r="M68" s="105"/>
      <c r="N68" s="105"/>
      <c r="O68" s="105"/>
      <c r="P68" s="105"/>
      <c r="Q68" s="105"/>
      <c r="R68" s="23"/>
      <c r="S68" s="23"/>
      <c r="T68" s="23"/>
      <c r="U68" s="23"/>
      <c r="V68" s="23"/>
      <c r="W68" s="23"/>
      <c r="X68" s="23"/>
      <c r="Y68" s="23"/>
      <c r="Z68" s="23"/>
    </row>
    <row r="69" spans="1:26" ht="13.5" customHeight="1">
      <c r="A69" s="23"/>
      <c r="B69" s="55"/>
      <c r="C69" s="55"/>
      <c r="D69" s="55"/>
      <c r="E69" s="55"/>
      <c r="F69" s="55"/>
      <c r="G69" s="55"/>
      <c r="H69" s="55"/>
      <c r="I69" s="23"/>
      <c r="J69" s="23"/>
      <c r="K69" s="284"/>
      <c r="L69" s="103" t="s">
        <v>395</v>
      </c>
      <c r="M69" s="105"/>
      <c r="N69" s="105"/>
      <c r="O69" s="105"/>
      <c r="P69" s="105"/>
      <c r="Q69" s="105"/>
      <c r="R69" s="23"/>
      <c r="S69" s="23"/>
      <c r="T69" s="23"/>
      <c r="U69" s="23"/>
      <c r="V69" s="23"/>
      <c r="W69" s="23"/>
      <c r="X69" s="23"/>
      <c r="Y69" s="23"/>
      <c r="Z69" s="23"/>
    </row>
    <row r="70" spans="1:26" ht="13.5" customHeight="1">
      <c r="A70" s="23"/>
      <c r="B70" s="55"/>
      <c r="C70" s="55"/>
      <c r="D70" s="55"/>
      <c r="E70" s="55"/>
      <c r="F70" s="55"/>
      <c r="G70" s="55"/>
      <c r="H70" s="55"/>
      <c r="I70" s="23"/>
      <c r="J70" s="23"/>
      <c r="K70" s="284"/>
      <c r="L70" s="103" t="s">
        <v>397</v>
      </c>
      <c r="M70" s="105"/>
      <c r="N70" s="105"/>
      <c r="O70" s="105"/>
      <c r="P70" s="105"/>
      <c r="Q70" s="105"/>
      <c r="R70" s="23"/>
      <c r="S70" s="23"/>
      <c r="T70" s="23"/>
      <c r="U70" s="23"/>
      <c r="V70" s="23"/>
      <c r="W70" s="23"/>
      <c r="X70" s="23"/>
      <c r="Y70" s="23"/>
      <c r="Z70" s="23"/>
    </row>
    <row r="71" spans="1:26" ht="13.5" customHeight="1">
      <c r="A71" s="23"/>
      <c r="B71" s="55"/>
      <c r="C71" s="55"/>
      <c r="D71" s="55"/>
      <c r="E71" s="55"/>
      <c r="F71" s="55"/>
      <c r="G71" s="55"/>
      <c r="H71" s="55"/>
      <c r="I71" s="23"/>
      <c r="J71" s="23"/>
      <c r="K71" s="284"/>
      <c r="L71" s="103" t="s">
        <v>399</v>
      </c>
      <c r="M71" s="105"/>
      <c r="N71" s="105"/>
      <c r="O71" s="105"/>
      <c r="P71" s="105"/>
      <c r="Q71" s="105"/>
      <c r="R71" s="23"/>
      <c r="S71" s="23"/>
      <c r="T71" s="23"/>
      <c r="U71" s="23"/>
      <c r="V71" s="23"/>
      <c r="W71" s="23"/>
      <c r="X71" s="23"/>
      <c r="Y71" s="23"/>
      <c r="Z71" s="23"/>
    </row>
    <row r="72" spans="1:26" ht="13.5" customHeight="1">
      <c r="A72" s="23"/>
      <c r="B72" s="55"/>
      <c r="C72" s="55"/>
      <c r="D72" s="55"/>
      <c r="E72" s="55"/>
      <c r="F72" s="55"/>
      <c r="G72" s="55"/>
      <c r="H72" s="55"/>
      <c r="I72" s="23"/>
      <c r="J72" s="23"/>
      <c r="K72" s="284"/>
      <c r="L72" s="103" t="s">
        <v>400</v>
      </c>
      <c r="M72" s="105"/>
      <c r="N72" s="105"/>
      <c r="O72" s="105"/>
      <c r="P72" s="105"/>
      <c r="Q72" s="105"/>
      <c r="R72" s="23"/>
      <c r="S72" s="23"/>
      <c r="T72" s="23"/>
      <c r="U72" s="23"/>
      <c r="V72" s="23"/>
      <c r="W72" s="23"/>
      <c r="X72" s="23"/>
      <c r="Y72" s="23"/>
      <c r="Z72" s="23"/>
    </row>
    <row r="73" spans="1:26" ht="13.5" customHeight="1">
      <c r="A73" s="23"/>
      <c r="B73" s="55"/>
      <c r="C73" s="55"/>
      <c r="D73" s="55"/>
      <c r="E73" s="55"/>
      <c r="F73" s="55"/>
      <c r="G73" s="55"/>
      <c r="H73" s="55"/>
      <c r="I73" s="23"/>
      <c r="J73" s="23"/>
      <c r="K73" s="284"/>
      <c r="L73" s="103" t="s">
        <v>401</v>
      </c>
      <c r="M73" s="105"/>
      <c r="N73" s="105"/>
      <c r="O73" s="105"/>
      <c r="P73" s="105"/>
      <c r="Q73" s="105"/>
      <c r="R73" s="23"/>
      <c r="S73" s="23"/>
      <c r="T73" s="23"/>
      <c r="U73" s="23"/>
      <c r="V73" s="23"/>
      <c r="W73" s="23"/>
      <c r="X73" s="23"/>
      <c r="Y73" s="23"/>
      <c r="Z73" s="23"/>
    </row>
    <row r="74" spans="1:26" ht="13.5" customHeight="1">
      <c r="A74" s="23"/>
      <c r="B74" s="55"/>
      <c r="C74" s="55"/>
      <c r="D74" s="55"/>
      <c r="E74" s="55"/>
      <c r="F74" s="55"/>
      <c r="G74" s="55"/>
      <c r="H74" s="55"/>
      <c r="I74" s="23"/>
      <c r="J74" s="23"/>
      <c r="K74" s="284"/>
      <c r="L74" s="103" t="s">
        <v>403</v>
      </c>
      <c r="M74" s="105"/>
      <c r="N74" s="105"/>
      <c r="O74" s="105"/>
      <c r="P74" s="105"/>
      <c r="Q74" s="105"/>
      <c r="R74" s="23"/>
      <c r="S74" s="23"/>
      <c r="T74" s="23"/>
      <c r="U74" s="23"/>
      <c r="V74" s="23"/>
      <c r="W74" s="23"/>
      <c r="X74" s="23"/>
      <c r="Y74" s="23"/>
      <c r="Z74" s="23"/>
    </row>
    <row r="75" spans="1:26" ht="13.5" customHeight="1">
      <c r="A75" s="23"/>
      <c r="B75" s="55"/>
      <c r="C75" s="55"/>
      <c r="D75" s="55"/>
      <c r="E75" s="55"/>
      <c r="F75" s="55"/>
      <c r="G75" s="55"/>
      <c r="H75" s="55"/>
      <c r="I75" s="23"/>
      <c r="J75" s="23"/>
      <c r="K75" s="284"/>
      <c r="L75" s="103" t="s">
        <v>404</v>
      </c>
      <c r="M75" s="105"/>
      <c r="N75" s="105"/>
      <c r="O75" s="105"/>
      <c r="P75" s="105"/>
      <c r="Q75" s="105"/>
      <c r="R75" s="23"/>
      <c r="S75" s="23"/>
      <c r="T75" s="23"/>
      <c r="U75" s="23"/>
      <c r="V75" s="23"/>
      <c r="W75" s="23"/>
      <c r="X75" s="23"/>
      <c r="Y75" s="23"/>
      <c r="Z75" s="23"/>
    </row>
    <row r="76" spans="1:26" ht="13.5" customHeight="1">
      <c r="A76" s="23"/>
      <c r="B76" s="55"/>
      <c r="C76" s="55"/>
      <c r="D76" s="55"/>
      <c r="E76" s="55"/>
      <c r="F76" s="55"/>
      <c r="G76" s="55"/>
      <c r="H76" s="55"/>
      <c r="I76" s="23"/>
      <c r="J76" s="23"/>
      <c r="K76" s="284"/>
      <c r="L76" s="103" t="s">
        <v>405</v>
      </c>
      <c r="M76" s="105"/>
      <c r="N76" s="105"/>
      <c r="O76" s="105"/>
      <c r="P76" s="105"/>
      <c r="Q76" s="105"/>
      <c r="R76" s="23"/>
      <c r="S76" s="23"/>
      <c r="T76" s="23"/>
      <c r="U76" s="23"/>
      <c r="V76" s="23"/>
      <c r="W76" s="23"/>
      <c r="X76" s="23"/>
      <c r="Y76" s="23"/>
      <c r="Z76" s="23"/>
    </row>
    <row r="77" spans="1:26" ht="13.5" customHeight="1">
      <c r="A77" s="23"/>
      <c r="B77" s="55"/>
      <c r="C77" s="55"/>
      <c r="D77" s="55"/>
      <c r="E77" s="55"/>
      <c r="F77" s="55"/>
      <c r="G77" s="55"/>
      <c r="H77" s="55"/>
      <c r="I77" s="23"/>
      <c r="J77" s="23"/>
      <c r="K77" s="284"/>
      <c r="L77" s="103" t="s">
        <v>406</v>
      </c>
      <c r="M77" s="105"/>
      <c r="N77" s="105"/>
      <c r="O77" s="105"/>
      <c r="P77" s="105"/>
      <c r="Q77" s="105"/>
      <c r="R77" s="23"/>
      <c r="S77" s="23"/>
      <c r="T77" s="23"/>
      <c r="U77" s="23"/>
      <c r="V77" s="23"/>
      <c r="W77" s="23"/>
      <c r="X77" s="23"/>
      <c r="Y77" s="23"/>
      <c r="Z77" s="23"/>
    </row>
    <row r="78" spans="1:26" ht="13.5" customHeight="1">
      <c r="A78" s="23"/>
      <c r="B78" s="55"/>
      <c r="C78" s="55"/>
      <c r="D78" s="55"/>
      <c r="E78" s="55"/>
      <c r="F78" s="55"/>
      <c r="G78" s="55"/>
      <c r="H78" s="55"/>
      <c r="I78" s="23"/>
      <c r="J78" s="23"/>
      <c r="K78" s="284"/>
      <c r="L78" s="103" t="s">
        <v>407</v>
      </c>
      <c r="M78" s="105"/>
      <c r="N78" s="105"/>
      <c r="O78" s="105"/>
      <c r="P78" s="105"/>
      <c r="Q78" s="105"/>
      <c r="R78" s="23"/>
      <c r="S78" s="23"/>
      <c r="T78" s="23"/>
      <c r="U78" s="23"/>
      <c r="V78" s="23"/>
      <c r="W78" s="23"/>
      <c r="X78" s="23"/>
      <c r="Y78" s="23"/>
      <c r="Z78" s="23"/>
    </row>
    <row r="79" spans="1:26" ht="13.5" customHeight="1">
      <c r="A79" s="23"/>
      <c r="B79" s="55"/>
      <c r="C79" s="55"/>
      <c r="D79" s="55"/>
      <c r="E79" s="55"/>
      <c r="F79" s="55"/>
      <c r="G79" s="55"/>
      <c r="H79" s="55"/>
      <c r="I79" s="23"/>
      <c r="J79" s="23"/>
      <c r="K79" s="283"/>
      <c r="L79" s="107" t="s">
        <v>408</v>
      </c>
      <c r="M79" s="107" t="e">
        <f>AVERAGE(M67:M78)</f>
        <v>#DIV/0!</v>
      </c>
      <c r="N79" s="107"/>
      <c r="O79" s="107">
        <f>MAX(O67:O78)</f>
        <v>0</v>
      </c>
      <c r="P79" s="107" t="e">
        <f>AVERAGE(P67:P78)</f>
        <v>#DIV/0!</v>
      </c>
      <c r="Q79" s="107">
        <f>MAX(Q67:Q78)</f>
        <v>0</v>
      </c>
      <c r="R79" s="23"/>
      <c r="S79" s="23"/>
      <c r="T79" s="23"/>
      <c r="U79" s="23"/>
      <c r="V79" s="23"/>
      <c r="W79" s="23"/>
      <c r="X79" s="23"/>
      <c r="Y79" s="23"/>
      <c r="Z79" s="23"/>
    </row>
    <row r="80" spans="1:26" ht="13.5" customHeight="1">
      <c r="A80" s="23"/>
      <c r="B80" s="55"/>
      <c r="C80" s="55"/>
      <c r="D80" s="55"/>
      <c r="E80" s="55"/>
      <c r="F80" s="55"/>
      <c r="G80" s="55"/>
      <c r="H80" s="55"/>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55"/>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55"/>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55"/>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55"/>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55"/>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55"/>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55"/>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55"/>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55"/>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55"/>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55"/>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55"/>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55"/>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55"/>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55"/>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55"/>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55"/>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55"/>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55"/>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55"/>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55"/>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55"/>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55"/>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55"/>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55"/>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55"/>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55"/>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55"/>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55"/>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55"/>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55"/>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55"/>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55"/>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55"/>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55"/>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55"/>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55"/>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55"/>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55"/>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55"/>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55"/>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55"/>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55"/>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55"/>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55"/>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55"/>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55"/>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55"/>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55"/>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55"/>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55"/>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55"/>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55"/>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55"/>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55"/>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55"/>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55"/>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55"/>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55"/>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55"/>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55"/>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55"/>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55"/>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55"/>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55"/>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55"/>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55"/>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55"/>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55"/>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55"/>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55"/>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55"/>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55"/>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55"/>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55"/>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55"/>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55"/>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55"/>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55"/>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55"/>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55"/>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55"/>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55"/>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55"/>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55"/>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55"/>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55"/>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55"/>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55"/>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55"/>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55"/>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55"/>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55"/>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55"/>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55"/>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55"/>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55"/>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55"/>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55"/>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55"/>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55"/>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55"/>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55"/>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55"/>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55"/>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55"/>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55"/>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55"/>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55"/>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55"/>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55"/>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55"/>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55"/>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55"/>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55"/>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55"/>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55"/>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55"/>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55"/>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55"/>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55"/>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55"/>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55"/>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55"/>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55"/>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55"/>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55"/>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55"/>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55"/>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55"/>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55"/>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55"/>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55"/>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55"/>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55"/>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55"/>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55"/>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55"/>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55"/>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55"/>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55"/>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55"/>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55"/>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55"/>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55"/>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55"/>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55"/>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55"/>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55"/>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55"/>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55"/>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55"/>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55"/>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55"/>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55"/>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55"/>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55"/>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55"/>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55"/>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55"/>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55"/>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55"/>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55"/>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55"/>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55"/>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55"/>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55"/>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55"/>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55"/>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55"/>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55"/>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55"/>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55"/>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55"/>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55"/>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55"/>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55"/>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55"/>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55"/>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55"/>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55"/>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55"/>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55"/>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55"/>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55"/>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55"/>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55"/>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55"/>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55"/>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55"/>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55"/>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55"/>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55"/>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55"/>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55"/>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55"/>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55"/>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55"/>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55"/>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K67:K79"/>
    <mergeCell ref="S4:U8"/>
    <mergeCell ref="B5:E5"/>
    <mergeCell ref="F5:H5"/>
    <mergeCell ref="K5:Q5"/>
    <mergeCell ref="K7:K19"/>
    <mergeCell ref="S10:U12"/>
    <mergeCell ref="S13:U16"/>
    <mergeCell ref="K22:K34"/>
    <mergeCell ref="K37:K49"/>
    <mergeCell ref="A48:H48"/>
    <mergeCell ref="A49:H52"/>
    <mergeCell ref="K52:K64"/>
  </mergeCells>
  <pageMargins left="0.7" right="0.7" top="0.75" bottom="0.75" header="0" footer="0"/>
  <pageSetup paperSize="9" fitToHeight="0" orientation="portrait"/>
  <headerFooter>
    <oddFooter>&amp;CPage &amp;P</oddFoot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Z1000"/>
  <sheetViews>
    <sheetView workbookViewId="0"/>
  </sheetViews>
  <sheetFormatPr defaultColWidth="14.42578125" defaultRowHeight="15" customHeight="1"/>
  <cols>
    <col min="1" max="1" width="14" customWidth="1"/>
    <col min="2" max="4" width="17" customWidth="1"/>
    <col min="5" max="5" width="14.7109375" customWidth="1"/>
    <col min="6" max="7" width="17" customWidth="1"/>
    <col min="8" max="11" width="9.28515625" customWidth="1"/>
    <col min="12" max="12" width="15.42578125" customWidth="1"/>
    <col min="13" max="13" width="17.42578125" customWidth="1"/>
    <col min="14" max="14" width="13.7109375" customWidth="1"/>
    <col min="15" max="15" width="15" customWidth="1"/>
    <col min="16" max="18" width="9.28515625" customWidth="1"/>
    <col min="19" max="19" width="22" customWidth="1"/>
    <col min="20" max="26" width="8.7109375" customWidth="1"/>
  </cols>
  <sheetData>
    <row r="1" spans="1:26" ht="13.5" customHeight="1">
      <c r="A1" s="1" t="str">
        <f>+'Cover Page'!$B$31</f>
        <v>Annual Performance Report 2022</v>
      </c>
      <c r="B1" s="1"/>
      <c r="C1" s="1"/>
      <c r="D1" s="1"/>
      <c r="E1" s="1" t="str">
        <f>+'Cover Page'!$B$35</f>
        <v>VEOLIA BIOENERGY UK LTD</v>
      </c>
      <c r="F1" s="55"/>
      <c r="G1" s="55"/>
      <c r="H1" s="23"/>
      <c r="I1" s="23"/>
      <c r="J1" s="23"/>
      <c r="K1" s="23"/>
      <c r="L1" s="23"/>
      <c r="M1" s="23"/>
      <c r="N1" s="23"/>
      <c r="O1" s="23"/>
      <c r="P1" s="23"/>
      <c r="Q1" s="23"/>
      <c r="R1" s="23"/>
      <c r="S1" s="23"/>
      <c r="T1" s="23"/>
      <c r="U1" s="23"/>
      <c r="V1" s="23"/>
      <c r="W1" s="23"/>
      <c r="X1" s="23"/>
      <c r="Y1" s="23"/>
      <c r="Z1" s="23"/>
    </row>
    <row r="2" spans="1:26" ht="13.5" customHeight="1">
      <c r="A2" s="23"/>
      <c r="B2" s="55"/>
      <c r="C2" s="55"/>
      <c r="D2" s="55"/>
      <c r="E2" s="55"/>
      <c r="F2" s="55"/>
      <c r="G2" s="55"/>
      <c r="H2" s="23"/>
      <c r="I2" s="23"/>
      <c r="J2" s="23"/>
      <c r="K2" s="23"/>
      <c r="L2" s="23"/>
      <c r="M2" s="23"/>
      <c r="N2" s="23"/>
      <c r="O2" s="23"/>
      <c r="P2" s="23"/>
      <c r="Q2" s="23"/>
      <c r="R2" s="23"/>
      <c r="S2" s="23"/>
      <c r="T2" s="23"/>
      <c r="U2" s="23"/>
      <c r="V2" s="23"/>
      <c r="W2" s="23"/>
      <c r="X2" s="23"/>
      <c r="Y2" s="23"/>
      <c r="Z2" s="23"/>
    </row>
    <row r="3" spans="1:26" ht="13.5" customHeight="1">
      <c r="A3" s="93" t="s">
        <v>437</v>
      </c>
      <c r="B3" s="55"/>
      <c r="C3" s="55"/>
      <c r="D3" s="94" t="s">
        <v>377</v>
      </c>
      <c r="E3" s="55"/>
      <c r="F3" s="55"/>
      <c r="G3" s="95" t="s">
        <v>378</v>
      </c>
      <c r="H3" s="23"/>
      <c r="I3" s="23"/>
      <c r="J3" s="34" t="str">
        <f>+A3</f>
        <v xml:space="preserve">Monitoring of Ammnonia emissions </v>
      </c>
      <c r="K3" s="23"/>
      <c r="L3" s="34"/>
      <c r="M3" s="23"/>
      <c r="N3" s="34" t="s">
        <v>379</v>
      </c>
      <c r="O3" s="23"/>
      <c r="P3" s="23"/>
      <c r="Q3" s="96" t="s">
        <v>1</v>
      </c>
      <c r="R3" s="89"/>
      <c r="S3" s="89"/>
      <c r="T3" s="23"/>
      <c r="U3" s="23"/>
      <c r="V3" s="23"/>
      <c r="W3" s="23"/>
      <c r="X3" s="23"/>
      <c r="Y3" s="23"/>
      <c r="Z3" s="23"/>
    </row>
    <row r="4" spans="1:26" ht="13.5" customHeight="1">
      <c r="A4" s="23"/>
      <c r="B4" s="55"/>
      <c r="C4" s="55"/>
      <c r="D4" s="55"/>
      <c r="E4" s="55"/>
      <c r="F4" s="55"/>
      <c r="G4" s="55"/>
      <c r="H4" s="23"/>
      <c r="I4" s="23"/>
      <c r="J4" s="23"/>
      <c r="K4" s="23"/>
      <c r="L4" s="23"/>
      <c r="M4" s="23"/>
      <c r="N4" s="23"/>
      <c r="O4" s="23"/>
      <c r="P4" s="23"/>
      <c r="Q4" s="259" t="s">
        <v>380</v>
      </c>
      <c r="R4" s="271"/>
      <c r="S4" s="271"/>
      <c r="T4" s="23"/>
      <c r="U4" s="23"/>
      <c r="V4" s="23"/>
      <c r="W4" s="23"/>
      <c r="X4" s="23"/>
      <c r="Y4" s="23"/>
      <c r="Z4" s="23"/>
    </row>
    <row r="5" spans="1:26" ht="13.5" customHeight="1">
      <c r="A5" s="97" t="s">
        <v>381</v>
      </c>
      <c r="B5" s="268" t="s">
        <v>382</v>
      </c>
      <c r="C5" s="273"/>
      <c r="D5" s="274"/>
      <c r="E5" s="268" t="s">
        <v>383</v>
      </c>
      <c r="F5" s="273"/>
      <c r="G5" s="274"/>
      <c r="H5" s="23"/>
      <c r="I5" s="23"/>
      <c r="J5" s="269"/>
      <c r="K5" s="280"/>
      <c r="L5" s="280"/>
      <c r="M5" s="280"/>
      <c r="N5" s="280"/>
      <c r="O5" s="280"/>
      <c r="P5" s="23"/>
      <c r="Q5" s="271"/>
      <c r="R5" s="271"/>
      <c r="S5" s="271"/>
      <c r="T5" s="23"/>
      <c r="U5" s="23"/>
      <c r="V5" s="23"/>
      <c r="W5" s="23"/>
      <c r="X5" s="23"/>
      <c r="Y5" s="23"/>
      <c r="Z5" s="23"/>
    </row>
    <row r="6" spans="1:26" ht="37.5" customHeight="1">
      <c r="A6" s="98">
        <f>+'Cover Page'!C41</f>
        <v>2022</v>
      </c>
      <c r="B6" s="99" t="s">
        <v>438</v>
      </c>
      <c r="C6" s="99" t="s">
        <v>385</v>
      </c>
      <c r="D6" s="99" t="s">
        <v>386</v>
      </c>
      <c r="E6" s="99" t="s">
        <v>439</v>
      </c>
      <c r="F6" s="99" t="s">
        <v>388</v>
      </c>
      <c r="G6" s="99" t="s">
        <v>389</v>
      </c>
      <c r="H6" s="100"/>
      <c r="I6" s="101"/>
      <c r="J6" s="102">
        <f>+A6</f>
        <v>2022</v>
      </c>
      <c r="K6" s="102" t="s">
        <v>390</v>
      </c>
      <c r="L6" s="174" t="s">
        <v>385</v>
      </c>
      <c r="M6" s="174" t="s">
        <v>391</v>
      </c>
      <c r="N6" s="174" t="s">
        <v>388</v>
      </c>
      <c r="O6" s="174" t="s">
        <v>392</v>
      </c>
      <c r="P6" s="101"/>
      <c r="Q6" s="271"/>
      <c r="R6" s="271"/>
      <c r="S6" s="271"/>
      <c r="T6" s="101"/>
      <c r="U6" s="101"/>
      <c r="V6" s="101"/>
      <c r="W6" s="101"/>
      <c r="X6" s="101"/>
      <c r="Y6" s="101"/>
      <c r="Z6" s="101"/>
    </row>
    <row r="7" spans="1:26" ht="13.5" customHeight="1">
      <c r="A7" s="103" t="s">
        <v>393</v>
      </c>
      <c r="B7" s="108">
        <v>0</v>
      </c>
      <c r="C7" s="105">
        <v>0.11</v>
      </c>
      <c r="D7" s="105">
        <v>6.13</v>
      </c>
      <c r="E7" s="108">
        <v>10</v>
      </c>
      <c r="F7" s="105">
        <v>0.11</v>
      </c>
      <c r="G7" s="105">
        <v>6.13</v>
      </c>
      <c r="H7" s="23"/>
      <c r="I7" s="23"/>
      <c r="J7" s="267" t="s">
        <v>186</v>
      </c>
      <c r="K7" s="103" t="s">
        <v>393</v>
      </c>
      <c r="L7" s="105">
        <v>0.11</v>
      </c>
      <c r="M7" s="105">
        <v>6.13</v>
      </c>
      <c r="N7" s="105">
        <v>0.11</v>
      </c>
      <c r="O7" s="105">
        <v>6.13</v>
      </c>
      <c r="P7" s="23"/>
      <c r="Q7" s="271"/>
      <c r="R7" s="271"/>
      <c r="S7" s="271"/>
      <c r="T7" s="23"/>
      <c r="U7" s="23"/>
      <c r="V7" s="23"/>
      <c r="W7" s="23"/>
      <c r="X7" s="23"/>
      <c r="Y7" s="23"/>
      <c r="Z7" s="23"/>
    </row>
    <row r="8" spans="1:26" ht="13.5" customHeight="1">
      <c r="A8" s="103" t="s">
        <v>394</v>
      </c>
      <c r="B8" s="104">
        <f t="shared" ref="B8:B18" si="0">+B7</f>
        <v>0</v>
      </c>
      <c r="C8" s="105">
        <v>0.47</v>
      </c>
      <c r="D8" s="105">
        <v>1.1100000000000001</v>
      </c>
      <c r="E8" s="104">
        <f t="shared" ref="E8:E18" si="1">+E7</f>
        <v>10</v>
      </c>
      <c r="F8" s="105">
        <v>0.47</v>
      </c>
      <c r="G8" s="105">
        <v>1.1100000000000001</v>
      </c>
      <c r="H8" s="23"/>
      <c r="I8" s="23"/>
      <c r="J8" s="284"/>
      <c r="K8" s="103" t="s">
        <v>394</v>
      </c>
      <c r="L8" s="105">
        <v>0.47</v>
      </c>
      <c r="M8" s="105">
        <v>1.1100000000000001</v>
      </c>
      <c r="N8" s="105">
        <v>0.47</v>
      </c>
      <c r="O8" s="105">
        <v>1.1100000000000001</v>
      </c>
      <c r="P8" s="23"/>
      <c r="Q8" s="271"/>
      <c r="R8" s="271"/>
      <c r="S8" s="271"/>
      <c r="T8" s="23"/>
      <c r="U8" s="23"/>
      <c r="V8" s="23"/>
      <c r="W8" s="23"/>
      <c r="X8" s="23"/>
      <c r="Y8" s="23"/>
      <c r="Z8" s="23"/>
    </row>
    <row r="9" spans="1:26" ht="13.5" customHeight="1">
      <c r="A9" s="103" t="s">
        <v>395</v>
      </c>
      <c r="B9" s="104">
        <f t="shared" si="0"/>
        <v>0</v>
      </c>
      <c r="C9" s="105">
        <v>0.76</v>
      </c>
      <c r="D9" s="105">
        <v>15.13</v>
      </c>
      <c r="E9" s="104">
        <f t="shared" si="1"/>
        <v>10</v>
      </c>
      <c r="F9" s="105">
        <v>0.76</v>
      </c>
      <c r="G9" s="105">
        <v>15.13</v>
      </c>
      <c r="H9" s="23"/>
      <c r="I9" s="23"/>
      <c r="J9" s="284"/>
      <c r="K9" s="103" t="s">
        <v>395</v>
      </c>
      <c r="L9" s="105">
        <v>0.76</v>
      </c>
      <c r="M9" s="105">
        <v>15.13</v>
      </c>
      <c r="N9" s="105">
        <v>0.76</v>
      </c>
      <c r="O9" s="105">
        <v>15.13</v>
      </c>
      <c r="P9" s="23"/>
      <c r="Q9" s="106" t="s">
        <v>396</v>
      </c>
      <c r="R9" s="23"/>
      <c r="S9" s="23"/>
      <c r="T9" s="23"/>
      <c r="U9" s="23"/>
      <c r="V9" s="23"/>
      <c r="W9" s="23"/>
      <c r="X9" s="23"/>
      <c r="Y9" s="23"/>
      <c r="Z9" s="23"/>
    </row>
    <row r="10" spans="1:26" ht="14.25" customHeight="1">
      <c r="A10" s="103" t="s">
        <v>397</v>
      </c>
      <c r="B10" s="104">
        <f t="shared" si="0"/>
        <v>0</v>
      </c>
      <c r="C10" s="105">
        <v>0.12</v>
      </c>
      <c r="D10" s="105">
        <v>0.84</v>
      </c>
      <c r="E10" s="104">
        <f t="shared" si="1"/>
        <v>10</v>
      </c>
      <c r="F10" s="105">
        <v>0.12</v>
      </c>
      <c r="G10" s="105">
        <v>0.84</v>
      </c>
      <c r="H10" s="23"/>
      <c r="I10" s="23"/>
      <c r="J10" s="284"/>
      <c r="K10" s="103" t="s">
        <v>397</v>
      </c>
      <c r="L10" s="105">
        <v>0.12</v>
      </c>
      <c r="M10" s="105">
        <v>0.84</v>
      </c>
      <c r="N10" s="105">
        <v>0.12</v>
      </c>
      <c r="O10" s="105">
        <v>0.84</v>
      </c>
      <c r="P10" s="23"/>
      <c r="Q10" s="270" t="s">
        <v>398</v>
      </c>
      <c r="R10" s="271"/>
      <c r="S10" s="271"/>
      <c r="T10" s="23"/>
      <c r="U10" s="23"/>
      <c r="V10" s="23"/>
      <c r="W10" s="23"/>
      <c r="X10" s="23"/>
      <c r="Y10" s="23"/>
      <c r="Z10" s="23"/>
    </row>
    <row r="11" spans="1:26" ht="13.5" customHeight="1">
      <c r="A11" s="103" t="s">
        <v>399</v>
      </c>
      <c r="B11" s="104">
        <f t="shared" si="0"/>
        <v>0</v>
      </c>
      <c r="C11" s="105">
        <v>0.22</v>
      </c>
      <c r="D11" s="105">
        <v>0.44</v>
      </c>
      <c r="E11" s="104">
        <f t="shared" si="1"/>
        <v>10</v>
      </c>
      <c r="F11" s="105">
        <v>0.22</v>
      </c>
      <c r="G11" s="105">
        <v>0.44</v>
      </c>
      <c r="H11" s="23"/>
      <c r="I11" s="23"/>
      <c r="J11" s="284"/>
      <c r="K11" s="103" t="s">
        <v>399</v>
      </c>
      <c r="L11" s="105">
        <v>0.22</v>
      </c>
      <c r="M11" s="105">
        <v>0.44</v>
      </c>
      <c r="N11" s="105">
        <v>0.22</v>
      </c>
      <c r="O11" s="105">
        <v>0.44</v>
      </c>
      <c r="P11" s="23"/>
      <c r="Q11" s="271"/>
      <c r="R11" s="271"/>
      <c r="S11" s="271"/>
      <c r="T11" s="23"/>
      <c r="U11" s="23"/>
      <c r="V11" s="23"/>
      <c r="W11" s="23"/>
      <c r="X11" s="23"/>
      <c r="Y11" s="23"/>
      <c r="Z11" s="23"/>
    </row>
    <row r="12" spans="1:26" ht="13.5" customHeight="1">
      <c r="A12" s="103" t="s">
        <v>400</v>
      </c>
      <c r="B12" s="104">
        <f t="shared" si="0"/>
        <v>0</v>
      </c>
      <c r="C12" s="105">
        <v>0.17</v>
      </c>
      <c r="D12" s="105">
        <v>1.59</v>
      </c>
      <c r="E12" s="104">
        <f t="shared" si="1"/>
        <v>10</v>
      </c>
      <c r="F12" s="105">
        <v>0.17</v>
      </c>
      <c r="G12" s="105">
        <v>1.59</v>
      </c>
      <c r="H12" s="23"/>
      <c r="I12" s="23"/>
      <c r="J12" s="284"/>
      <c r="K12" s="103" t="s">
        <v>400</v>
      </c>
      <c r="L12" s="105">
        <v>0.17</v>
      </c>
      <c r="M12" s="105">
        <v>1.59</v>
      </c>
      <c r="N12" s="105">
        <v>0.17</v>
      </c>
      <c r="O12" s="105">
        <v>1.59</v>
      </c>
      <c r="P12" s="23"/>
      <c r="Q12" s="271"/>
      <c r="R12" s="271"/>
      <c r="S12" s="271"/>
      <c r="T12" s="23"/>
      <c r="U12" s="23"/>
      <c r="V12" s="23"/>
      <c r="W12" s="23"/>
      <c r="X12" s="23"/>
      <c r="Y12" s="23"/>
      <c r="Z12" s="23"/>
    </row>
    <row r="13" spans="1:26" ht="14.25" customHeight="1">
      <c r="A13" s="103" t="s">
        <v>401</v>
      </c>
      <c r="B13" s="104">
        <f t="shared" si="0"/>
        <v>0</v>
      </c>
      <c r="C13" s="105">
        <v>0.2</v>
      </c>
      <c r="D13" s="105">
        <v>0.57999999999999996</v>
      </c>
      <c r="E13" s="104">
        <f t="shared" si="1"/>
        <v>10</v>
      </c>
      <c r="F13" s="105">
        <v>0.2</v>
      </c>
      <c r="G13" s="105">
        <v>0.57999999999999996</v>
      </c>
      <c r="H13" s="23"/>
      <c r="I13" s="23"/>
      <c r="J13" s="284"/>
      <c r="K13" s="103" t="s">
        <v>401</v>
      </c>
      <c r="L13" s="105">
        <v>0.2</v>
      </c>
      <c r="M13" s="105">
        <v>0.57999999999999996</v>
      </c>
      <c r="N13" s="105">
        <v>0.2</v>
      </c>
      <c r="O13" s="105">
        <v>0.57999999999999996</v>
      </c>
      <c r="P13" s="23"/>
      <c r="Q13" s="270" t="s">
        <v>402</v>
      </c>
      <c r="R13" s="271"/>
      <c r="S13" s="271"/>
      <c r="T13" s="23"/>
      <c r="U13" s="23"/>
      <c r="V13" s="23"/>
      <c r="W13" s="23"/>
      <c r="X13" s="23"/>
      <c r="Y13" s="23"/>
      <c r="Z13" s="23"/>
    </row>
    <row r="14" spans="1:26" ht="13.5" customHeight="1">
      <c r="A14" s="103" t="s">
        <v>403</v>
      </c>
      <c r="B14" s="104">
        <f t="shared" si="0"/>
        <v>0</v>
      </c>
      <c r="C14" s="105">
        <v>0.06</v>
      </c>
      <c r="D14" s="105">
        <v>3.63</v>
      </c>
      <c r="E14" s="104">
        <f t="shared" si="1"/>
        <v>10</v>
      </c>
      <c r="F14" s="105">
        <v>0.06</v>
      </c>
      <c r="G14" s="105">
        <v>3.63</v>
      </c>
      <c r="H14" s="23"/>
      <c r="I14" s="23"/>
      <c r="J14" s="284"/>
      <c r="K14" s="103" t="s">
        <v>403</v>
      </c>
      <c r="L14" s="105">
        <v>0.06</v>
      </c>
      <c r="M14" s="105">
        <v>3.63</v>
      </c>
      <c r="N14" s="105">
        <v>0.06</v>
      </c>
      <c r="O14" s="105">
        <v>3.63</v>
      </c>
      <c r="P14" s="23"/>
      <c r="Q14" s="271"/>
      <c r="R14" s="271"/>
      <c r="S14" s="271"/>
      <c r="T14" s="23"/>
      <c r="U14" s="23"/>
      <c r="V14" s="23"/>
      <c r="W14" s="23"/>
      <c r="X14" s="23"/>
      <c r="Y14" s="23"/>
      <c r="Z14" s="23"/>
    </row>
    <row r="15" spans="1:26" ht="13.5" customHeight="1">
      <c r="A15" s="103" t="s">
        <v>404</v>
      </c>
      <c r="B15" s="104">
        <f t="shared" si="0"/>
        <v>0</v>
      </c>
      <c r="C15" s="105">
        <v>0.13</v>
      </c>
      <c r="D15" s="105">
        <v>3.35</v>
      </c>
      <c r="E15" s="104">
        <f t="shared" si="1"/>
        <v>10</v>
      </c>
      <c r="F15" s="105">
        <v>0.13</v>
      </c>
      <c r="G15" s="105">
        <v>3.35</v>
      </c>
      <c r="H15" s="23"/>
      <c r="I15" s="23"/>
      <c r="J15" s="284"/>
      <c r="K15" s="103" t="s">
        <v>404</v>
      </c>
      <c r="L15" s="105">
        <v>0.13</v>
      </c>
      <c r="M15" s="105">
        <v>3.35</v>
      </c>
      <c r="N15" s="105">
        <v>0.13</v>
      </c>
      <c r="O15" s="105">
        <v>3.35</v>
      </c>
      <c r="P15" s="23"/>
      <c r="Q15" s="271"/>
      <c r="R15" s="271"/>
      <c r="S15" s="271"/>
      <c r="T15" s="23"/>
      <c r="U15" s="23"/>
      <c r="V15" s="23"/>
      <c r="W15" s="23"/>
      <c r="X15" s="23"/>
      <c r="Y15" s="23"/>
      <c r="Z15" s="23"/>
    </row>
    <row r="16" spans="1:26" ht="13.5" customHeight="1">
      <c r="A16" s="103" t="s">
        <v>405</v>
      </c>
      <c r="B16" s="104">
        <f t="shared" si="0"/>
        <v>0</v>
      </c>
      <c r="C16" s="105">
        <v>0.22</v>
      </c>
      <c r="D16" s="105">
        <v>0.52</v>
      </c>
      <c r="E16" s="104">
        <f t="shared" si="1"/>
        <v>10</v>
      </c>
      <c r="F16" s="105">
        <v>0.22</v>
      </c>
      <c r="G16" s="105">
        <v>0.52</v>
      </c>
      <c r="H16" s="23"/>
      <c r="I16" s="23"/>
      <c r="J16" s="284"/>
      <c r="K16" s="103" t="s">
        <v>405</v>
      </c>
      <c r="L16" s="105">
        <v>0.22</v>
      </c>
      <c r="M16" s="105">
        <v>0.52</v>
      </c>
      <c r="N16" s="105">
        <v>0.22</v>
      </c>
      <c r="O16" s="105">
        <v>0.52</v>
      </c>
      <c r="P16" s="23"/>
      <c r="Q16" s="271"/>
      <c r="R16" s="271"/>
      <c r="S16" s="271"/>
      <c r="T16" s="23"/>
      <c r="U16" s="23"/>
      <c r="V16" s="23"/>
      <c r="W16" s="23"/>
      <c r="X16" s="23"/>
      <c r="Y16" s="23"/>
      <c r="Z16" s="23"/>
    </row>
    <row r="17" spans="1:26" ht="13.5" customHeight="1">
      <c r="A17" s="103" t="s">
        <v>406</v>
      </c>
      <c r="B17" s="104">
        <f t="shared" si="0"/>
        <v>0</v>
      </c>
      <c r="C17" s="105">
        <v>0.06</v>
      </c>
      <c r="D17" s="105">
        <v>1.68</v>
      </c>
      <c r="E17" s="104">
        <f t="shared" si="1"/>
        <v>10</v>
      </c>
      <c r="F17" s="105">
        <v>0.06</v>
      </c>
      <c r="G17" s="105">
        <v>1.68</v>
      </c>
      <c r="H17" s="23"/>
      <c r="I17" s="23"/>
      <c r="J17" s="284"/>
      <c r="K17" s="103" t="s">
        <v>406</v>
      </c>
      <c r="L17" s="105">
        <v>0.06</v>
      </c>
      <c r="M17" s="105">
        <v>1.68</v>
      </c>
      <c r="N17" s="105">
        <v>0.06</v>
      </c>
      <c r="O17" s="105">
        <v>1.68</v>
      </c>
      <c r="P17" s="23"/>
      <c r="Q17" s="23"/>
      <c r="R17" s="23"/>
      <c r="S17" s="23"/>
      <c r="T17" s="23"/>
      <c r="U17" s="23"/>
      <c r="V17" s="23"/>
      <c r="W17" s="23"/>
      <c r="X17" s="23"/>
      <c r="Y17" s="23"/>
      <c r="Z17" s="23"/>
    </row>
    <row r="18" spans="1:26" ht="13.5" customHeight="1">
      <c r="A18" s="103" t="s">
        <v>407</v>
      </c>
      <c r="B18" s="104">
        <f t="shared" si="0"/>
        <v>0</v>
      </c>
      <c r="C18" s="105">
        <v>0.05</v>
      </c>
      <c r="D18" s="105">
        <v>0.1</v>
      </c>
      <c r="E18" s="104">
        <f t="shared" si="1"/>
        <v>10</v>
      </c>
      <c r="F18" s="105">
        <v>0.05</v>
      </c>
      <c r="G18" s="105">
        <v>0.1</v>
      </c>
      <c r="H18" s="23"/>
      <c r="I18" s="23"/>
      <c r="J18" s="284"/>
      <c r="K18" s="103" t="s">
        <v>407</v>
      </c>
      <c r="L18" s="105">
        <v>0.05</v>
      </c>
      <c r="M18" s="105">
        <v>0.1</v>
      </c>
      <c r="N18" s="105">
        <v>0.05</v>
      </c>
      <c r="O18" s="105">
        <v>0.1</v>
      </c>
      <c r="P18" s="23"/>
      <c r="Q18" s="23"/>
      <c r="R18" s="23"/>
      <c r="S18" s="23"/>
      <c r="T18" s="23"/>
      <c r="U18" s="23"/>
      <c r="V18" s="23"/>
      <c r="W18" s="23"/>
      <c r="X18" s="23"/>
      <c r="Y18" s="23"/>
      <c r="Z18" s="23"/>
    </row>
    <row r="19" spans="1:26" ht="13.5" customHeight="1">
      <c r="A19" s="23"/>
      <c r="B19" s="55"/>
      <c r="C19" s="55"/>
      <c r="D19" s="55"/>
      <c r="E19" s="55"/>
      <c r="F19" s="55"/>
      <c r="G19" s="55"/>
      <c r="H19" s="23"/>
      <c r="I19" s="23"/>
      <c r="J19" s="283"/>
      <c r="K19" s="107" t="s">
        <v>408</v>
      </c>
      <c r="L19" s="107">
        <f>AVERAGE(L7:L18)</f>
        <v>0.21416666666666664</v>
      </c>
      <c r="M19" s="107">
        <f>MAX(M7:M18)</f>
        <v>15.13</v>
      </c>
      <c r="N19" s="107">
        <f>AVERAGE(N7:N18)</f>
        <v>0.21416666666666664</v>
      </c>
      <c r="O19" s="107">
        <f>MAX(O7:O18)</f>
        <v>15.13</v>
      </c>
      <c r="P19" s="23"/>
      <c r="Q19" s="23"/>
      <c r="R19" s="23"/>
      <c r="S19" s="23"/>
      <c r="T19" s="23"/>
      <c r="U19" s="23"/>
      <c r="V19" s="23"/>
      <c r="W19" s="23"/>
      <c r="X19" s="23"/>
      <c r="Y19" s="23"/>
      <c r="Z19" s="23"/>
    </row>
    <row r="20" spans="1:26" ht="13.5" customHeight="1">
      <c r="A20" s="23"/>
      <c r="B20" s="55"/>
      <c r="C20" s="55"/>
      <c r="D20" s="55"/>
      <c r="E20" s="55"/>
      <c r="F20" s="55"/>
      <c r="G20" s="55"/>
      <c r="H20" s="23"/>
      <c r="I20" s="23"/>
      <c r="J20" s="23"/>
      <c r="K20" s="23"/>
      <c r="L20" s="23"/>
      <c r="M20" s="23"/>
      <c r="N20" s="23"/>
      <c r="O20" s="23"/>
      <c r="P20" s="23"/>
      <c r="Q20" s="23"/>
      <c r="R20" s="23"/>
      <c r="S20" s="23"/>
      <c r="T20" s="23"/>
      <c r="U20" s="23"/>
      <c r="V20" s="23"/>
      <c r="W20" s="23"/>
      <c r="X20" s="23"/>
      <c r="Y20" s="23"/>
      <c r="Z20" s="23"/>
    </row>
    <row r="21" spans="1:26" ht="13.5" customHeight="1">
      <c r="A21" s="23"/>
      <c r="B21" s="55"/>
      <c r="C21" s="55"/>
      <c r="D21" s="55"/>
      <c r="E21" s="55"/>
      <c r="F21" s="55"/>
      <c r="G21" s="55"/>
      <c r="H21" s="23"/>
      <c r="I21" s="23"/>
      <c r="J21" s="102">
        <f>+A6</f>
        <v>2022</v>
      </c>
      <c r="K21" s="102" t="s">
        <v>390</v>
      </c>
      <c r="L21" s="174" t="s">
        <v>385</v>
      </c>
      <c r="M21" s="174" t="s">
        <v>391</v>
      </c>
      <c r="N21" s="174" t="s">
        <v>388</v>
      </c>
      <c r="O21" s="174" t="s">
        <v>392</v>
      </c>
      <c r="P21" s="23"/>
      <c r="Q21" s="23"/>
      <c r="R21" s="23"/>
      <c r="S21" s="23"/>
      <c r="T21" s="23"/>
      <c r="U21" s="23"/>
      <c r="V21" s="23"/>
      <c r="W21" s="23"/>
      <c r="X21" s="23"/>
      <c r="Y21" s="23"/>
      <c r="Z21" s="23"/>
    </row>
    <row r="22" spans="1:26" ht="13.5" customHeight="1">
      <c r="A22" s="23"/>
      <c r="B22" s="55"/>
      <c r="C22" s="55"/>
      <c r="D22" s="55"/>
      <c r="E22" s="55"/>
      <c r="F22" s="55"/>
      <c r="G22" s="55"/>
      <c r="H22" s="23"/>
      <c r="I22" s="23"/>
      <c r="J22" s="267" t="s">
        <v>187</v>
      </c>
      <c r="K22" s="103" t="s">
        <v>393</v>
      </c>
      <c r="L22" s="105"/>
      <c r="M22" s="105"/>
      <c r="N22" s="105"/>
      <c r="O22" s="105"/>
      <c r="P22" s="23"/>
      <c r="Q22" s="23"/>
      <c r="R22" s="23"/>
      <c r="S22" s="23"/>
      <c r="T22" s="23"/>
      <c r="U22" s="23"/>
      <c r="V22" s="23"/>
      <c r="W22" s="23"/>
      <c r="X22" s="23"/>
      <c r="Y22" s="23"/>
      <c r="Z22" s="23"/>
    </row>
    <row r="23" spans="1:26" ht="13.5" customHeight="1">
      <c r="A23" s="23"/>
      <c r="B23" s="55"/>
      <c r="C23" s="55"/>
      <c r="D23" s="55"/>
      <c r="E23" s="55"/>
      <c r="F23" s="55"/>
      <c r="G23" s="55"/>
      <c r="H23" s="23"/>
      <c r="I23" s="23"/>
      <c r="J23" s="284"/>
      <c r="K23" s="103" t="s">
        <v>394</v>
      </c>
      <c r="L23" s="105"/>
      <c r="M23" s="105"/>
      <c r="N23" s="105"/>
      <c r="O23" s="105"/>
      <c r="P23" s="23"/>
      <c r="Q23" s="23"/>
      <c r="R23" s="23"/>
      <c r="S23" s="23"/>
      <c r="T23" s="23"/>
      <c r="U23" s="23"/>
      <c r="V23" s="23"/>
      <c r="W23" s="23"/>
      <c r="X23" s="23"/>
      <c r="Y23" s="23"/>
      <c r="Z23" s="23"/>
    </row>
    <row r="24" spans="1:26" ht="13.5" customHeight="1">
      <c r="A24" s="23"/>
      <c r="B24" s="55"/>
      <c r="C24" s="55"/>
      <c r="D24" s="55"/>
      <c r="E24" s="55"/>
      <c r="F24" s="55"/>
      <c r="G24" s="55"/>
      <c r="H24" s="23"/>
      <c r="I24" s="23"/>
      <c r="J24" s="284"/>
      <c r="K24" s="103" t="s">
        <v>395</v>
      </c>
      <c r="L24" s="105"/>
      <c r="M24" s="105"/>
      <c r="N24" s="105"/>
      <c r="O24" s="105"/>
      <c r="P24" s="23"/>
      <c r="Q24" s="23"/>
      <c r="R24" s="23"/>
      <c r="S24" s="23"/>
      <c r="T24" s="23"/>
      <c r="U24" s="23"/>
      <c r="V24" s="23"/>
      <c r="W24" s="23"/>
      <c r="X24" s="23"/>
      <c r="Y24" s="23"/>
      <c r="Z24" s="23"/>
    </row>
    <row r="25" spans="1:26" ht="13.5" customHeight="1">
      <c r="A25" s="23"/>
      <c r="B25" s="55"/>
      <c r="C25" s="55"/>
      <c r="D25" s="55"/>
      <c r="E25" s="55"/>
      <c r="F25" s="55"/>
      <c r="G25" s="55"/>
      <c r="H25" s="23"/>
      <c r="I25" s="23"/>
      <c r="J25" s="284"/>
      <c r="K25" s="103" t="s">
        <v>397</v>
      </c>
      <c r="L25" s="105"/>
      <c r="M25" s="105"/>
      <c r="N25" s="105"/>
      <c r="O25" s="105"/>
      <c r="P25" s="23"/>
      <c r="Q25" s="23"/>
      <c r="R25" s="23"/>
      <c r="S25" s="23"/>
      <c r="T25" s="23"/>
      <c r="U25" s="23"/>
      <c r="V25" s="23"/>
      <c r="W25" s="23"/>
      <c r="X25" s="23"/>
      <c r="Y25" s="23"/>
      <c r="Z25" s="23"/>
    </row>
    <row r="26" spans="1:26" ht="13.5" customHeight="1">
      <c r="A26" s="23"/>
      <c r="B26" s="55"/>
      <c r="C26" s="55"/>
      <c r="D26" s="55"/>
      <c r="E26" s="55"/>
      <c r="F26" s="55"/>
      <c r="G26" s="55"/>
      <c r="H26" s="23"/>
      <c r="I26" s="23"/>
      <c r="J26" s="284"/>
      <c r="K26" s="103" t="s">
        <v>399</v>
      </c>
      <c r="L26" s="105"/>
      <c r="M26" s="105"/>
      <c r="N26" s="105"/>
      <c r="O26" s="105"/>
      <c r="P26" s="23"/>
      <c r="Q26" s="23"/>
      <c r="R26" s="23"/>
      <c r="S26" s="23"/>
      <c r="T26" s="23"/>
      <c r="U26" s="23"/>
      <c r="V26" s="23"/>
      <c r="W26" s="23"/>
      <c r="X26" s="23"/>
      <c r="Y26" s="23"/>
      <c r="Z26" s="23"/>
    </row>
    <row r="27" spans="1:26" ht="13.5" customHeight="1">
      <c r="A27" s="23"/>
      <c r="B27" s="55"/>
      <c r="C27" s="55"/>
      <c r="D27" s="55"/>
      <c r="E27" s="55"/>
      <c r="F27" s="55"/>
      <c r="G27" s="55"/>
      <c r="H27" s="23"/>
      <c r="I27" s="23"/>
      <c r="J27" s="284"/>
      <c r="K27" s="103" t="s">
        <v>400</v>
      </c>
      <c r="L27" s="105"/>
      <c r="M27" s="105"/>
      <c r="N27" s="105"/>
      <c r="O27" s="105"/>
      <c r="P27" s="23"/>
      <c r="Q27" s="23"/>
      <c r="R27" s="23"/>
      <c r="S27" s="23"/>
      <c r="T27" s="23"/>
      <c r="U27" s="23"/>
      <c r="V27" s="23"/>
      <c r="W27" s="23"/>
      <c r="X27" s="23"/>
      <c r="Y27" s="23"/>
      <c r="Z27" s="23"/>
    </row>
    <row r="28" spans="1:26" ht="13.5" customHeight="1">
      <c r="A28" s="23"/>
      <c r="B28" s="55"/>
      <c r="C28" s="55"/>
      <c r="D28" s="55"/>
      <c r="E28" s="55"/>
      <c r="F28" s="55"/>
      <c r="G28" s="55"/>
      <c r="H28" s="23"/>
      <c r="I28" s="23"/>
      <c r="J28" s="284"/>
      <c r="K28" s="103" t="s">
        <v>401</v>
      </c>
      <c r="L28" s="105"/>
      <c r="M28" s="105"/>
      <c r="N28" s="105"/>
      <c r="O28" s="105"/>
      <c r="P28" s="23"/>
      <c r="Q28" s="23"/>
      <c r="R28" s="23"/>
      <c r="S28" s="23"/>
      <c r="T28" s="23"/>
      <c r="U28" s="23"/>
      <c r="V28" s="23"/>
      <c r="W28" s="23"/>
      <c r="X28" s="23"/>
      <c r="Y28" s="23"/>
      <c r="Z28" s="23"/>
    </row>
    <row r="29" spans="1:26" ht="13.5" customHeight="1">
      <c r="A29" s="23"/>
      <c r="B29" s="55"/>
      <c r="C29" s="55"/>
      <c r="D29" s="55"/>
      <c r="E29" s="55"/>
      <c r="F29" s="55"/>
      <c r="G29" s="55"/>
      <c r="H29" s="23"/>
      <c r="I29" s="23"/>
      <c r="J29" s="284"/>
      <c r="K29" s="103" t="s">
        <v>403</v>
      </c>
      <c r="L29" s="105"/>
      <c r="M29" s="105"/>
      <c r="N29" s="105"/>
      <c r="O29" s="105"/>
      <c r="P29" s="23"/>
      <c r="Q29" s="23"/>
      <c r="R29" s="23"/>
      <c r="S29" s="23"/>
      <c r="T29" s="23"/>
      <c r="U29" s="23"/>
      <c r="V29" s="23"/>
      <c r="W29" s="23"/>
      <c r="X29" s="23"/>
      <c r="Y29" s="23"/>
      <c r="Z29" s="23"/>
    </row>
    <row r="30" spans="1:26" ht="13.5" customHeight="1">
      <c r="A30" s="23"/>
      <c r="B30" s="55"/>
      <c r="C30" s="55"/>
      <c r="D30" s="55"/>
      <c r="E30" s="55"/>
      <c r="F30" s="55"/>
      <c r="G30" s="55"/>
      <c r="H30" s="23"/>
      <c r="I30" s="23"/>
      <c r="J30" s="284"/>
      <c r="K30" s="103" t="s">
        <v>404</v>
      </c>
      <c r="L30" s="105"/>
      <c r="M30" s="105"/>
      <c r="N30" s="105"/>
      <c r="O30" s="105"/>
      <c r="P30" s="23"/>
      <c r="Q30" s="23"/>
      <c r="R30" s="23"/>
      <c r="S30" s="23"/>
      <c r="T30" s="23"/>
      <c r="U30" s="23"/>
      <c r="V30" s="23"/>
      <c r="W30" s="23"/>
      <c r="X30" s="23"/>
      <c r="Y30" s="23"/>
      <c r="Z30" s="23"/>
    </row>
    <row r="31" spans="1:26" ht="13.5" customHeight="1">
      <c r="A31" s="23"/>
      <c r="B31" s="55"/>
      <c r="C31" s="55"/>
      <c r="D31" s="55"/>
      <c r="E31" s="55"/>
      <c r="F31" s="55"/>
      <c r="G31" s="55"/>
      <c r="H31" s="23"/>
      <c r="I31" s="23"/>
      <c r="J31" s="284"/>
      <c r="K31" s="103" t="s">
        <v>405</v>
      </c>
      <c r="L31" s="105"/>
      <c r="M31" s="105"/>
      <c r="N31" s="105"/>
      <c r="O31" s="105"/>
      <c r="P31" s="23"/>
      <c r="Q31" s="23"/>
      <c r="R31" s="23"/>
      <c r="S31" s="23"/>
      <c r="T31" s="23"/>
      <c r="U31" s="23"/>
      <c r="V31" s="23"/>
      <c r="W31" s="23"/>
      <c r="X31" s="23"/>
      <c r="Y31" s="23"/>
      <c r="Z31" s="23"/>
    </row>
    <row r="32" spans="1:26" ht="13.5" customHeight="1">
      <c r="A32" s="23"/>
      <c r="B32" s="55"/>
      <c r="C32" s="55"/>
      <c r="D32" s="55"/>
      <c r="E32" s="55"/>
      <c r="F32" s="55"/>
      <c r="G32" s="55"/>
      <c r="H32" s="23"/>
      <c r="I32" s="23"/>
      <c r="J32" s="284"/>
      <c r="K32" s="103" t="s">
        <v>406</v>
      </c>
      <c r="L32" s="105"/>
      <c r="M32" s="105"/>
      <c r="N32" s="105"/>
      <c r="O32" s="105"/>
      <c r="P32" s="23"/>
      <c r="Q32" s="23"/>
      <c r="R32" s="23"/>
      <c r="S32" s="23"/>
      <c r="T32" s="23"/>
      <c r="U32" s="23"/>
      <c r="V32" s="23"/>
      <c r="W32" s="23"/>
      <c r="X32" s="23"/>
      <c r="Y32" s="23"/>
      <c r="Z32" s="23"/>
    </row>
    <row r="33" spans="1:26" ht="13.5" customHeight="1">
      <c r="A33" s="23"/>
      <c r="B33" s="55"/>
      <c r="C33" s="55"/>
      <c r="D33" s="55"/>
      <c r="E33" s="55"/>
      <c r="F33" s="55"/>
      <c r="G33" s="55"/>
      <c r="H33" s="23"/>
      <c r="I33" s="23"/>
      <c r="J33" s="284"/>
      <c r="K33" s="103" t="s">
        <v>407</v>
      </c>
      <c r="L33" s="105"/>
      <c r="M33" s="105"/>
      <c r="N33" s="105"/>
      <c r="O33" s="105"/>
      <c r="P33" s="23"/>
      <c r="Q33" s="23"/>
      <c r="R33" s="23"/>
      <c r="S33" s="23"/>
      <c r="T33" s="23"/>
      <c r="U33" s="23"/>
      <c r="V33" s="23"/>
      <c r="W33" s="23"/>
      <c r="X33" s="23"/>
      <c r="Y33" s="23"/>
      <c r="Z33" s="23"/>
    </row>
    <row r="34" spans="1:26" ht="13.5" customHeight="1">
      <c r="A34" s="23"/>
      <c r="B34" s="55"/>
      <c r="C34" s="55"/>
      <c r="D34" s="55"/>
      <c r="E34" s="55"/>
      <c r="F34" s="55"/>
      <c r="G34" s="55"/>
      <c r="H34" s="23"/>
      <c r="I34" s="23"/>
      <c r="J34" s="283"/>
      <c r="K34" s="107" t="s">
        <v>408</v>
      </c>
      <c r="L34" s="107" t="e">
        <f>AVERAGE(L22:L33)</f>
        <v>#DIV/0!</v>
      </c>
      <c r="M34" s="107">
        <f>MAX(M22:M33)</f>
        <v>0</v>
      </c>
      <c r="N34" s="107" t="e">
        <f>AVERAGE(N22:N33)</f>
        <v>#DIV/0!</v>
      </c>
      <c r="O34" s="107">
        <f>MAX(O22:O33)</f>
        <v>0</v>
      </c>
      <c r="P34" s="23"/>
      <c r="Q34" s="23"/>
      <c r="R34" s="23"/>
      <c r="S34" s="23"/>
      <c r="T34" s="23"/>
      <c r="U34" s="23"/>
      <c r="V34" s="23"/>
      <c r="W34" s="23"/>
      <c r="X34" s="23"/>
      <c r="Y34" s="23"/>
      <c r="Z34" s="23"/>
    </row>
    <row r="35" spans="1:26" ht="13.5" customHeight="1">
      <c r="A35" s="23"/>
      <c r="B35" s="55"/>
      <c r="C35" s="55"/>
      <c r="D35" s="55"/>
      <c r="E35" s="55"/>
      <c r="F35" s="55"/>
      <c r="G35" s="55"/>
      <c r="H35" s="23"/>
      <c r="I35" s="23"/>
      <c r="J35" s="23"/>
      <c r="K35" s="23"/>
      <c r="L35" s="23"/>
      <c r="M35" s="23"/>
      <c r="N35" s="23"/>
      <c r="O35" s="23"/>
      <c r="P35" s="23"/>
      <c r="Q35" s="23"/>
      <c r="R35" s="23"/>
      <c r="S35" s="23"/>
      <c r="T35" s="23"/>
      <c r="U35" s="23"/>
      <c r="V35" s="23"/>
      <c r="W35" s="23"/>
      <c r="X35" s="23"/>
      <c r="Y35" s="23"/>
      <c r="Z35" s="23"/>
    </row>
    <row r="36" spans="1:26" ht="13.5" customHeight="1">
      <c r="A36" s="23"/>
      <c r="B36" s="55"/>
      <c r="C36" s="55"/>
      <c r="D36" s="55"/>
      <c r="E36" s="55"/>
      <c r="F36" s="55"/>
      <c r="G36" s="55"/>
      <c r="H36" s="23"/>
      <c r="I36" s="23"/>
      <c r="J36" s="102">
        <f>+A6</f>
        <v>2022</v>
      </c>
      <c r="K36" s="102" t="s">
        <v>390</v>
      </c>
      <c r="L36" s="174" t="s">
        <v>385</v>
      </c>
      <c r="M36" s="174" t="s">
        <v>391</v>
      </c>
      <c r="N36" s="174" t="s">
        <v>388</v>
      </c>
      <c r="O36" s="174" t="s">
        <v>392</v>
      </c>
      <c r="P36" s="23"/>
      <c r="Q36" s="23"/>
      <c r="R36" s="23"/>
      <c r="S36" s="23"/>
      <c r="T36" s="23"/>
      <c r="U36" s="23"/>
      <c r="V36" s="23"/>
      <c r="W36" s="23"/>
      <c r="X36" s="23"/>
      <c r="Y36" s="23"/>
      <c r="Z36" s="23"/>
    </row>
    <row r="37" spans="1:26" ht="13.5" customHeight="1">
      <c r="A37" s="23"/>
      <c r="B37" s="55"/>
      <c r="C37" s="55"/>
      <c r="D37" s="55"/>
      <c r="E37" s="55"/>
      <c r="F37" s="55"/>
      <c r="G37" s="55"/>
      <c r="H37" s="23"/>
      <c r="I37" s="23"/>
      <c r="J37" s="267" t="s">
        <v>188</v>
      </c>
      <c r="K37" s="103" t="s">
        <v>393</v>
      </c>
      <c r="L37" s="105"/>
      <c r="M37" s="105"/>
      <c r="N37" s="105"/>
      <c r="O37" s="105"/>
      <c r="P37" s="23"/>
      <c r="Q37" s="23"/>
      <c r="R37" s="23"/>
      <c r="S37" s="23"/>
      <c r="T37" s="23"/>
      <c r="U37" s="23"/>
      <c r="V37" s="23"/>
      <c r="W37" s="23"/>
      <c r="X37" s="23"/>
      <c r="Y37" s="23"/>
      <c r="Z37" s="23"/>
    </row>
    <row r="38" spans="1:26" ht="13.5" customHeight="1">
      <c r="A38" s="23"/>
      <c r="B38" s="55"/>
      <c r="C38" s="55"/>
      <c r="D38" s="55"/>
      <c r="E38" s="55"/>
      <c r="F38" s="55"/>
      <c r="G38" s="55"/>
      <c r="H38" s="23"/>
      <c r="I38" s="23"/>
      <c r="J38" s="284"/>
      <c r="K38" s="103" t="s">
        <v>394</v>
      </c>
      <c r="L38" s="105"/>
      <c r="M38" s="105"/>
      <c r="N38" s="105"/>
      <c r="O38" s="105"/>
      <c r="P38" s="23"/>
      <c r="Q38" s="23"/>
      <c r="R38" s="23"/>
      <c r="S38" s="23"/>
      <c r="T38" s="23"/>
      <c r="U38" s="23"/>
      <c r="V38" s="23"/>
      <c r="W38" s="23"/>
      <c r="X38" s="23"/>
      <c r="Y38" s="23"/>
      <c r="Z38" s="23"/>
    </row>
    <row r="39" spans="1:26" ht="13.5" customHeight="1">
      <c r="A39" s="23"/>
      <c r="B39" s="55"/>
      <c r="C39" s="55"/>
      <c r="D39" s="55"/>
      <c r="E39" s="55"/>
      <c r="F39" s="55"/>
      <c r="G39" s="55"/>
      <c r="H39" s="23"/>
      <c r="I39" s="23"/>
      <c r="J39" s="284"/>
      <c r="K39" s="103" t="s">
        <v>395</v>
      </c>
      <c r="L39" s="105"/>
      <c r="M39" s="105"/>
      <c r="N39" s="105"/>
      <c r="O39" s="105"/>
      <c r="P39" s="23"/>
      <c r="Q39" s="23"/>
      <c r="R39" s="23"/>
      <c r="S39" s="23"/>
      <c r="T39" s="23"/>
      <c r="U39" s="23"/>
      <c r="V39" s="23"/>
      <c r="W39" s="23"/>
      <c r="X39" s="23"/>
      <c r="Y39" s="23"/>
      <c r="Z39" s="23"/>
    </row>
    <row r="40" spans="1:26" ht="13.5" customHeight="1">
      <c r="A40" s="23"/>
      <c r="B40" s="55"/>
      <c r="C40" s="55"/>
      <c r="D40" s="55"/>
      <c r="E40" s="55"/>
      <c r="F40" s="55"/>
      <c r="G40" s="55"/>
      <c r="H40" s="23"/>
      <c r="I40" s="23"/>
      <c r="J40" s="284"/>
      <c r="K40" s="103" t="s">
        <v>397</v>
      </c>
      <c r="L40" s="105"/>
      <c r="M40" s="105"/>
      <c r="N40" s="105"/>
      <c r="O40" s="105"/>
      <c r="P40" s="23"/>
      <c r="Q40" s="23"/>
      <c r="R40" s="23"/>
      <c r="S40" s="23"/>
      <c r="T40" s="23"/>
      <c r="U40" s="23"/>
      <c r="V40" s="23"/>
      <c r="W40" s="23"/>
      <c r="X40" s="23"/>
      <c r="Y40" s="23"/>
      <c r="Z40" s="23"/>
    </row>
    <row r="41" spans="1:26" ht="13.5" customHeight="1">
      <c r="A41" s="23"/>
      <c r="B41" s="55"/>
      <c r="C41" s="55"/>
      <c r="D41" s="55"/>
      <c r="E41" s="55"/>
      <c r="F41" s="55"/>
      <c r="G41" s="55"/>
      <c r="H41" s="23"/>
      <c r="I41" s="23"/>
      <c r="J41" s="284"/>
      <c r="K41" s="103" t="s">
        <v>399</v>
      </c>
      <c r="L41" s="105"/>
      <c r="M41" s="105"/>
      <c r="N41" s="105"/>
      <c r="O41" s="105"/>
      <c r="P41" s="23"/>
      <c r="Q41" s="23"/>
      <c r="R41" s="23"/>
      <c r="S41" s="23"/>
      <c r="T41" s="23"/>
      <c r="U41" s="23"/>
      <c r="V41" s="23"/>
      <c r="W41" s="23"/>
      <c r="X41" s="23"/>
      <c r="Y41" s="23"/>
      <c r="Z41" s="23"/>
    </row>
    <row r="42" spans="1:26" ht="13.5" customHeight="1">
      <c r="A42" s="23"/>
      <c r="B42" s="55"/>
      <c r="C42" s="55"/>
      <c r="D42" s="55"/>
      <c r="E42" s="55"/>
      <c r="F42" s="55"/>
      <c r="G42" s="55"/>
      <c r="H42" s="23"/>
      <c r="I42" s="23"/>
      <c r="J42" s="284"/>
      <c r="K42" s="103" t="s">
        <v>400</v>
      </c>
      <c r="L42" s="105"/>
      <c r="M42" s="105"/>
      <c r="N42" s="105"/>
      <c r="O42" s="105"/>
      <c r="P42" s="23"/>
      <c r="Q42" s="23"/>
      <c r="R42" s="23"/>
      <c r="S42" s="23"/>
      <c r="T42" s="23"/>
      <c r="U42" s="23"/>
      <c r="V42" s="23"/>
      <c r="W42" s="23"/>
      <c r="X42" s="23"/>
      <c r="Y42" s="23"/>
      <c r="Z42" s="23"/>
    </row>
    <row r="43" spans="1:26" ht="13.5" customHeight="1">
      <c r="A43" s="23"/>
      <c r="B43" s="55"/>
      <c r="C43" s="55"/>
      <c r="D43" s="55"/>
      <c r="E43" s="55"/>
      <c r="F43" s="55"/>
      <c r="G43" s="55"/>
      <c r="H43" s="23"/>
      <c r="I43" s="23"/>
      <c r="J43" s="284"/>
      <c r="K43" s="103" t="s">
        <v>401</v>
      </c>
      <c r="L43" s="105"/>
      <c r="M43" s="105"/>
      <c r="N43" s="105"/>
      <c r="O43" s="105"/>
      <c r="P43" s="23"/>
      <c r="Q43" s="23"/>
      <c r="R43" s="23"/>
      <c r="S43" s="23"/>
      <c r="T43" s="23"/>
      <c r="U43" s="23"/>
      <c r="V43" s="23"/>
      <c r="W43" s="23"/>
      <c r="X43" s="23"/>
      <c r="Y43" s="23"/>
      <c r="Z43" s="23"/>
    </row>
    <row r="44" spans="1:26" ht="13.5" customHeight="1">
      <c r="A44" s="23"/>
      <c r="B44" s="55"/>
      <c r="C44" s="55"/>
      <c r="D44" s="55"/>
      <c r="E44" s="55"/>
      <c r="F44" s="55"/>
      <c r="G44" s="55"/>
      <c r="H44" s="23"/>
      <c r="I44" s="23"/>
      <c r="J44" s="284"/>
      <c r="K44" s="103" t="s">
        <v>403</v>
      </c>
      <c r="L44" s="105"/>
      <c r="M44" s="105"/>
      <c r="N44" s="105"/>
      <c r="O44" s="105"/>
      <c r="P44" s="23"/>
      <c r="Q44" s="23"/>
      <c r="R44" s="23"/>
      <c r="S44" s="23"/>
      <c r="T44" s="23"/>
      <c r="U44" s="23"/>
      <c r="V44" s="23"/>
      <c r="W44" s="23"/>
      <c r="X44" s="23"/>
      <c r="Y44" s="23"/>
      <c r="Z44" s="23"/>
    </row>
    <row r="45" spans="1:26" ht="13.5" customHeight="1">
      <c r="A45" s="23"/>
      <c r="B45" s="55"/>
      <c r="C45" s="55"/>
      <c r="D45" s="55"/>
      <c r="E45" s="55"/>
      <c r="F45" s="55"/>
      <c r="G45" s="55"/>
      <c r="H45" s="23"/>
      <c r="I45" s="23"/>
      <c r="J45" s="284"/>
      <c r="K45" s="103" t="s">
        <v>404</v>
      </c>
      <c r="L45" s="105"/>
      <c r="M45" s="105"/>
      <c r="N45" s="105"/>
      <c r="O45" s="105"/>
      <c r="P45" s="23"/>
      <c r="Q45" s="23"/>
      <c r="R45" s="23"/>
      <c r="S45" s="23"/>
      <c r="T45" s="23"/>
      <c r="U45" s="23"/>
      <c r="V45" s="23"/>
      <c r="W45" s="23"/>
      <c r="X45" s="23"/>
      <c r="Y45" s="23"/>
      <c r="Z45" s="23"/>
    </row>
    <row r="46" spans="1:26" ht="13.5" customHeight="1">
      <c r="A46" s="23"/>
      <c r="B46" s="55"/>
      <c r="C46" s="55"/>
      <c r="D46" s="55"/>
      <c r="E46" s="55"/>
      <c r="F46" s="55"/>
      <c r="G46" s="55"/>
      <c r="H46" s="23"/>
      <c r="I46" s="23"/>
      <c r="J46" s="284"/>
      <c r="K46" s="103" t="s">
        <v>405</v>
      </c>
      <c r="L46" s="105"/>
      <c r="M46" s="105"/>
      <c r="N46" s="105"/>
      <c r="O46" s="105"/>
      <c r="P46" s="23"/>
      <c r="Q46" s="23"/>
      <c r="R46" s="23"/>
      <c r="S46" s="23"/>
      <c r="T46" s="23"/>
      <c r="U46" s="23"/>
      <c r="V46" s="23"/>
      <c r="W46" s="23"/>
      <c r="X46" s="23"/>
      <c r="Y46" s="23"/>
      <c r="Z46" s="23"/>
    </row>
    <row r="47" spans="1:26" ht="13.5" customHeight="1">
      <c r="A47" s="23"/>
      <c r="B47" s="55"/>
      <c r="C47" s="55"/>
      <c r="D47" s="55"/>
      <c r="E47" s="55"/>
      <c r="F47" s="55"/>
      <c r="G47" s="55"/>
      <c r="H47" s="23"/>
      <c r="I47" s="23"/>
      <c r="J47" s="284"/>
      <c r="K47" s="103" t="s">
        <v>406</v>
      </c>
      <c r="L47" s="105"/>
      <c r="M47" s="105"/>
      <c r="N47" s="105"/>
      <c r="O47" s="105"/>
      <c r="P47" s="23"/>
      <c r="Q47" s="23"/>
      <c r="R47" s="23"/>
      <c r="S47" s="23"/>
      <c r="T47" s="23"/>
      <c r="U47" s="23"/>
      <c r="V47" s="23"/>
      <c r="W47" s="23"/>
      <c r="X47" s="23"/>
      <c r="Y47" s="23"/>
      <c r="Z47" s="23"/>
    </row>
    <row r="48" spans="1:26" ht="13.5" customHeight="1">
      <c r="A48" s="206" t="s">
        <v>297</v>
      </c>
      <c r="B48" s="273"/>
      <c r="C48" s="273"/>
      <c r="D48" s="273"/>
      <c r="E48" s="273"/>
      <c r="F48" s="273"/>
      <c r="G48" s="274"/>
      <c r="H48" s="23"/>
      <c r="I48" s="23"/>
      <c r="J48" s="284"/>
      <c r="K48" s="103" t="s">
        <v>407</v>
      </c>
      <c r="L48" s="105"/>
      <c r="M48" s="105"/>
      <c r="N48" s="105"/>
      <c r="O48" s="105"/>
      <c r="P48" s="23"/>
      <c r="Q48" s="23"/>
      <c r="R48" s="23"/>
      <c r="S48" s="23"/>
      <c r="T48" s="23"/>
      <c r="U48" s="23"/>
      <c r="V48" s="23"/>
      <c r="W48" s="23"/>
      <c r="X48" s="23"/>
      <c r="Y48" s="23"/>
      <c r="Z48" s="23"/>
    </row>
    <row r="49" spans="1:26" ht="13.5" customHeight="1">
      <c r="A49" s="251" t="s">
        <v>440</v>
      </c>
      <c r="B49" s="275"/>
      <c r="C49" s="275"/>
      <c r="D49" s="275"/>
      <c r="E49" s="275"/>
      <c r="F49" s="275"/>
      <c r="G49" s="276"/>
      <c r="H49" s="23"/>
      <c r="I49" s="23"/>
      <c r="J49" s="283"/>
      <c r="K49" s="107" t="s">
        <v>408</v>
      </c>
      <c r="L49" s="107" t="e">
        <f>AVERAGE(L37:L48)</f>
        <v>#DIV/0!</v>
      </c>
      <c r="M49" s="107">
        <f>MAX(M37:M48)</f>
        <v>0</v>
      </c>
      <c r="N49" s="107" t="e">
        <f>AVERAGE(N37:N48)</f>
        <v>#DIV/0!</v>
      </c>
      <c r="O49" s="107">
        <f>MAX(O37:O48)</f>
        <v>0</v>
      </c>
      <c r="P49" s="23"/>
      <c r="Q49" s="23"/>
      <c r="R49" s="23"/>
      <c r="S49" s="23"/>
      <c r="T49" s="23"/>
      <c r="U49" s="23"/>
      <c r="V49" s="23"/>
      <c r="W49" s="23"/>
      <c r="X49" s="23"/>
      <c r="Y49" s="23"/>
      <c r="Z49" s="23"/>
    </row>
    <row r="50" spans="1:26" ht="13.5" customHeight="1">
      <c r="A50" s="277"/>
      <c r="B50" s="271"/>
      <c r="C50" s="271"/>
      <c r="D50" s="271"/>
      <c r="E50" s="271"/>
      <c r="F50" s="271"/>
      <c r="G50" s="278"/>
      <c r="H50" s="23"/>
      <c r="I50" s="23"/>
      <c r="J50" s="23"/>
      <c r="K50" s="23"/>
      <c r="L50" s="23"/>
      <c r="M50" s="23"/>
      <c r="N50" s="23"/>
      <c r="O50" s="23"/>
      <c r="P50" s="23"/>
      <c r="Q50" s="23"/>
      <c r="R50" s="23"/>
      <c r="S50" s="23"/>
      <c r="T50" s="23"/>
      <c r="U50" s="23"/>
      <c r="V50" s="23"/>
      <c r="W50" s="23"/>
      <c r="X50" s="23"/>
      <c r="Y50" s="23"/>
      <c r="Z50" s="23"/>
    </row>
    <row r="51" spans="1:26" ht="13.5" customHeight="1">
      <c r="A51" s="277"/>
      <c r="B51" s="271"/>
      <c r="C51" s="271"/>
      <c r="D51" s="271"/>
      <c r="E51" s="271"/>
      <c r="F51" s="271"/>
      <c r="G51" s="278"/>
      <c r="H51" s="23"/>
      <c r="I51" s="23"/>
      <c r="J51" s="102">
        <f>+A6</f>
        <v>2022</v>
      </c>
      <c r="K51" s="102" t="s">
        <v>390</v>
      </c>
      <c r="L51" s="174" t="s">
        <v>385</v>
      </c>
      <c r="M51" s="174" t="s">
        <v>391</v>
      </c>
      <c r="N51" s="174" t="s">
        <v>388</v>
      </c>
      <c r="O51" s="174" t="s">
        <v>392</v>
      </c>
      <c r="P51" s="23"/>
      <c r="Q51" s="23"/>
      <c r="R51" s="23"/>
      <c r="S51" s="23"/>
      <c r="T51" s="23"/>
      <c r="U51" s="23"/>
      <c r="V51" s="23"/>
      <c r="W51" s="23"/>
      <c r="X51" s="23"/>
      <c r="Y51" s="23"/>
      <c r="Z51" s="23"/>
    </row>
    <row r="52" spans="1:26" ht="13.5" customHeight="1">
      <c r="A52" s="279"/>
      <c r="B52" s="280"/>
      <c r="C52" s="280"/>
      <c r="D52" s="280"/>
      <c r="E52" s="280"/>
      <c r="F52" s="280"/>
      <c r="G52" s="281"/>
      <c r="H52" s="23"/>
      <c r="I52" s="23"/>
      <c r="J52" s="267" t="s">
        <v>189</v>
      </c>
      <c r="K52" s="103" t="s">
        <v>393</v>
      </c>
      <c r="L52" s="105"/>
      <c r="M52" s="105"/>
      <c r="N52" s="105"/>
      <c r="O52" s="105"/>
      <c r="P52" s="23"/>
      <c r="Q52" s="23"/>
      <c r="R52" s="23"/>
      <c r="S52" s="23"/>
      <c r="T52" s="23"/>
      <c r="U52" s="23"/>
      <c r="V52" s="23"/>
      <c r="W52" s="23"/>
      <c r="X52" s="23"/>
      <c r="Y52" s="23"/>
      <c r="Z52" s="23"/>
    </row>
    <row r="53" spans="1:26" ht="13.5" customHeight="1">
      <c r="A53" s="23"/>
      <c r="B53" s="55"/>
      <c r="C53" s="55"/>
      <c r="D53" s="55"/>
      <c r="E53" s="55"/>
      <c r="F53" s="55"/>
      <c r="G53" s="55"/>
      <c r="H53" s="23"/>
      <c r="I53" s="23"/>
      <c r="J53" s="284"/>
      <c r="K53" s="103" t="s">
        <v>394</v>
      </c>
      <c r="L53" s="105"/>
      <c r="M53" s="105"/>
      <c r="N53" s="105"/>
      <c r="O53" s="105"/>
      <c r="P53" s="23"/>
      <c r="Q53" s="23"/>
      <c r="R53" s="23"/>
      <c r="S53" s="23"/>
      <c r="T53" s="23"/>
      <c r="U53" s="23"/>
      <c r="V53" s="23"/>
      <c r="W53" s="23"/>
      <c r="X53" s="23"/>
      <c r="Y53" s="23"/>
      <c r="Z53" s="23"/>
    </row>
    <row r="54" spans="1:26" ht="13.5" customHeight="1">
      <c r="A54" s="23"/>
      <c r="B54" s="55"/>
      <c r="C54" s="55"/>
      <c r="D54" s="55"/>
      <c r="E54" s="55"/>
      <c r="F54" s="55"/>
      <c r="G54" s="55"/>
      <c r="H54" s="23"/>
      <c r="I54" s="23"/>
      <c r="J54" s="284"/>
      <c r="K54" s="103" t="s">
        <v>395</v>
      </c>
      <c r="L54" s="105"/>
      <c r="M54" s="105"/>
      <c r="N54" s="105"/>
      <c r="O54" s="105"/>
      <c r="P54" s="23"/>
      <c r="Q54" s="23"/>
      <c r="R54" s="23"/>
      <c r="S54" s="23"/>
      <c r="T54" s="23"/>
      <c r="U54" s="23"/>
      <c r="V54" s="23"/>
      <c r="W54" s="23"/>
      <c r="X54" s="23"/>
      <c r="Y54" s="23"/>
      <c r="Z54" s="23"/>
    </row>
    <row r="55" spans="1:26" ht="13.5" customHeight="1">
      <c r="A55" s="23"/>
      <c r="B55" s="55"/>
      <c r="C55" s="55"/>
      <c r="D55" s="55"/>
      <c r="E55" s="55"/>
      <c r="F55" s="55"/>
      <c r="G55" s="55"/>
      <c r="H55" s="23"/>
      <c r="I55" s="23"/>
      <c r="J55" s="284"/>
      <c r="K55" s="103" t="s">
        <v>397</v>
      </c>
      <c r="L55" s="105"/>
      <c r="M55" s="105"/>
      <c r="N55" s="105"/>
      <c r="O55" s="105"/>
      <c r="P55" s="23"/>
      <c r="Q55" s="23"/>
      <c r="R55" s="23"/>
      <c r="S55" s="23"/>
      <c r="T55" s="23"/>
      <c r="U55" s="23"/>
      <c r="V55" s="23"/>
      <c r="W55" s="23"/>
      <c r="X55" s="23"/>
      <c r="Y55" s="23"/>
      <c r="Z55" s="23"/>
    </row>
    <row r="56" spans="1:26" ht="13.5" customHeight="1">
      <c r="A56" s="23"/>
      <c r="B56" s="55"/>
      <c r="C56" s="55"/>
      <c r="D56" s="55"/>
      <c r="E56" s="55"/>
      <c r="F56" s="55"/>
      <c r="G56" s="55"/>
      <c r="H56" s="23"/>
      <c r="I56" s="23"/>
      <c r="J56" s="284"/>
      <c r="K56" s="103" t="s">
        <v>399</v>
      </c>
      <c r="L56" s="105"/>
      <c r="M56" s="105"/>
      <c r="N56" s="105"/>
      <c r="O56" s="105"/>
      <c r="P56" s="23"/>
      <c r="Q56" s="23"/>
      <c r="R56" s="23"/>
      <c r="S56" s="23"/>
      <c r="T56" s="23"/>
      <c r="U56" s="23"/>
      <c r="V56" s="23"/>
      <c r="W56" s="23"/>
      <c r="X56" s="23"/>
      <c r="Y56" s="23"/>
      <c r="Z56" s="23"/>
    </row>
    <row r="57" spans="1:26" ht="13.5" customHeight="1">
      <c r="A57" s="23"/>
      <c r="B57" s="55"/>
      <c r="C57" s="55"/>
      <c r="D57" s="55"/>
      <c r="E57" s="55"/>
      <c r="F57" s="55"/>
      <c r="G57" s="55"/>
      <c r="H57" s="23"/>
      <c r="I57" s="23"/>
      <c r="J57" s="284"/>
      <c r="K57" s="103" t="s">
        <v>400</v>
      </c>
      <c r="L57" s="105"/>
      <c r="M57" s="105"/>
      <c r="N57" s="105"/>
      <c r="O57" s="105"/>
      <c r="P57" s="23"/>
      <c r="Q57" s="23"/>
      <c r="R57" s="23"/>
      <c r="S57" s="23"/>
      <c r="T57" s="23"/>
      <c r="U57" s="23"/>
      <c r="V57" s="23"/>
      <c r="W57" s="23"/>
      <c r="X57" s="23"/>
      <c r="Y57" s="23"/>
      <c r="Z57" s="23"/>
    </row>
    <row r="58" spans="1:26" ht="13.5" customHeight="1">
      <c r="A58" s="23"/>
      <c r="B58" s="55"/>
      <c r="C58" s="55"/>
      <c r="D58" s="55"/>
      <c r="E58" s="55"/>
      <c r="F58" s="55"/>
      <c r="G58" s="55"/>
      <c r="H58" s="23"/>
      <c r="I58" s="23"/>
      <c r="J58" s="284"/>
      <c r="K58" s="103" t="s">
        <v>401</v>
      </c>
      <c r="L58" s="105"/>
      <c r="M58" s="105"/>
      <c r="N58" s="105"/>
      <c r="O58" s="105"/>
      <c r="P58" s="23"/>
      <c r="Q58" s="23"/>
      <c r="R58" s="23"/>
      <c r="S58" s="23"/>
      <c r="T58" s="23"/>
      <c r="U58" s="23"/>
      <c r="V58" s="23"/>
      <c r="W58" s="23"/>
      <c r="X58" s="23"/>
      <c r="Y58" s="23"/>
      <c r="Z58" s="23"/>
    </row>
    <row r="59" spans="1:26" ht="13.5" customHeight="1">
      <c r="A59" s="23"/>
      <c r="B59" s="55"/>
      <c r="C59" s="55"/>
      <c r="D59" s="55"/>
      <c r="E59" s="55"/>
      <c r="F59" s="55"/>
      <c r="G59" s="55"/>
      <c r="H59" s="23"/>
      <c r="I59" s="23"/>
      <c r="J59" s="284"/>
      <c r="K59" s="103" t="s">
        <v>403</v>
      </c>
      <c r="L59" s="105"/>
      <c r="M59" s="105"/>
      <c r="N59" s="105"/>
      <c r="O59" s="105"/>
      <c r="P59" s="23"/>
      <c r="Q59" s="23"/>
      <c r="R59" s="23"/>
      <c r="S59" s="23"/>
      <c r="T59" s="23"/>
      <c r="U59" s="23"/>
      <c r="V59" s="23"/>
      <c r="W59" s="23"/>
      <c r="X59" s="23"/>
      <c r="Y59" s="23"/>
      <c r="Z59" s="23"/>
    </row>
    <row r="60" spans="1:26" ht="13.5" customHeight="1">
      <c r="A60" s="23"/>
      <c r="B60" s="55"/>
      <c r="C60" s="55"/>
      <c r="D60" s="55"/>
      <c r="E60" s="55"/>
      <c r="F60" s="55"/>
      <c r="G60" s="55"/>
      <c r="H60" s="23"/>
      <c r="I60" s="23"/>
      <c r="J60" s="284"/>
      <c r="K60" s="103" t="s">
        <v>404</v>
      </c>
      <c r="L60" s="105"/>
      <c r="M60" s="105"/>
      <c r="N60" s="105"/>
      <c r="O60" s="105"/>
      <c r="P60" s="23"/>
      <c r="Q60" s="23"/>
      <c r="R60" s="23"/>
      <c r="S60" s="23"/>
      <c r="T60" s="23"/>
      <c r="U60" s="23"/>
      <c r="V60" s="23"/>
      <c r="W60" s="23"/>
      <c r="X60" s="23"/>
      <c r="Y60" s="23"/>
      <c r="Z60" s="23"/>
    </row>
    <row r="61" spans="1:26" ht="13.5" customHeight="1">
      <c r="A61" s="23"/>
      <c r="B61" s="55"/>
      <c r="C61" s="55"/>
      <c r="D61" s="55"/>
      <c r="E61" s="55"/>
      <c r="F61" s="55"/>
      <c r="G61" s="55"/>
      <c r="H61" s="23"/>
      <c r="I61" s="23"/>
      <c r="J61" s="284"/>
      <c r="K61" s="103" t="s">
        <v>405</v>
      </c>
      <c r="L61" s="105"/>
      <c r="M61" s="105"/>
      <c r="N61" s="105"/>
      <c r="O61" s="105"/>
      <c r="P61" s="23"/>
      <c r="Q61" s="23"/>
      <c r="R61" s="23"/>
      <c r="S61" s="23"/>
      <c r="T61" s="23"/>
      <c r="U61" s="23"/>
      <c r="V61" s="23"/>
      <c r="W61" s="23"/>
      <c r="X61" s="23"/>
      <c r="Y61" s="23"/>
      <c r="Z61" s="23"/>
    </row>
    <row r="62" spans="1:26" ht="13.5" customHeight="1">
      <c r="A62" s="23"/>
      <c r="B62" s="55"/>
      <c r="C62" s="55"/>
      <c r="D62" s="55"/>
      <c r="E62" s="55"/>
      <c r="F62" s="55"/>
      <c r="G62" s="55"/>
      <c r="H62" s="23"/>
      <c r="I62" s="23"/>
      <c r="J62" s="284"/>
      <c r="K62" s="103" t="s">
        <v>406</v>
      </c>
      <c r="L62" s="105"/>
      <c r="M62" s="105"/>
      <c r="N62" s="105"/>
      <c r="O62" s="105"/>
      <c r="P62" s="23"/>
      <c r="Q62" s="23"/>
      <c r="R62" s="23"/>
      <c r="S62" s="23"/>
      <c r="T62" s="23"/>
      <c r="U62" s="23"/>
      <c r="V62" s="23"/>
      <c r="W62" s="23"/>
      <c r="X62" s="23"/>
      <c r="Y62" s="23"/>
      <c r="Z62" s="23"/>
    </row>
    <row r="63" spans="1:26" ht="13.5" customHeight="1">
      <c r="A63" s="23"/>
      <c r="B63" s="55"/>
      <c r="C63" s="55"/>
      <c r="D63" s="55"/>
      <c r="E63" s="55"/>
      <c r="F63" s="55"/>
      <c r="G63" s="55"/>
      <c r="H63" s="23"/>
      <c r="I63" s="23"/>
      <c r="J63" s="284"/>
      <c r="K63" s="103" t="s">
        <v>407</v>
      </c>
      <c r="L63" s="105"/>
      <c r="M63" s="105"/>
      <c r="N63" s="105"/>
      <c r="O63" s="105"/>
      <c r="P63" s="23"/>
      <c r="Q63" s="23"/>
      <c r="R63" s="23"/>
      <c r="S63" s="23"/>
      <c r="T63" s="23"/>
      <c r="U63" s="23"/>
      <c r="V63" s="23"/>
      <c r="W63" s="23"/>
      <c r="X63" s="23"/>
      <c r="Y63" s="23"/>
      <c r="Z63" s="23"/>
    </row>
    <row r="64" spans="1:26" ht="13.5" customHeight="1">
      <c r="A64" s="23"/>
      <c r="B64" s="55"/>
      <c r="C64" s="55"/>
      <c r="D64" s="55"/>
      <c r="E64" s="55"/>
      <c r="F64" s="55"/>
      <c r="G64" s="55"/>
      <c r="H64" s="23"/>
      <c r="I64" s="23"/>
      <c r="J64" s="283"/>
      <c r="K64" s="107" t="s">
        <v>408</v>
      </c>
      <c r="L64" s="107" t="e">
        <f>AVERAGE(L52:L63)</f>
        <v>#DIV/0!</v>
      </c>
      <c r="M64" s="107">
        <f>MAX(M52:M63)</f>
        <v>0</v>
      </c>
      <c r="N64" s="107" t="e">
        <f>AVERAGE(N52:N63)</f>
        <v>#DIV/0!</v>
      </c>
      <c r="O64" s="107">
        <f>MAX(O52:O63)</f>
        <v>0</v>
      </c>
      <c r="P64" s="23"/>
      <c r="Q64" s="23"/>
      <c r="R64" s="23"/>
      <c r="S64" s="23"/>
      <c r="T64" s="23"/>
      <c r="U64" s="23"/>
      <c r="V64" s="23"/>
      <c r="W64" s="23"/>
      <c r="X64" s="23"/>
      <c r="Y64" s="23"/>
      <c r="Z64" s="23"/>
    </row>
    <row r="65" spans="1:26" ht="13.5" customHeight="1">
      <c r="A65" s="23"/>
      <c r="B65" s="55"/>
      <c r="C65" s="55"/>
      <c r="D65" s="55"/>
      <c r="E65" s="55"/>
      <c r="F65" s="55"/>
      <c r="G65" s="55"/>
      <c r="H65" s="23"/>
      <c r="I65" s="23"/>
      <c r="J65" s="23"/>
      <c r="K65" s="23"/>
      <c r="L65" s="23"/>
      <c r="M65" s="23"/>
      <c r="N65" s="23"/>
      <c r="O65" s="23"/>
      <c r="P65" s="23"/>
      <c r="Q65" s="23"/>
      <c r="R65" s="23"/>
      <c r="S65" s="23"/>
      <c r="T65" s="23"/>
      <c r="U65" s="23"/>
      <c r="V65" s="23"/>
      <c r="W65" s="23"/>
      <c r="X65" s="23"/>
      <c r="Y65" s="23"/>
      <c r="Z65" s="23"/>
    </row>
    <row r="66" spans="1:26" ht="13.5" customHeight="1">
      <c r="A66" s="23"/>
      <c r="B66" s="55"/>
      <c r="C66" s="55"/>
      <c r="D66" s="55"/>
      <c r="E66" s="55"/>
      <c r="F66" s="55"/>
      <c r="G66" s="55"/>
      <c r="H66" s="23"/>
      <c r="I66" s="23"/>
      <c r="J66" s="102">
        <f>+A6</f>
        <v>2022</v>
      </c>
      <c r="K66" s="102" t="s">
        <v>390</v>
      </c>
      <c r="L66" s="174" t="s">
        <v>385</v>
      </c>
      <c r="M66" s="174" t="s">
        <v>391</v>
      </c>
      <c r="N66" s="174" t="s">
        <v>388</v>
      </c>
      <c r="O66" s="174" t="s">
        <v>392</v>
      </c>
      <c r="P66" s="23"/>
      <c r="Q66" s="23"/>
      <c r="R66" s="23"/>
      <c r="S66" s="23"/>
      <c r="T66" s="23"/>
      <c r="U66" s="23"/>
      <c r="V66" s="23"/>
      <c r="W66" s="23"/>
      <c r="X66" s="23"/>
      <c r="Y66" s="23"/>
      <c r="Z66" s="23"/>
    </row>
    <row r="67" spans="1:26" ht="13.5" customHeight="1">
      <c r="A67" s="23"/>
      <c r="B67" s="55"/>
      <c r="C67" s="55"/>
      <c r="D67" s="55"/>
      <c r="E67" s="55"/>
      <c r="F67" s="55"/>
      <c r="G67" s="55"/>
      <c r="H67" s="23"/>
      <c r="I67" s="23"/>
      <c r="J67" s="267" t="s">
        <v>190</v>
      </c>
      <c r="K67" s="103" t="s">
        <v>393</v>
      </c>
      <c r="L67" s="105"/>
      <c r="M67" s="105"/>
      <c r="N67" s="105"/>
      <c r="O67" s="105"/>
      <c r="P67" s="23"/>
      <c r="Q67" s="23"/>
      <c r="R67" s="23"/>
      <c r="S67" s="23"/>
      <c r="T67" s="23"/>
      <c r="U67" s="23"/>
      <c r="V67" s="23"/>
      <c r="W67" s="23"/>
      <c r="X67" s="23"/>
      <c r="Y67" s="23"/>
      <c r="Z67" s="23"/>
    </row>
    <row r="68" spans="1:26" ht="13.5" customHeight="1">
      <c r="A68" s="23"/>
      <c r="B68" s="55"/>
      <c r="C68" s="55"/>
      <c r="D68" s="55"/>
      <c r="E68" s="55"/>
      <c r="F68" s="55"/>
      <c r="G68" s="55"/>
      <c r="H68" s="23"/>
      <c r="I68" s="23"/>
      <c r="J68" s="284"/>
      <c r="K68" s="103" t="s">
        <v>394</v>
      </c>
      <c r="L68" s="105"/>
      <c r="M68" s="105"/>
      <c r="N68" s="105"/>
      <c r="O68" s="105"/>
      <c r="P68" s="23"/>
      <c r="Q68" s="23"/>
      <c r="R68" s="23"/>
      <c r="S68" s="23"/>
      <c r="T68" s="23"/>
      <c r="U68" s="23"/>
      <c r="V68" s="23"/>
      <c r="W68" s="23"/>
      <c r="X68" s="23"/>
      <c r="Y68" s="23"/>
      <c r="Z68" s="23"/>
    </row>
    <row r="69" spans="1:26" ht="13.5" customHeight="1">
      <c r="A69" s="23"/>
      <c r="B69" s="55"/>
      <c r="C69" s="55"/>
      <c r="D69" s="55"/>
      <c r="E69" s="55"/>
      <c r="F69" s="55"/>
      <c r="G69" s="55"/>
      <c r="H69" s="23"/>
      <c r="I69" s="23"/>
      <c r="J69" s="284"/>
      <c r="K69" s="103" t="s">
        <v>395</v>
      </c>
      <c r="L69" s="105"/>
      <c r="M69" s="105"/>
      <c r="N69" s="105"/>
      <c r="O69" s="105"/>
      <c r="P69" s="23"/>
      <c r="Q69" s="23"/>
      <c r="R69" s="23"/>
      <c r="S69" s="23"/>
      <c r="T69" s="23"/>
      <c r="U69" s="23"/>
      <c r="V69" s="23"/>
      <c r="W69" s="23"/>
      <c r="X69" s="23"/>
      <c r="Y69" s="23"/>
      <c r="Z69" s="23"/>
    </row>
    <row r="70" spans="1:26" ht="13.5" customHeight="1">
      <c r="A70" s="23"/>
      <c r="B70" s="55"/>
      <c r="C70" s="55"/>
      <c r="D70" s="55"/>
      <c r="E70" s="55"/>
      <c r="F70" s="55"/>
      <c r="G70" s="55"/>
      <c r="H70" s="23"/>
      <c r="I70" s="23"/>
      <c r="J70" s="284"/>
      <c r="K70" s="103" t="s">
        <v>397</v>
      </c>
      <c r="L70" s="105"/>
      <c r="M70" s="105"/>
      <c r="N70" s="105"/>
      <c r="O70" s="105"/>
      <c r="P70" s="23"/>
      <c r="Q70" s="23"/>
      <c r="R70" s="23"/>
      <c r="S70" s="23"/>
      <c r="T70" s="23"/>
      <c r="U70" s="23"/>
      <c r="V70" s="23"/>
      <c r="W70" s="23"/>
      <c r="X70" s="23"/>
      <c r="Y70" s="23"/>
      <c r="Z70" s="23"/>
    </row>
    <row r="71" spans="1:26" ht="13.5" customHeight="1">
      <c r="A71" s="23"/>
      <c r="B71" s="55"/>
      <c r="C71" s="55"/>
      <c r="D71" s="55"/>
      <c r="E71" s="55"/>
      <c r="F71" s="55"/>
      <c r="G71" s="55"/>
      <c r="H71" s="23"/>
      <c r="I71" s="23"/>
      <c r="J71" s="284"/>
      <c r="K71" s="103" t="s">
        <v>399</v>
      </c>
      <c r="L71" s="105"/>
      <c r="M71" s="105"/>
      <c r="N71" s="105"/>
      <c r="O71" s="105"/>
      <c r="P71" s="23"/>
      <c r="Q71" s="23"/>
      <c r="R71" s="23"/>
      <c r="S71" s="23"/>
      <c r="T71" s="23"/>
      <c r="U71" s="23"/>
      <c r="V71" s="23"/>
      <c r="W71" s="23"/>
      <c r="X71" s="23"/>
      <c r="Y71" s="23"/>
      <c r="Z71" s="23"/>
    </row>
    <row r="72" spans="1:26" ht="13.5" customHeight="1">
      <c r="A72" s="23"/>
      <c r="B72" s="55"/>
      <c r="C72" s="55"/>
      <c r="D72" s="55"/>
      <c r="E72" s="55"/>
      <c r="F72" s="55"/>
      <c r="G72" s="55"/>
      <c r="H72" s="23"/>
      <c r="I72" s="23"/>
      <c r="J72" s="284"/>
      <c r="K72" s="103" t="s">
        <v>400</v>
      </c>
      <c r="L72" s="105"/>
      <c r="M72" s="105"/>
      <c r="N72" s="105"/>
      <c r="O72" s="105"/>
      <c r="P72" s="23"/>
      <c r="Q72" s="23"/>
      <c r="R72" s="23"/>
      <c r="S72" s="23"/>
      <c r="T72" s="23"/>
      <c r="U72" s="23"/>
      <c r="V72" s="23"/>
      <c r="W72" s="23"/>
      <c r="X72" s="23"/>
      <c r="Y72" s="23"/>
      <c r="Z72" s="23"/>
    </row>
    <row r="73" spans="1:26" ht="13.5" customHeight="1">
      <c r="A73" s="23"/>
      <c r="B73" s="55"/>
      <c r="C73" s="55"/>
      <c r="D73" s="55"/>
      <c r="E73" s="55"/>
      <c r="F73" s="55"/>
      <c r="G73" s="55"/>
      <c r="H73" s="23"/>
      <c r="I73" s="23"/>
      <c r="J73" s="284"/>
      <c r="K73" s="103" t="s">
        <v>401</v>
      </c>
      <c r="L73" s="105"/>
      <c r="M73" s="105"/>
      <c r="N73" s="105"/>
      <c r="O73" s="105"/>
      <c r="P73" s="23"/>
      <c r="Q73" s="23"/>
      <c r="R73" s="23"/>
      <c r="S73" s="23"/>
      <c r="T73" s="23"/>
      <c r="U73" s="23"/>
      <c r="V73" s="23"/>
      <c r="W73" s="23"/>
      <c r="X73" s="23"/>
      <c r="Y73" s="23"/>
      <c r="Z73" s="23"/>
    </row>
    <row r="74" spans="1:26" ht="13.5" customHeight="1">
      <c r="A74" s="23"/>
      <c r="B74" s="55"/>
      <c r="C74" s="55"/>
      <c r="D74" s="55"/>
      <c r="E74" s="55"/>
      <c r="F74" s="55"/>
      <c r="G74" s="55"/>
      <c r="H74" s="23"/>
      <c r="I74" s="23"/>
      <c r="J74" s="284"/>
      <c r="K74" s="103" t="s">
        <v>403</v>
      </c>
      <c r="L74" s="105"/>
      <c r="M74" s="105"/>
      <c r="N74" s="105"/>
      <c r="O74" s="105"/>
      <c r="P74" s="23"/>
      <c r="Q74" s="23"/>
      <c r="R74" s="23"/>
      <c r="S74" s="23"/>
      <c r="T74" s="23"/>
      <c r="U74" s="23"/>
      <c r="V74" s="23"/>
      <c r="W74" s="23"/>
      <c r="X74" s="23"/>
      <c r="Y74" s="23"/>
      <c r="Z74" s="23"/>
    </row>
    <row r="75" spans="1:26" ht="13.5" customHeight="1">
      <c r="A75" s="23"/>
      <c r="B75" s="55"/>
      <c r="C75" s="55"/>
      <c r="D75" s="55"/>
      <c r="E75" s="55"/>
      <c r="F75" s="55"/>
      <c r="G75" s="55"/>
      <c r="H75" s="23"/>
      <c r="I75" s="23"/>
      <c r="J75" s="284"/>
      <c r="K75" s="103" t="s">
        <v>404</v>
      </c>
      <c r="L75" s="105"/>
      <c r="M75" s="105"/>
      <c r="N75" s="105"/>
      <c r="O75" s="105"/>
      <c r="P75" s="23"/>
      <c r="Q75" s="23"/>
      <c r="R75" s="23"/>
      <c r="S75" s="23"/>
      <c r="T75" s="23"/>
      <c r="U75" s="23"/>
      <c r="V75" s="23"/>
      <c r="W75" s="23"/>
      <c r="X75" s="23"/>
      <c r="Y75" s="23"/>
      <c r="Z75" s="23"/>
    </row>
    <row r="76" spans="1:26" ht="13.5" customHeight="1">
      <c r="A76" s="23"/>
      <c r="B76" s="55"/>
      <c r="C76" s="55"/>
      <c r="D76" s="55"/>
      <c r="E76" s="55"/>
      <c r="F76" s="55"/>
      <c r="G76" s="55"/>
      <c r="H76" s="23"/>
      <c r="I76" s="23"/>
      <c r="J76" s="284"/>
      <c r="K76" s="103" t="s">
        <v>405</v>
      </c>
      <c r="L76" s="105"/>
      <c r="M76" s="105"/>
      <c r="N76" s="105"/>
      <c r="O76" s="105"/>
      <c r="P76" s="23"/>
      <c r="Q76" s="23"/>
      <c r="R76" s="23"/>
      <c r="S76" s="23"/>
      <c r="T76" s="23"/>
      <c r="U76" s="23"/>
      <c r="V76" s="23"/>
      <c r="W76" s="23"/>
      <c r="X76" s="23"/>
      <c r="Y76" s="23"/>
      <c r="Z76" s="23"/>
    </row>
    <row r="77" spans="1:26" ht="13.5" customHeight="1">
      <c r="A77" s="23"/>
      <c r="B77" s="55"/>
      <c r="C77" s="55"/>
      <c r="D77" s="55"/>
      <c r="E77" s="55"/>
      <c r="F77" s="55"/>
      <c r="G77" s="55"/>
      <c r="H77" s="23"/>
      <c r="I77" s="23"/>
      <c r="J77" s="284"/>
      <c r="K77" s="103" t="s">
        <v>406</v>
      </c>
      <c r="L77" s="105"/>
      <c r="M77" s="105"/>
      <c r="N77" s="105"/>
      <c r="O77" s="105"/>
      <c r="P77" s="23"/>
      <c r="Q77" s="23"/>
      <c r="R77" s="23"/>
      <c r="S77" s="23"/>
      <c r="T77" s="23"/>
      <c r="U77" s="23"/>
      <c r="V77" s="23"/>
      <c r="W77" s="23"/>
      <c r="X77" s="23"/>
      <c r="Y77" s="23"/>
      <c r="Z77" s="23"/>
    </row>
    <row r="78" spans="1:26" ht="13.5" customHeight="1">
      <c r="A78" s="23"/>
      <c r="B78" s="55"/>
      <c r="C78" s="55"/>
      <c r="D78" s="55"/>
      <c r="E78" s="55"/>
      <c r="F78" s="55"/>
      <c r="G78" s="55"/>
      <c r="H78" s="23"/>
      <c r="I78" s="23"/>
      <c r="J78" s="284"/>
      <c r="K78" s="103" t="s">
        <v>407</v>
      </c>
      <c r="L78" s="105"/>
      <c r="M78" s="105"/>
      <c r="N78" s="105"/>
      <c r="O78" s="105"/>
      <c r="P78" s="23"/>
      <c r="Q78" s="23"/>
      <c r="R78" s="23"/>
      <c r="S78" s="23"/>
      <c r="T78" s="23"/>
      <c r="U78" s="23"/>
      <c r="V78" s="23"/>
      <c r="W78" s="23"/>
      <c r="X78" s="23"/>
      <c r="Y78" s="23"/>
      <c r="Z78" s="23"/>
    </row>
    <row r="79" spans="1:26" ht="13.5" customHeight="1">
      <c r="A79" s="23"/>
      <c r="B79" s="55"/>
      <c r="C79" s="55"/>
      <c r="D79" s="55"/>
      <c r="E79" s="55"/>
      <c r="F79" s="55"/>
      <c r="G79" s="55"/>
      <c r="H79" s="23"/>
      <c r="I79" s="23"/>
      <c r="J79" s="283"/>
      <c r="K79" s="107" t="s">
        <v>408</v>
      </c>
      <c r="L79" s="107" t="e">
        <f>AVERAGE(L67:L78)</f>
        <v>#DIV/0!</v>
      </c>
      <c r="M79" s="107">
        <f>MAX(M67:M78)</f>
        <v>0</v>
      </c>
      <c r="N79" s="107" t="e">
        <f>AVERAGE(N67:N78)</f>
        <v>#DIV/0!</v>
      </c>
      <c r="O79" s="107">
        <f>MAX(O67:O78)</f>
        <v>0</v>
      </c>
      <c r="P79" s="23"/>
      <c r="Q79" s="23"/>
      <c r="R79" s="23"/>
      <c r="S79" s="23"/>
      <c r="T79" s="23"/>
      <c r="U79" s="23"/>
      <c r="V79" s="23"/>
      <c r="W79" s="23"/>
      <c r="X79" s="23"/>
      <c r="Y79" s="23"/>
      <c r="Z79" s="23"/>
    </row>
    <row r="80" spans="1:26" ht="13.5" customHeight="1">
      <c r="A80" s="23"/>
      <c r="B80" s="55"/>
      <c r="C80" s="55"/>
      <c r="D80" s="55"/>
      <c r="E80" s="55"/>
      <c r="F80" s="55"/>
      <c r="G80" s="55"/>
      <c r="H80" s="23"/>
      <c r="I80" s="23"/>
      <c r="J80" s="23"/>
      <c r="K80" s="23"/>
      <c r="L80" s="23"/>
      <c r="M80" s="23"/>
      <c r="N80" s="23"/>
      <c r="O80" s="23"/>
      <c r="P80" s="23"/>
      <c r="Q80" s="23"/>
      <c r="R80" s="23"/>
      <c r="S80" s="23"/>
      <c r="T80" s="23"/>
      <c r="U80" s="23"/>
      <c r="V80" s="23"/>
      <c r="W80" s="23"/>
      <c r="X80" s="23"/>
      <c r="Y80" s="23"/>
      <c r="Z80" s="23"/>
    </row>
    <row r="81" spans="1:26" ht="13.5" customHeight="1">
      <c r="A81" s="23"/>
      <c r="B81" s="55"/>
      <c r="C81" s="55"/>
      <c r="D81" s="55"/>
      <c r="E81" s="55"/>
      <c r="F81" s="55"/>
      <c r="G81" s="55"/>
      <c r="H81" s="23"/>
      <c r="I81" s="23"/>
      <c r="J81" s="23"/>
      <c r="K81" s="23"/>
      <c r="L81" s="23"/>
      <c r="M81" s="23"/>
      <c r="N81" s="23"/>
      <c r="O81" s="23"/>
      <c r="P81" s="23"/>
      <c r="Q81" s="23"/>
      <c r="R81" s="23"/>
      <c r="S81" s="23"/>
      <c r="T81" s="23"/>
      <c r="U81" s="23"/>
      <c r="V81" s="23"/>
      <c r="W81" s="23"/>
      <c r="X81" s="23"/>
      <c r="Y81" s="23"/>
      <c r="Z81" s="23"/>
    </row>
    <row r="82" spans="1:26" ht="13.5" customHeight="1">
      <c r="A82" s="23"/>
      <c r="B82" s="55"/>
      <c r="C82" s="55"/>
      <c r="D82" s="55"/>
      <c r="E82" s="55"/>
      <c r="F82" s="55"/>
      <c r="G82" s="55"/>
      <c r="H82" s="23"/>
      <c r="I82" s="23"/>
      <c r="J82" s="23"/>
      <c r="K82" s="23"/>
      <c r="L82" s="23"/>
      <c r="M82" s="23"/>
      <c r="N82" s="23"/>
      <c r="O82" s="23"/>
      <c r="P82" s="23"/>
      <c r="Q82" s="23"/>
      <c r="R82" s="23"/>
      <c r="S82" s="23"/>
      <c r="T82" s="23"/>
      <c r="U82" s="23"/>
      <c r="V82" s="23"/>
      <c r="W82" s="23"/>
      <c r="X82" s="23"/>
      <c r="Y82" s="23"/>
      <c r="Z82" s="23"/>
    </row>
    <row r="83" spans="1:26" ht="13.5" customHeight="1">
      <c r="A83" s="23"/>
      <c r="B83" s="55"/>
      <c r="C83" s="55"/>
      <c r="D83" s="55"/>
      <c r="E83" s="55"/>
      <c r="F83" s="55"/>
      <c r="G83" s="55"/>
      <c r="H83" s="23"/>
      <c r="I83" s="23"/>
      <c r="J83" s="23"/>
      <c r="K83" s="23"/>
      <c r="L83" s="23"/>
      <c r="M83" s="23"/>
      <c r="N83" s="23"/>
      <c r="O83" s="23"/>
      <c r="P83" s="23"/>
      <c r="Q83" s="23"/>
      <c r="R83" s="23"/>
      <c r="S83" s="23"/>
      <c r="T83" s="23"/>
      <c r="U83" s="23"/>
      <c r="V83" s="23"/>
      <c r="W83" s="23"/>
      <c r="X83" s="23"/>
      <c r="Y83" s="23"/>
      <c r="Z83" s="23"/>
    </row>
    <row r="84" spans="1:26" ht="13.5" customHeight="1">
      <c r="A84" s="23"/>
      <c r="B84" s="55"/>
      <c r="C84" s="55"/>
      <c r="D84" s="55"/>
      <c r="E84" s="55"/>
      <c r="F84" s="55"/>
      <c r="G84" s="55"/>
      <c r="H84" s="23"/>
      <c r="I84" s="23"/>
      <c r="J84" s="23"/>
      <c r="K84" s="23"/>
      <c r="L84" s="23"/>
      <c r="M84" s="23"/>
      <c r="N84" s="23"/>
      <c r="O84" s="23"/>
      <c r="P84" s="23"/>
      <c r="Q84" s="23"/>
      <c r="R84" s="23"/>
      <c r="S84" s="23"/>
      <c r="T84" s="23"/>
      <c r="U84" s="23"/>
      <c r="V84" s="23"/>
      <c r="W84" s="23"/>
      <c r="X84" s="23"/>
      <c r="Y84" s="23"/>
      <c r="Z84" s="23"/>
    </row>
    <row r="85" spans="1:26" ht="13.5" customHeight="1">
      <c r="A85" s="23"/>
      <c r="B85" s="55"/>
      <c r="C85" s="55"/>
      <c r="D85" s="55"/>
      <c r="E85" s="55"/>
      <c r="F85" s="55"/>
      <c r="G85" s="55"/>
      <c r="H85" s="23"/>
      <c r="I85" s="23"/>
      <c r="J85" s="23"/>
      <c r="K85" s="23"/>
      <c r="L85" s="23"/>
      <c r="M85" s="23"/>
      <c r="N85" s="23"/>
      <c r="O85" s="23"/>
      <c r="P85" s="23"/>
      <c r="Q85" s="23"/>
      <c r="R85" s="23"/>
      <c r="S85" s="23"/>
      <c r="T85" s="23"/>
      <c r="U85" s="23"/>
      <c r="V85" s="23"/>
      <c r="W85" s="23"/>
      <c r="X85" s="23"/>
      <c r="Y85" s="23"/>
      <c r="Z85" s="23"/>
    </row>
    <row r="86" spans="1:26" ht="13.5" customHeight="1">
      <c r="A86" s="23"/>
      <c r="B86" s="55"/>
      <c r="C86" s="55"/>
      <c r="D86" s="55"/>
      <c r="E86" s="55"/>
      <c r="F86" s="55"/>
      <c r="G86" s="55"/>
      <c r="H86" s="23"/>
      <c r="I86" s="23"/>
      <c r="J86" s="23"/>
      <c r="K86" s="23"/>
      <c r="L86" s="23"/>
      <c r="M86" s="23"/>
      <c r="N86" s="23"/>
      <c r="O86" s="23"/>
      <c r="P86" s="23"/>
      <c r="Q86" s="23"/>
      <c r="R86" s="23"/>
      <c r="S86" s="23"/>
      <c r="T86" s="23"/>
      <c r="U86" s="23"/>
      <c r="V86" s="23"/>
      <c r="W86" s="23"/>
      <c r="X86" s="23"/>
      <c r="Y86" s="23"/>
      <c r="Z86" s="23"/>
    </row>
    <row r="87" spans="1:26" ht="13.5" customHeight="1">
      <c r="A87" s="23"/>
      <c r="B87" s="55"/>
      <c r="C87" s="55"/>
      <c r="D87" s="55"/>
      <c r="E87" s="55"/>
      <c r="F87" s="55"/>
      <c r="G87" s="55"/>
      <c r="H87" s="23"/>
      <c r="I87" s="23"/>
      <c r="J87" s="23"/>
      <c r="K87" s="23"/>
      <c r="L87" s="23"/>
      <c r="M87" s="23"/>
      <c r="N87" s="23"/>
      <c r="O87" s="23"/>
      <c r="P87" s="23"/>
      <c r="Q87" s="23"/>
      <c r="R87" s="23"/>
      <c r="S87" s="23"/>
      <c r="T87" s="23"/>
      <c r="U87" s="23"/>
      <c r="V87" s="23"/>
      <c r="W87" s="23"/>
      <c r="X87" s="23"/>
      <c r="Y87" s="23"/>
      <c r="Z87" s="23"/>
    </row>
    <row r="88" spans="1:26" ht="13.5" customHeight="1">
      <c r="A88" s="23"/>
      <c r="B88" s="55"/>
      <c r="C88" s="55"/>
      <c r="D88" s="55"/>
      <c r="E88" s="55"/>
      <c r="F88" s="55"/>
      <c r="G88" s="55"/>
      <c r="H88" s="23"/>
      <c r="I88" s="23"/>
      <c r="J88" s="23"/>
      <c r="K88" s="23"/>
      <c r="L88" s="23"/>
      <c r="M88" s="23"/>
      <c r="N88" s="23"/>
      <c r="O88" s="23"/>
      <c r="P88" s="23"/>
      <c r="Q88" s="23"/>
      <c r="R88" s="23"/>
      <c r="S88" s="23"/>
      <c r="T88" s="23"/>
      <c r="U88" s="23"/>
      <c r="V88" s="23"/>
      <c r="W88" s="23"/>
      <c r="X88" s="23"/>
      <c r="Y88" s="23"/>
      <c r="Z88" s="23"/>
    </row>
    <row r="89" spans="1:26" ht="13.5" customHeight="1">
      <c r="A89" s="23"/>
      <c r="B89" s="55"/>
      <c r="C89" s="55"/>
      <c r="D89" s="55"/>
      <c r="E89" s="55"/>
      <c r="F89" s="55"/>
      <c r="G89" s="55"/>
      <c r="H89" s="23"/>
      <c r="I89" s="23"/>
      <c r="J89" s="23"/>
      <c r="K89" s="23"/>
      <c r="L89" s="23"/>
      <c r="M89" s="23"/>
      <c r="N89" s="23"/>
      <c r="O89" s="23"/>
      <c r="P89" s="23"/>
      <c r="Q89" s="23"/>
      <c r="R89" s="23"/>
      <c r="S89" s="23"/>
      <c r="T89" s="23"/>
      <c r="U89" s="23"/>
      <c r="V89" s="23"/>
      <c r="W89" s="23"/>
      <c r="X89" s="23"/>
      <c r="Y89" s="23"/>
      <c r="Z89" s="23"/>
    </row>
    <row r="90" spans="1:26" ht="13.5" customHeight="1">
      <c r="A90" s="23"/>
      <c r="B90" s="55"/>
      <c r="C90" s="55"/>
      <c r="D90" s="55"/>
      <c r="E90" s="55"/>
      <c r="F90" s="55"/>
      <c r="G90" s="55"/>
      <c r="H90" s="23"/>
      <c r="I90" s="23"/>
      <c r="J90" s="23"/>
      <c r="K90" s="23"/>
      <c r="L90" s="23"/>
      <c r="M90" s="23"/>
      <c r="N90" s="23"/>
      <c r="O90" s="23"/>
      <c r="P90" s="23"/>
      <c r="Q90" s="23"/>
      <c r="R90" s="23"/>
      <c r="S90" s="23"/>
      <c r="T90" s="23"/>
      <c r="U90" s="23"/>
      <c r="V90" s="23"/>
      <c r="W90" s="23"/>
      <c r="X90" s="23"/>
      <c r="Y90" s="23"/>
      <c r="Z90" s="23"/>
    </row>
    <row r="91" spans="1:26" ht="13.5" customHeight="1">
      <c r="A91" s="23"/>
      <c r="B91" s="55"/>
      <c r="C91" s="55"/>
      <c r="D91" s="55"/>
      <c r="E91" s="55"/>
      <c r="F91" s="55"/>
      <c r="G91" s="55"/>
      <c r="H91" s="23"/>
      <c r="I91" s="23"/>
      <c r="J91" s="23"/>
      <c r="K91" s="23"/>
      <c r="L91" s="23"/>
      <c r="M91" s="23"/>
      <c r="N91" s="23"/>
      <c r="O91" s="23"/>
      <c r="P91" s="23"/>
      <c r="Q91" s="23"/>
      <c r="R91" s="23"/>
      <c r="S91" s="23"/>
      <c r="T91" s="23"/>
      <c r="U91" s="23"/>
      <c r="V91" s="23"/>
      <c r="W91" s="23"/>
      <c r="X91" s="23"/>
      <c r="Y91" s="23"/>
      <c r="Z91" s="23"/>
    </row>
    <row r="92" spans="1:26" ht="13.5" customHeight="1">
      <c r="A92" s="23"/>
      <c r="B92" s="55"/>
      <c r="C92" s="55"/>
      <c r="D92" s="55"/>
      <c r="E92" s="55"/>
      <c r="F92" s="55"/>
      <c r="G92" s="55"/>
      <c r="H92" s="23"/>
      <c r="I92" s="23"/>
      <c r="J92" s="23"/>
      <c r="K92" s="23"/>
      <c r="L92" s="23"/>
      <c r="M92" s="23"/>
      <c r="N92" s="23"/>
      <c r="O92" s="23"/>
      <c r="P92" s="23"/>
      <c r="Q92" s="23"/>
      <c r="R92" s="23"/>
      <c r="S92" s="23"/>
      <c r="T92" s="23"/>
      <c r="U92" s="23"/>
      <c r="V92" s="23"/>
      <c r="W92" s="23"/>
      <c r="X92" s="23"/>
      <c r="Y92" s="23"/>
      <c r="Z92" s="23"/>
    </row>
    <row r="93" spans="1:26" ht="13.5" customHeight="1">
      <c r="A93" s="23"/>
      <c r="B93" s="55"/>
      <c r="C93" s="55"/>
      <c r="D93" s="55"/>
      <c r="E93" s="55"/>
      <c r="F93" s="55"/>
      <c r="G93" s="55"/>
      <c r="H93" s="23"/>
      <c r="I93" s="23"/>
      <c r="J93" s="23"/>
      <c r="K93" s="23"/>
      <c r="L93" s="23"/>
      <c r="M93" s="23"/>
      <c r="N93" s="23"/>
      <c r="O93" s="23"/>
      <c r="P93" s="23"/>
      <c r="Q93" s="23"/>
      <c r="R93" s="23"/>
      <c r="S93" s="23"/>
      <c r="T93" s="23"/>
      <c r="U93" s="23"/>
      <c r="V93" s="23"/>
      <c r="W93" s="23"/>
      <c r="X93" s="23"/>
      <c r="Y93" s="23"/>
      <c r="Z93" s="23"/>
    </row>
    <row r="94" spans="1:26" ht="13.5" customHeight="1">
      <c r="A94" s="23"/>
      <c r="B94" s="55"/>
      <c r="C94" s="55"/>
      <c r="D94" s="55"/>
      <c r="E94" s="55"/>
      <c r="F94" s="55"/>
      <c r="G94" s="55"/>
      <c r="H94" s="23"/>
      <c r="I94" s="23"/>
      <c r="J94" s="23"/>
      <c r="K94" s="23"/>
      <c r="L94" s="23"/>
      <c r="M94" s="23"/>
      <c r="N94" s="23"/>
      <c r="O94" s="23"/>
      <c r="P94" s="23"/>
      <c r="Q94" s="23"/>
      <c r="R94" s="23"/>
      <c r="S94" s="23"/>
      <c r="T94" s="23"/>
      <c r="U94" s="23"/>
      <c r="V94" s="23"/>
      <c r="W94" s="23"/>
      <c r="X94" s="23"/>
      <c r="Y94" s="23"/>
      <c r="Z94" s="23"/>
    </row>
    <row r="95" spans="1:26" ht="13.5" customHeight="1">
      <c r="A95" s="23"/>
      <c r="B95" s="55"/>
      <c r="C95" s="55"/>
      <c r="D95" s="55"/>
      <c r="E95" s="55"/>
      <c r="F95" s="55"/>
      <c r="G95" s="55"/>
      <c r="H95" s="23"/>
      <c r="I95" s="23"/>
      <c r="J95" s="23"/>
      <c r="K95" s="23"/>
      <c r="L95" s="23"/>
      <c r="M95" s="23"/>
      <c r="N95" s="23"/>
      <c r="O95" s="23"/>
      <c r="P95" s="23"/>
      <c r="Q95" s="23"/>
      <c r="R95" s="23"/>
      <c r="S95" s="23"/>
      <c r="T95" s="23"/>
      <c r="U95" s="23"/>
      <c r="V95" s="23"/>
      <c r="W95" s="23"/>
      <c r="X95" s="23"/>
      <c r="Y95" s="23"/>
      <c r="Z95" s="23"/>
    </row>
    <row r="96" spans="1:26" ht="13.5" customHeight="1">
      <c r="A96" s="23"/>
      <c r="B96" s="55"/>
      <c r="C96" s="55"/>
      <c r="D96" s="55"/>
      <c r="E96" s="55"/>
      <c r="F96" s="55"/>
      <c r="G96" s="55"/>
      <c r="H96" s="23"/>
      <c r="I96" s="23"/>
      <c r="J96" s="23"/>
      <c r="K96" s="23"/>
      <c r="L96" s="23"/>
      <c r="M96" s="23"/>
      <c r="N96" s="23"/>
      <c r="O96" s="23"/>
      <c r="P96" s="23"/>
      <c r="Q96" s="23"/>
      <c r="R96" s="23"/>
      <c r="S96" s="23"/>
      <c r="T96" s="23"/>
      <c r="U96" s="23"/>
      <c r="V96" s="23"/>
      <c r="W96" s="23"/>
      <c r="X96" s="23"/>
      <c r="Y96" s="23"/>
      <c r="Z96" s="23"/>
    </row>
    <row r="97" spans="1:26" ht="13.5" customHeight="1">
      <c r="A97" s="23"/>
      <c r="B97" s="55"/>
      <c r="C97" s="55"/>
      <c r="D97" s="55"/>
      <c r="E97" s="55"/>
      <c r="F97" s="55"/>
      <c r="G97" s="55"/>
      <c r="H97" s="23"/>
      <c r="I97" s="23"/>
      <c r="J97" s="23"/>
      <c r="K97" s="23"/>
      <c r="L97" s="23"/>
      <c r="M97" s="23"/>
      <c r="N97" s="23"/>
      <c r="O97" s="23"/>
      <c r="P97" s="23"/>
      <c r="Q97" s="23"/>
      <c r="R97" s="23"/>
      <c r="S97" s="23"/>
      <c r="T97" s="23"/>
      <c r="U97" s="23"/>
      <c r="V97" s="23"/>
      <c r="W97" s="23"/>
      <c r="X97" s="23"/>
      <c r="Y97" s="23"/>
      <c r="Z97" s="23"/>
    </row>
    <row r="98" spans="1:26" ht="13.5" customHeight="1">
      <c r="A98" s="23"/>
      <c r="B98" s="55"/>
      <c r="C98" s="55"/>
      <c r="D98" s="55"/>
      <c r="E98" s="55"/>
      <c r="F98" s="55"/>
      <c r="G98" s="55"/>
      <c r="H98" s="23"/>
      <c r="I98" s="23"/>
      <c r="J98" s="23"/>
      <c r="K98" s="23"/>
      <c r="L98" s="23"/>
      <c r="M98" s="23"/>
      <c r="N98" s="23"/>
      <c r="O98" s="23"/>
      <c r="P98" s="23"/>
      <c r="Q98" s="23"/>
      <c r="R98" s="23"/>
      <c r="S98" s="23"/>
      <c r="T98" s="23"/>
      <c r="U98" s="23"/>
      <c r="V98" s="23"/>
      <c r="W98" s="23"/>
      <c r="X98" s="23"/>
      <c r="Y98" s="23"/>
      <c r="Z98" s="23"/>
    </row>
    <row r="99" spans="1:26" ht="13.5" customHeight="1">
      <c r="A99" s="23"/>
      <c r="B99" s="55"/>
      <c r="C99" s="55"/>
      <c r="D99" s="55"/>
      <c r="E99" s="55"/>
      <c r="F99" s="55"/>
      <c r="G99" s="55"/>
      <c r="H99" s="23"/>
      <c r="I99" s="23"/>
      <c r="J99" s="23"/>
      <c r="K99" s="23"/>
      <c r="L99" s="23"/>
      <c r="M99" s="23"/>
      <c r="N99" s="23"/>
      <c r="O99" s="23"/>
      <c r="P99" s="23"/>
      <c r="Q99" s="23"/>
      <c r="R99" s="23"/>
      <c r="S99" s="23"/>
      <c r="T99" s="23"/>
      <c r="U99" s="23"/>
      <c r="V99" s="23"/>
      <c r="W99" s="23"/>
      <c r="X99" s="23"/>
      <c r="Y99" s="23"/>
      <c r="Z99" s="23"/>
    </row>
    <row r="100" spans="1:26" ht="13.5" customHeight="1">
      <c r="A100" s="23"/>
      <c r="B100" s="55"/>
      <c r="C100" s="55"/>
      <c r="D100" s="55"/>
      <c r="E100" s="55"/>
      <c r="F100" s="55"/>
      <c r="G100" s="55"/>
      <c r="H100" s="23"/>
      <c r="I100" s="23"/>
      <c r="J100" s="23"/>
      <c r="K100" s="23"/>
      <c r="L100" s="23"/>
      <c r="M100" s="23"/>
      <c r="N100" s="23"/>
      <c r="O100" s="23"/>
      <c r="P100" s="23"/>
      <c r="Q100" s="23"/>
      <c r="R100" s="23"/>
      <c r="S100" s="23"/>
      <c r="T100" s="23"/>
      <c r="U100" s="23"/>
      <c r="V100" s="23"/>
      <c r="W100" s="23"/>
      <c r="X100" s="23"/>
      <c r="Y100" s="23"/>
      <c r="Z100" s="23"/>
    </row>
    <row r="101" spans="1:26" ht="13.5" customHeight="1">
      <c r="A101" s="23"/>
      <c r="B101" s="55"/>
      <c r="C101" s="55"/>
      <c r="D101" s="55"/>
      <c r="E101" s="55"/>
      <c r="F101" s="55"/>
      <c r="G101" s="55"/>
      <c r="H101" s="23"/>
      <c r="I101" s="23"/>
      <c r="J101" s="23"/>
      <c r="K101" s="23"/>
      <c r="L101" s="23"/>
      <c r="M101" s="23"/>
      <c r="N101" s="23"/>
      <c r="O101" s="23"/>
      <c r="P101" s="23"/>
      <c r="Q101" s="23"/>
      <c r="R101" s="23"/>
      <c r="S101" s="23"/>
      <c r="T101" s="23"/>
      <c r="U101" s="23"/>
      <c r="V101" s="23"/>
      <c r="W101" s="23"/>
      <c r="X101" s="23"/>
      <c r="Y101" s="23"/>
      <c r="Z101" s="23"/>
    </row>
    <row r="102" spans="1:26" ht="13.5" customHeight="1">
      <c r="A102" s="23"/>
      <c r="B102" s="55"/>
      <c r="C102" s="55"/>
      <c r="D102" s="55"/>
      <c r="E102" s="55"/>
      <c r="F102" s="55"/>
      <c r="G102" s="55"/>
      <c r="H102" s="23"/>
      <c r="I102" s="23"/>
      <c r="J102" s="23"/>
      <c r="K102" s="23"/>
      <c r="L102" s="23"/>
      <c r="M102" s="23"/>
      <c r="N102" s="23"/>
      <c r="O102" s="23"/>
      <c r="P102" s="23"/>
      <c r="Q102" s="23"/>
      <c r="R102" s="23"/>
      <c r="S102" s="23"/>
      <c r="T102" s="23"/>
      <c r="U102" s="23"/>
      <c r="V102" s="23"/>
      <c r="W102" s="23"/>
      <c r="X102" s="23"/>
      <c r="Y102" s="23"/>
      <c r="Z102" s="23"/>
    </row>
    <row r="103" spans="1:26" ht="13.5" customHeight="1">
      <c r="A103" s="23"/>
      <c r="B103" s="55"/>
      <c r="C103" s="55"/>
      <c r="D103" s="55"/>
      <c r="E103" s="55"/>
      <c r="F103" s="55"/>
      <c r="G103" s="55"/>
      <c r="H103" s="23"/>
      <c r="I103" s="23"/>
      <c r="J103" s="23"/>
      <c r="K103" s="23"/>
      <c r="L103" s="23"/>
      <c r="M103" s="23"/>
      <c r="N103" s="23"/>
      <c r="O103" s="23"/>
      <c r="P103" s="23"/>
      <c r="Q103" s="23"/>
      <c r="R103" s="23"/>
      <c r="S103" s="23"/>
      <c r="T103" s="23"/>
      <c r="U103" s="23"/>
      <c r="V103" s="23"/>
      <c r="W103" s="23"/>
      <c r="X103" s="23"/>
      <c r="Y103" s="23"/>
      <c r="Z103" s="23"/>
    </row>
    <row r="104" spans="1:26" ht="13.5" customHeight="1">
      <c r="A104" s="23"/>
      <c r="B104" s="55"/>
      <c r="C104" s="55"/>
      <c r="D104" s="55"/>
      <c r="E104" s="55"/>
      <c r="F104" s="55"/>
      <c r="G104" s="55"/>
      <c r="H104" s="23"/>
      <c r="I104" s="23"/>
      <c r="J104" s="23"/>
      <c r="K104" s="23"/>
      <c r="L104" s="23"/>
      <c r="M104" s="23"/>
      <c r="N104" s="23"/>
      <c r="O104" s="23"/>
      <c r="P104" s="23"/>
      <c r="Q104" s="23"/>
      <c r="R104" s="23"/>
      <c r="S104" s="23"/>
      <c r="T104" s="23"/>
      <c r="U104" s="23"/>
      <c r="V104" s="23"/>
      <c r="W104" s="23"/>
      <c r="X104" s="23"/>
      <c r="Y104" s="23"/>
      <c r="Z104" s="23"/>
    </row>
    <row r="105" spans="1:26" ht="13.5" customHeight="1">
      <c r="A105" s="23"/>
      <c r="B105" s="55"/>
      <c r="C105" s="55"/>
      <c r="D105" s="55"/>
      <c r="E105" s="55"/>
      <c r="F105" s="55"/>
      <c r="G105" s="55"/>
      <c r="H105" s="23"/>
      <c r="I105" s="23"/>
      <c r="J105" s="23"/>
      <c r="K105" s="23"/>
      <c r="L105" s="23"/>
      <c r="M105" s="23"/>
      <c r="N105" s="23"/>
      <c r="O105" s="23"/>
      <c r="P105" s="23"/>
      <c r="Q105" s="23"/>
      <c r="R105" s="23"/>
      <c r="S105" s="23"/>
      <c r="T105" s="23"/>
      <c r="U105" s="23"/>
      <c r="V105" s="23"/>
      <c r="W105" s="23"/>
      <c r="X105" s="23"/>
      <c r="Y105" s="23"/>
      <c r="Z105" s="23"/>
    </row>
    <row r="106" spans="1:26" ht="13.5" customHeight="1">
      <c r="A106" s="23"/>
      <c r="B106" s="55"/>
      <c r="C106" s="55"/>
      <c r="D106" s="55"/>
      <c r="E106" s="55"/>
      <c r="F106" s="55"/>
      <c r="G106" s="55"/>
      <c r="H106" s="23"/>
      <c r="I106" s="23"/>
      <c r="J106" s="23"/>
      <c r="K106" s="23"/>
      <c r="L106" s="23"/>
      <c r="M106" s="23"/>
      <c r="N106" s="23"/>
      <c r="O106" s="23"/>
      <c r="P106" s="23"/>
      <c r="Q106" s="23"/>
      <c r="R106" s="23"/>
      <c r="S106" s="23"/>
      <c r="T106" s="23"/>
      <c r="U106" s="23"/>
      <c r="V106" s="23"/>
      <c r="W106" s="23"/>
      <c r="X106" s="23"/>
      <c r="Y106" s="23"/>
      <c r="Z106" s="23"/>
    </row>
    <row r="107" spans="1:26" ht="13.5" customHeight="1">
      <c r="A107" s="23"/>
      <c r="B107" s="55"/>
      <c r="C107" s="55"/>
      <c r="D107" s="55"/>
      <c r="E107" s="55"/>
      <c r="F107" s="55"/>
      <c r="G107" s="55"/>
      <c r="H107" s="23"/>
      <c r="I107" s="23"/>
      <c r="J107" s="23"/>
      <c r="K107" s="23"/>
      <c r="L107" s="23"/>
      <c r="M107" s="23"/>
      <c r="N107" s="23"/>
      <c r="O107" s="23"/>
      <c r="P107" s="23"/>
      <c r="Q107" s="23"/>
      <c r="R107" s="23"/>
      <c r="S107" s="23"/>
      <c r="T107" s="23"/>
      <c r="U107" s="23"/>
      <c r="V107" s="23"/>
      <c r="W107" s="23"/>
      <c r="X107" s="23"/>
      <c r="Y107" s="23"/>
      <c r="Z107" s="23"/>
    </row>
    <row r="108" spans="1:26" ht="13.5" customHeight="1">
      <c r="A108" s="23"/>
      <c r="B108" s="55"/>
      <c r="C108" s="55"/>
      <c r="D108" s="55"/>
      <c r="E108" s="55"/>
      <c r="F108" s="55"/>
      <c r="G108" s="55"/>
      <c r="H108" s="23"/>
      <c r="I108" s="23"/>
      <c r="J108" s="23"/>
      <c r="K108" s="23"/>
      <c r="L108" s="23"/>
      <c r="M108" s="23"/>
      <c r="N108" s="23"/>
      <c r="O108" s="23"/>
      <c r="P108" s="23"/>
      <c r="Q108" s="23"/>
      <c r="R108" s="23"/>
      <c r="S108" s="23"/>
      <c r="T108" s="23"/>
      <c r="U108" s="23"/>
      <c r="V108" s="23"/>
      <c r="W108" s="23"/>
      <c r="X108" s="23"/>
      <c r="Y108" s="23"/>
      <c r="Z108" s="23"/>
    </row>
    <row r="109" spans="1:26" ht="13.5" customHeight="1">
      <c r="A109" s="23"/>
      <c r="B109" s="55"/>
      <c r="C109" s="55"/>
      <c r="D109" s="55"/>
      <c r="E109" s="55"/>
      <c r="F109" s="55"/>
      <c r="G109" s="55"/>
      <c r="H109" s="23"/>
      <c r="I109" s="23"/>
      <c r="J109" s="23"/>
      <c r="K109" s="23"/>
      <c r="L109" s="23"/>
      <c r="M109" s="23"/>
      <c r="N109" s="23"/>
      <c r="O109" s="23"/>
      <c r="P109" s="23"/>
      <c r="Q109" s="23"/>
      <c r="R109" s="23"/>
      <c r="S109" s="23"/>
      <c r="T109" s="23"/>
      <c r="U109" s="23"/>
      <c r="V109" s="23"/>
      <c r="W109" s="23"/>
      <c r="X109" s="23"/>
      <c r="Y109" s="23"/>
      <c r="Z109" s="23"/>
    </row>
    <row r="110" spans="1:26" ht="13.5" customHeight="1">
      <c r="A110" s="23"/>
      <c r="B110" s="55"/>
      <c r="C110" s="55"/>
      <c r="D110" s="55"/>
      <c r="E110" s="55"/>
      <c r="F110" s="55"/>
      <c r="G110" s="55"/>
      <c r="H110" s="23"/>
      <c r="I110" s="23"/>
      <c r="J110" s="23"/>
      <c r="K110" s="23"/>
      <c r="L110" s="23"/>
      <c r="M110" s="23"/>
      <c r="N110" s="23"/>
      <c r="O110" s="23"/>
      <c r="P110" s="23"/>
      <c r="Q110" s="23"/>
      <c r="R110" s="23"/>
      <c r="S110" s="23"/>
      <c r="T110" s="23"/>
      <c r="U110" s="23"/>
      <c r="V110" s="23"/>
      <c r="W110" s="23"/>
      <c r="X110" s="23"/>
      <c r="Y110" s="23"/>
      <c r="Z110" s="23"/>
    </row>
    <row r="111" spans="1:26" ht="13.5" customHeight="1">
      <c r="A111" s="23"/>
      <c r="B111" s="55"/>
      <c r="C111" s="55"/>
      <c r="D111" s="55"/>
      <c r="E111" s="55"/>
      <c r="F111" s="55"/>
      <c r="G111" s="55"/>
      <c r="H111" s="23"/>
      <c r="I111" s="23"/>
      <c r="J111" s="23"/>
      <c r="K111" s="23"/>
      <c r="L111" s="23"/>
      <c r="M111" s="23"/>
      <c r="N111" s="23"/>
      <c r="O111" s="23"/>
      <c r="P111" s="23"/>
      <c r="Q111" s="23"/>
      <c r="R111" s="23"/>
      <c r="S111" s="23"/>
      <c r="T111" s="23"/>
      <c r="U111" s="23"/>
      <c r="V111" s="23"/>
      <c r="W111" s="23"/>
      <c r="X111" s="23"/>
      <c r="Y111" s="23"/>
      <c r="Z111" s="23"/>
    </row>
    <row r="112" spans="1:26" ht="13.5" customHeight="1">
      <c r="A112" s="23"/>
      <c r="B112" s="55"/>
      <c r="C112" s="55"/>
      <c r="D112" s="55"/>
      <c r="E112" s="55"/>
      <c r="F112" s="55"/>
      <c r="G112" s="55"/>
      <c r="H112" s="23"/>
      <c r="I112" s="23"/>
      <c r="J112" s="23"/>
      <c r="K112" s="23"/>
      <c r="L112" s="23"/>
      <c r="M112" s="23"/>
      <c r="N112" s="23"/>
      <c r="O112" s="23"/>
      <c r="P112" s="23"/>
      <c r="Q112" s="23"/>
      <c r="R112" s="23"/>
      <c r="S112" s="23"/>
      <c r="T112" s="23"/>
      <c r="U112" s="23"/>
      <c r="V112" s="23"/>
      <c r="W112" s="23"/>
      <c r="X112" s="23"/>
      <c r="Y112" s="23"/>
      <c r="Z112" s="23"/>
    </row>
    <row r="113" spans="1:26" ht="13.5" customHeight="1">
      <c r="A113" s="23"/>
      <c r="B113" s="55"/>
      <c r="C113" s="55"/>
      <c r="D113" s="55"/>
      <c r="E113" s="55"/>
      <c r="F113" s="55"/>
      <c r="G113" s="55"/>
      <c r="H113" s="23"/>
      <c r="I113" s="23"/>
      <c r="J113" s="23"/>
      <c r="K113" s="23"/>
      <c r="L113" s="23"/>
      <c r="M113" s="23"/>
      <c r="N113" s="23"/>
      <c r="O113" s="23"/>
      <c r="P113" s="23"/>
      <c r="Q113" s="23"/>
      <c r="R113" s="23"/>
      <c r="S113" s="23"/>
      <c r="T113" s="23"/>
      <c r="U113" s="23"/>
      <c r="V113" s="23"/>
      <c r="W113" s="23"/>
      <c r="X113" s="23"/>
      <c r="Y113" s="23"/>
      <c r="Z113" s="23"/>
    </row>
    <row r="114" spans="1:26" ht="13.5" customHeight="1">
      <c r="A114" s="23"/>
      <c r="B114" s="55"/>
      <c r="C114" s="55"/>
      <c r="D114" s="55"/>
      <c r="E114" s="55"/>
      <c r="F114" s="55"/>
      <c r="G114" s="55"/>
      <c r="H114" s="23"/>
      <c r="I114" s="23"/>
      <c r="J114" s="23"/>
      <c r="K114" s="23"/>
      <c r="L114" s="23"/>
      <c r="M114" s="23"/>
      <c r="N114" s="23"/>
      <c r="O114" s="23"/>
      <c r="P114" s="23"/>
      <c r="Q114" s="23"/>
      <c r="R114" s="23"/>
      <c r="S114" s="23"/>
      <c r="T114" s="23"/>
      <c r="U114" s="23"/>
      <c r="V114" s="23"/>
      <c r="W114" s="23"/>
      <c r="X114" s="23"/>
      <c r="Y114" s="23"/>
      <c r="Z114" s="23"/>
    </row>
    <row r="115" spans="1:26" ht="13.5" customHeight="1">
      <c r="A115" s="23"/>
      <c r="B115" s="55"/>
      <c r="C115" s="55"/>
      <c r="D115" s="55"/>
      <c r="E115" s="55"/>
      <c r="F115" s="55"/>
      <c r="G115" s="55"/>
      <c r="H115" s="23"/>
      <c r="I115" s="23"/>
      <c r="J115" s="23"/>
      <c r="K115" s="23"/>
      <c r="L115" s="23"/>
      <c r="M115" s="23"/>
      <c r="N115" s="23"/>
      <c r="O115" s="23"/>
      <c r="P115" s="23"/>
      <c r="Q115" s="23"/>
      <c r="R115" s="23"/>
      <c r="S115" s="23"/>
      <c r="T115" s="23"/>
      <c r="U115" s="23"/>
      <c r="V115" s="23"/>
      <c r="W115" s="23"/>
      <c r="X115" s="23"/>
      <c r="Y115" s="23"/>
      <c r="Z115" s="23"/>
    </row>
    <row r="116" spans="1:26" ht="13.5" customHeight="1">
      <c r="A116" s="23"/>
      <c r="B116" s="55"/>
      <c r="C116" s="55"/>
      <c r="D116" s="55"/>
      <c r="E116" s="55"/>
      <c r="F116" s="55"/>
      <c r="G116" s="55"/>
      <c r="H116" s="23"/>
      <c r="I116" s="23"/>
      <c r="J116" s="23"/>
      <c r="K116" s="23"/>
      <c r="L116" s="23"/>
      <c r="M116" s="23"/>
      <c r="N116" s="23"/>
      <c r="O116" s="23"/>
      <c r="P116" s="23"/>
      <c r="Q116" s="23"/>
      <c r="R116" s="23"/>
      <c r="S116" s="23"/>
      <c r="T116" s="23"/>
      <c r="U116" s="23"/>
      <c r="V116" s="23"/>
      <c r="W116" s="23"/>
      <c r="X116" s="23"/>
      <c r="Y116" s="23"/>
      <c r="Z116" s="23"/>
    </row>
    <row r="117" spans="1:26" ht="13.5" customHeight="1">
      <c r="A117" s="23"/>
      <c r="B117" s="55"/>
      <c r="C117" s="55"/>
      <c r="D117" s="55"/>
      <c r="E117" s="55"/>
      <c r="F117" s="55"/>
      <c r="G117" s="55"/>
      <c r="H117" s="23"/>
      <c r="I117" s="23"/>
      <c r="J117" s="23"/>
      <c r="K117" s="23"/>
      <c r="L117" s="23"/>
      <c r="M117" s="23"/>
      <c r="N117" s="23"/>
      <c r="O117" s="23"/>
      <c r="P117" s="23"/>
      <c r="Q117" s="23"/>
      <c r="R117" s="23"/>
      <c r="S117" s="23"/>
      <c r="T117" s="23"/>
      <c r="U117" s="23"/>
      <c r="V117" s="23"/>
      <c r="W117" s="23"/>
      <c r="X117" s="23"/>
      <c r="Y117" s="23"/>
      <c r="Z117" s="23"/>
    </row>
    <row r="118" spans="1:26" ht="13.5" customHeight="1">
      <c r="A118" s="23"/>
      <c r="B118" s="55"/>
      <c r="C118" s="55"/>
      <c r="D118" s="55"/>
      <c r="E118" s="55"/>
      <c r="F118" s="55"/>
      <c r="G118" s="55"/>
      <c r="H118" s="23"/>
      <c r="I118" s="23"/>
      <c r="J118" s="23"/>
      <c r="K118" s="23"/>
      <c r="L118" s="23"/>
      <c r="M118" s="23"/>
      <c r="N118" s="23"/>
      <c r="O118" s="23"/>
      <c r="P118" s="23"/>
      <c r="Q118" s="23"/>
      <c r="R118" s="23"/>
      <c r="S118" s="23"/>
      <c r="T118" s="23"/>
      <c r="U118" s="23"/>
      <c r="V118" s="23"/>
      <c r="W118" s="23"/>
      <c r="X118" s="23"/>
      <c r="Y118" s="23"/>
      <c r="Z118" s="23"/>
    </row>
    <row r="119" spans="1:26" ht="13.5" customHeight="1">
      <c r="A119" s="23"/>
      <c r="B119" s="55"/>
      <c r="C119" s="55"/>
      <c r="D119" s="55"/>
      <c r="E119" s="55"/>
      <c r="F119" s="55"/>
      <c r="G119" s="55"/>
      <c r="H119" s="23"/>
      <c r="I119" s="23"/>
      <c r="J119" s="23"/>
      <c r="K119" s="23"/>
      <c r="L119" s="23"/>
      <c r="M119" s="23"/>
      <c r="N119" s="23"/>
      <c r="O119" s="23"/>
      <c r="P119" s="23"/>
      <c r="Q119" s="23"/>
      <c r="R119" s="23"/>
      <c r="S119" s="23"/>
      <c r="T119" s="23"/>
      <c r="U119" s="23"/>
      <c r="V119" s="23"/>
      <c r="W119" s="23"/>
      <c r="X119" s="23"/>
      <c r="Y119" s="23"/>
      <c r="Z119" s="23"/>
    </row>
    <row r="120" spans="1:26" ht="13.5" customHeight="1">
      <c r="A120" s="23"/>
      <c r="B120" s="55"/>
      <c r="C120" s="55"/>
      <c r="D120" s="55"/>
      <c r="E120" s="55"/>
      <c r="F120" s="55"/>
      <c r="G120" s="55"/>
      <c r="H120" s="23"/>
      <c r="I120" s="23"/>
      <c r="J120" s="23"/>
      <c r="K120" s="23"/>
      <c r="L120" s="23"/>
      <c r="M120" s="23"/>
      <c r="N120" s="23"/>
      <c r="O120" s="23"/>
      <c r="P120" s="23"/>
      <c r="Q120" s="23"/>
      <c r="R120" s="23"/>
      <c r="S120" s="23"/>
      <c r="T120" s="23"/>
      <c r="U120" s="23"/>
      <c r="V120" s="23"/>
      <c r="W120" s="23"/>
      <c r="X120" s="23"/>
      <c r="Y120" s="23"/>
      <c r="Z120" s="23"/>
    </row>
    <row r="121" spans="1:26" ht="13.5" customHeight="1">
      <c r="A121" s="23"/>
      <c r="B121" s="55"/>
      <c r="C121" s="55"/>
      <c r="D121" s="55"/>
      <c r="E121" s="55"/>
      <c r="F121" s="55"/>
      <c r="G121" s="55"/>
      <c r="H121" s="23"/>
      <c r="I121" s="23"/>
      <c r="J121" s="23"/>
      <c r="K121" s="23"/>
      <c r="L121" s="23"/>
      <c r="M121" s="23"/>
      <c r="N121" s="23"/>
      <c r="O121" s="23"/>
      <c r="P121" s="23"/>
      <c r="Q121" s="23"/>
      <c r="R121" s="23"/>
      <c r="S121" s="23"/>
      <c r="T121" s="23"/>
      <c r="U121" s="23"/>
      <c r="V121" s="23"/>
      <c r="W121" s="23"/>
      <c r="X121" s="23"/>
      <c r="Y121" s="23"/>
      <c r="Z121" s="23"/>
    </row>
    <row r="122" spans="1:26" ht="13.5" customHeight="1">
      <c r="A122" s="23"/>
      <c r="B122" s="55"/>
      <c r="C122" s="55"/>
      <c r="D122" s="55"/>
      <c r="E122" s="55"/>
      <c r="F122" s="55"/>
      <c r="G122" s="55"/>
      <c r="H122" s="23"/>
      <c r="I122" s="23"/>
      <c r="J122" s="23"/>
      <c r="K122" s="23"/>
      <c r="L122" s="23"/>
      <c r="M122" s="23"/>
      <c r="N122" s="23"/>
      <c r="O122" s="23"/>
      <c r="P122" s="23"/>
      <c r="Q122" s="23"/>
      <c r="R122" s="23"/>
      <c r="S122" s="23"/>
      <c r="T122" s="23"/>
      <c r="U122" s="23"/>
      <c r="V122" s="23"/>
      <c r="W122" s="23"/>
      <c r="X122" s="23"/>
      <c r="Y122" s="23"/>
      <c r="Z122" s="23"/>
    </row>
    <row r="123" spans="1:26" ht="13.5" customHeight="1">
      <c r="A123" s="23"/>
      <c r="B123" s="55"/>
      <c r="C123" s="55"/>
      <c r="D123" s="55"/>
      <c r="E123" s="55"/>
      <c r="F123" s="55"/>
      <c r="G123" s="55"/>
      <c r="H123" s="23"/>
      <c r="I123" s="23"/>
      <c r="J123" s="23"/>
      <c r="K123" s="23"/>
      <c r="L123" s="23"/>
      <c r="M123" s="23"/>
      <c r="N123" s="23"/>
      <c r="O123" s="23"/>
      <c r="P123" s="23"/>
      <c r="Q123" s="23"/>
      <c r="R123" s="23"/>
      <c r="S123" s="23"/>
      <c r="T123" s="23"/>
      <c r="U123" s="23"/>
      <c r="V123" s="23"/>
      <c r="W123" s="23"/>
      <c r="X123" s="23"/>
      <c r="Y123" s="23"/>
      <c r="Z123" s="23"/>
    </row>
    <row r="124" spans="1:26" ht="13.5" customHeight="1">
      <c r="A124" s="23"/>
      <c r="B124" s="55"/>
      <c r="C124" s="55"/>
      <c r="D124" s="55"/>
      <c r="E124" s="55"/>
      <c r="F124" s="55"/>
      <c r="G124" s="55"/>
      <c r="H124" s="23"/>
      <c r="I124" s="23"/>
      <c r="J124" s="23"/>
      <c r="K124" s="23"/>
      <c r="L124" s="23"/>
      <c r="M124" s="23"/>
      <c r="N124" s="23"/>
      <c r="O124" s="23"/>
      <c r="P124" s="23"/>
      <c r="Q124" s="23"/>
      <c r="R124" s="23"/>
      <c r="S124" s="23"/>
      <c r="T124" s="23"/>
      <c r="U124" s="23"/>
      <c r="V124" s="23"/>
      <c r="W124" s="23"/>
      <c r="X124" s="23"/>
      <c r="Y124" s="23"/>
      <c r="Z124" s="23"/>
    </row>
    <row r="125" spans="1:26" ht="13.5" customHeight="1">
      <c r="A125" s="23"/>
      <c r="B125" s="55"/>
      <c r="C125" s="55"/>
      <c r="D125" s="55"/>
      <c r="E125" s="55"/>
      <c r="F125" s="55"/>
      <c r="G125" s="55"/>
      <c r="H125" s="23"/>
      <c r="I125" s="23"/>
      <c r="J125" s="23"/>
      <c r="K125" s="23"/>
      <c r="L125" s="23"/>
      <c r="M125" s="23"/>
      <c r="N125" s="23"/>
      <c r="O125" s="23"/>
      <c r="P125" s="23"/>
      <c r="Q125" s="23"/>
      <c r="R125" s="23"/>
      <c r="S125" s="23"/>
      <c r="T125" s="23"/>
      <c r="U125" s="23"/>
      <c r="V125" s="23"/>
      <c r="W125" s="23"/>
      <c r="X125" s="23"/>
      <c r="Y125" s="23"/>
      <c r="Z125" s="23"/>
    </row>
    <row r="126" spans="1:26" ht="13.5" customHeight="1">
      <c r="A126" s="23"/>
      <c r="B126" s="55"/>
      <c r="C126" s="55"/>
      <c r="D126" s="55"/>
      <c r="E126" s="55"/>
      <c r="F126" s="55"/>
      <c r="G126" s="55"/>
      <c r="H126" s="23"/>
      <c r="I126" s="23"/>
      <c r="J126" s="23"/>
      <c r="K126" s="23"/>
      <c r="L126" s="23"/>
      <c r="M126" s="23"/>
      <c r="N126" s="23"/>
      <c r="O126" s="23"/>
      <c r="P126" s="23"/>
      <c r="Q126" s="23"/>
      <c r="R126" s="23"/>
      <c r="S126" s="23"/>
      <c r="T126" s="23"/>
      <c r="U126" s="23"/>
      <c r="V126" s="23"/>
      <c r="W126" s="23"/>
      <c r="X126" s="23"/>
      <c r="Y126" s="23"/>
      <c r="Z126" s="23"/>
    </row>
    <row r="127" spans="1:26" ht="13.5" customHeight="1">
      <c r="A127" s="23"/>
      <c r="B127" s="55"/>
      <c r="C127" s="55"/>
      <c r="D127" s="55"/>
      <c r="E127" s="55"/>
      <c r="F127" s="55"/>
      <c r="G127" s="55"/>
      <c r="H127" s="23"/>
      <c r="I127" s="23"/>
      <c r="J127" s="23"/>
      <c r="K127" s="23"/>
      <c r="L127" s="23"/>
      <c r="M127" s="23"/>
      <c r="N127" s="23"/>
      <c r="O127" s="23"/>
      <c r="P127" s="23"/>
      <c r="Q127" s="23"/>
      <c r="R127" s="23"/>
      <c r="S127" s="23"/>
      <c r="T127" s="23"/>
      <c r="U127" s="23"/>
      <c r="V127" s="23"/>
      <c r="W127" s="23"/>
      <c r="X127" s="23"/>
      <c r="Y127" s="23"/>
      <c r="Z127" s="23"/>
    </row>
    <row r="128" spans="1:26" ht="13.5" customHeight="1">
      <c r="A128" s="23"/>
      <c r="B128" s="55"/>
      <c r="C128" s="55"/>
      <c r="D128" s="55"/>
      <c r="E128" s="55"/>
      <c r="F128" s="55"/>
      <c r="G128" s="55"/>
      <c r="H128" s="23"/>
      <c r="I128" s="23"/>
      <c r="J128" s="23"/>
      <c r="K128" s="23"/>
      <c r="L128" s="23"/>
      <c r="M128" s="23"/>
      <c r="N128" s="23"/>
      <c r="O128" s="23"/>
      <c r="P128" s="23"/>
      <c r="Q128" s="23"/>
      <c r="R128" s="23"/>
      <c r="S128" s="23"/>
      <c r="T128" s="23"/>
      <c r="U128" s="23"/>
      <c r="V128" s="23"/>
      <c r="W128" s="23"/>
      <c r="X128" s="23"/>
      <c r="Y128" s="23"/>
      <c r="Z128" s="23"/>
    </row>
    <row r="129" spans="1:26" ht="13.5" customHeight="1">
      <c r="A129" s="23"/>
      <c r="B129" s="55"/>
      <c r="C129" s="55"/>
      <c r="D129" s="55"/>
      <c r="E129" s="55"/>
      <c r="F129" s="55"/>
      <c r="G129" s="55"/>
      <c r="H129" s="23"/>
      <c r="I129" s="23"/>
      <c r="J129" s="23"/>
      <c r="K129" s="23"/>
      <c r="L129" s="23"/>
      <c r="M129" s="23"/>
      <c r="N129" s="23"/>
      <c r="O129" s="23"/>
      <c r="P129" s="23"/>
      <c r="Q129" s="23"/>
      <c r="R129" s="23"/>
      <c r="S129" s="23"/>
      <c r="T129" s="23"/>
      <c r="U129" s="23"/>
      <c r="V129" s="23"/>
      <c r="W129" s="23"/>
      <c r="X129" s="23"/>
      <c r="Y129" s="23"/>
      <c r="Z129" s="23"/>
    </row>
    <row r="130" spans="1:26" ht="13.5" customHeight="1">
      <c r="A130" s="23"/>
      <c r="B130" s="55"/>
      <c r="C130" s="55"/>
      <c r="D130" s="55"/>
      <c r="E130" s="55"/>
      <c r="F130" s="55"/>
      <c r="G130" s="55"/>
      <c r="H130" s="23"/>
      <c r="I130" s="23"/>
      <c r="J130" s="23"/>
      <c r="K130" s="23"/>
      <c r="L130" s="23"/>
      <c r="M130" s="23"/>
      <c r="N130" s="23"/>
      <c r="O130" s="23"/>
      <c r="P130" s="23"/>
      <c r="Q130" s="23"/>
      <c r="R130" s="23"/>
      <c r="S130" s="23"/>
      <c r="T130" s="23"/>
      <c r="U130" s="23"/>
      <c r="V130" s="23"/>
      <c r="W130" s="23"/>
      <c r="X130" s="23"/>
      <c r="Y130" s="23"/>
      <c r="Z130" s="23"/>
    </row>
    <row r="131" spans="1:26" ht="13.5" customHeight="1">
      <c r="A131" s="23"/>
      <c r="B131" s="55"/>
      <c r="C131" s="55"/>
      <c r="D131" s="55"/>
      <c r="E131" s="55"/>
      <c r="F131" s="55"/>
      <c r="G131" s="55"/>
      <c r="H131" s="23"/>
      <c r="I131" s="23"/>
      <c r="J131" s="23"/>
      <c r="K131" s="23"/>
      <c r="L131" s="23"/>
      <c r="M131" s="23"/>
      <c r="N131" s="23"/>
      <c r="O131" s="23"/>
      <c r="P131" s="23"/>
      <c r="Q131" s="23"/>
      <c r="R131" s="23"/>
      <c r="S131" s="23"/>
      <c r="T131" s="23"/>
      <c r="U131" s="23"/>
      <c r="V131" s="23"/>
      <c r="W131" s="23"/>
      <c r="X131" s="23"/>
      <c r="Y131" s="23"/>
      <c r="Z131" s="23"/>
    </row>
    <row r="132" spans="1:26" ht="13.5" customHeight="1">
      <c r="A132" s="23"/>
      <c r="B132" s="55"/>
      <c r="C132" s="55"/>
      <c r="D132" s="55"/>
      <c r="E132" s="55"/>
      <c r="F132" s="55"/>
      <c r="G132" s="55"/>
      <c r="H132" s="23"/>
      <c r="I132" s="23"/>
      <c r="J132" s="23"/>
      <c r="K132" s="23"/>
      <c r="L132" s="23"/>
      <c r="M132" s="23"/>
      <c r="N132" s="23"/>
      <c r="O132" s="23"/>
      <c r="P132" s="23"/>
      <c r="Q132" s="23"/>
      <c r="R132" s="23"/>
      <c r="S132" s="23"/>
      <c r="T132" s="23"/>
      <c r="U132" s="23"/>
      <c r="V132" s="23"/>
      <c r="W132" s="23"/>
      <c r="X132" s="23"/>
      <c r="Y132" s="23"/>
      <c r="Z132" s="23"/>
    </row>
    <row r="133" spans="1:26" ht="13.5" customHeight="1">
      <c r="A133" s="23"/>
      <c r="B133" s="55"/>
      <c r="C133" s="55"/>
      <c r="D133" s="55"/>
      <c r="E133" s="55"/>
      <c r="F133" s="55"/>
      <c r="G133" s="55"/>
      <c r="H133" s="23"/>
      <c r="I133" s="23"/>
      <c r="J133" s="23"/>
      <c r="K133" s="23"/>
      <c r="L133" s="23"/>
      <c r="M133" s="23"/>
      <c r="N133" s="23"/>
      <c r="O133" s="23"/>
      <c r="P133" s="23"/>
      <c r="Q133" s="23"/>
      <c r="R133" s="23"/>
      <c r="S133" s="23"/>
      <c r="T133" s="23"/>
      <c r="U133" s="23"/>
      <c r="V133" s="23"/>
      <c r="W133" s="23"/>
      <c r="X133" s="23"/>
      <c r="Y133" s="23"/>
      <c r="Z133" s="23"/>
    </row>
    <row r="134" spans="1:26" ht="13.5" customHeight="1">
      <c r="A134" s="23"/>
      <c r="B134" s="55"/>
      <c r="C134" s="55"/>
      <c r="D134" s="55"/>
      <c r="E134" s="55"/>
      <c r="F134" s="55"/>
      <c r="G134" s="55"/>
      <c r="H134" s="23"/>
      <c r="I134" s="23"/>
      <c r="J134" s="23"/>
      <c r="K134" s="23"/>
      <c r="L134" s="23"/>
      <c r="M134" s="23"/>
      <c r="N134" s="23"/>
      <c r="O134" s="23"/>
      <c r="P134" s="23"/>
      <c r="Q134" s="23"/>
      <c r="R134" s="23"/>
      <c r="S134" s="23"/>
      <c r="T134" s="23"/>
      <c r="U134" s="23"/>
      <c r="V134" s="23"/>
      <c r="W134" s="23"/>
      <c r="X134" s="23"/>
      <c r="Y134" s="23"/>
      <c r="Z134" s="23"/>
    </row>
    <row r="135" spans="1:26" ht="13.5" customHeight="1">
      <c r="A135" s="23"/>
      <c r="B135" s="55"/>
      <c r="C135" s="55"/>
      <c r="D135" s="55"/>
      <c r="E135" s="55"/>
      <c r="F135" s="55"/>
      <c r="G135" s="55"/>
      <c r="H135" s="23"/>
      <c r="I135" s="23"/>
      <c r="J135" s="23"/>
      <c r="K135" s="23"/>
      <c r="L135" s="23"/>
      <c r="M135" s="23"/>
      <c r="N135" s="23"/>
      <c r="O135" s="23"/>
      <c r="P135" s="23"/>
      <c r="Q135" s="23"/>
      <c r="R135" s="23"/>
      <c r="S135" s="23"/>
      <c r="T135" s="23"/>
      <c r="U135" s="23"/>
      <c r="V135" s="23"/>
      <c r="W135" s="23"/>
      <c r="X135" s="23"/>
      <c r="Y135" s="23"/>
      <c r="Z135" s="23"/>
    </row>
    <row r="136" spans="1:26" ht="13.5" customHeight="1">
      <c r="A136" s="23"/>
      <c r="B136" s="55"/>
      <c r="C136" s="55"/>
      <c r="D136" s="55"/>
      <c r="E136" s="55"/>
      <c r="F136" s="55"/>
      <c r="G136" s="55"/>
      <c r="H136" s="23"/>
      <c r="I136" s="23"/>
      <c r="J136" s="23"/>
      <c r="K136" s="23"/>
      <c r="L136" s="23"/>
      <c r="M136" s="23"/>
      <c r="N136" s="23"/>
      <c r="O136" s="23"/>
      <c r="P136" s="23"/>
      <c r="Q136" s="23"/>
      <c r="R136" s="23"/>
      <c r="S136" s="23"/>
      <c r="T136" s="23"/>
      <c r="U136" s="23"/>
      <c r="V136" s="23"/>
      <c r="W136" s="23"/>
      <c r="X136" s="23"/>
      <c r="Y136" s="23"/>
      <c r="Z136" s="23"/>
    </row>
    <row r="137" spans="1:26" ht="13.5" customHeight="1">
      <c r="A137" s="23"/>
      <c r="B137" s="55"/>
      <c r="C137" s="55"/>
      <c r="D137" s="55"/>
      <c r="E137" s="55"/>
      <c r="F137" s="55"/>
      <c r="G137" s="55"/>
      <c r="H137" s="23"/>
      <c r="I137" s="23"/>
      <c r="J137" s="23"/>
      <c r="K137" s="23"/>
      <c r="L137" s="23"/>
      <c r="M137" s="23"/>
      <c r="N137" s="23"/>
      <c r="O137" s="23"/>
      <c r="P137" s="23"/>
      <c r="Q137" s="23"/>
      <c r="R137" s="23"/>
      <c r="S137" s="23"/>
      <c r="T137" s="23"/>
      <c r="U137" s="23"/>
      <c r="V137" s="23"/>
      <c r="W137" s="23"/>
      <c r="X137" s="23"/>
      <c r="Y137" s="23"/>
      <c r="Z137" s="23"/>
    </row>
    <row r="138" spans="1:26" ht="13.5" customHeight="1">
      <c r="A138" s="23"/>
      <c r="B138" s="55"/>
      <c r="C138" s="55"/>
      <c r="D138" s="55"/>
      <c r="E138" s="55"/>
      <c r="F138" s="55"/>
      <c r="G138" s="55"/>
      <c r="H138" s="23"/>
      <c r="I138" s="23"/>
      <c r="J138" s="23"/>
      <c r="K138" s="23"/>
      <c r="L138" s="23"/>
      <c r="M138" s="23"/>
      <c r="N138" s="23"/>
      <c r="O138" s="23"/>
      <c r="P138" s="23"/>
      <c r="Q138" s="23"/>
      <c r="R138" s="23"/>
      <c r="S138" s="23"/>
      <c r="T138" s="23"/>
      <c r="U138" s="23"/>
      <c r="V138" s="23"/>
      <c r="W138" s="23"/>
      <c r="X138" s="23"/>
      <c r="Y138" s="23"/>
      <c r="Z138" s="23"/>
    </row>
    <row r="139" spans="1:26" ht="13.5" customHeight="1">
      <c r="A139" s="23"/>
      <c r="B139" s="55"/>
      <c r="C139" s="55"/>
      <c r="D139" s="55"/>
      <c r="E139" s="55"/>
      <c r="F139" s="55"/>
      <c r="G139" s="55"/>
      <c r="H139" s="23"/>
      <c r="I139" s="23"/>
      <c r="J139" s="23"/>
      <c r="K139" s="23"/>
      <c r="L139" s="23"/>
      <c r="M139" s="23"/>
      <c r="N139" s="23"/>
      <c r="O139" s="23"/>
      <c r="P139" s="23"/>
      <c r="Q139" s="23"/>
      <c r="R139" s="23"/>
      <c r="S139" s="23"/>
      <c r="T139" s="23"/>
      <c r="U139" s="23"/>
      <c r="V139" s="23"/>
      <c r="W139" s="23"/>
      <c r="X139" s="23"/>
      <c r="Y139" s="23"/>
      <c r="Z139" s="23"/>
    </row>
    <row r="140" spans="1:26" ht="13.5" customHeight="1">
      <c r="A140" s="23"/>
      <c r="B140" s="55"/>
      <c r="C140" s="55"/>
      <c r="D140" s="55"/>
      <c r="E140" s="55"/>
      <c r="F140" s="55"/>
      <c r="G140" s="55"/>
      <c r="H140" s="23"/>
      <c r="I140" s="23"/>
      <c r="J140" s="23"/>
      <c r="K140" s="23"/>
      <c r="L140" s="23"/>
      <c r="M140" s="23"/>
      <c r="N140" s="23"/>
      <c r="O140" s="23"/>
      <c r="P140" s="23"/>
      <c r="Q140" s="23"/>
      <c r="R140" s="23"/>
      <c r="S140" s="23"/>
      <c r="T140" s="23"/>
      <c r="U140" s="23"/>
      <c r="V140" s="23"/>
      <c r="W140" s="23"/>
      <c r="X140" s="23"/>
      <c r="Y140" s="23"/>
      <c r="Z140" s="23"/>
    </row>
    <row r="141" spans="1:26" ht="13.5" customHeight="1">
      <c r="A141" s="23"/>
      <c r="B141" s="55"/>
      <c r="C141" s="55"/>
      <c r="D141" s="55"/>
      <c r="E141" s="55"/>
      <c r="F141" s="55"/>
      <c r="G141" s="55"/>
      <c r="H141" s="23"/>
      <c r="I141" s="23"/>
      <c r="J141" s="23"/>
      <c r="K141" s="23"/>
      <c r="L141" s="23"/>
      <c r="M141" s="23"/>
      <c r="N141" s="23"/>
      <c r="O141" s="23"/>
      <c r="P141" s="23"/>
      <c r="Q141" s="23"/>
      <c r="R141" s="23"/>
      <c r="S141" s="23"/>
      <c r="T141" s="23"/>
      <c r="U141" s="23"/>
      <c r="V141" s="23"/>
      <c r="W141" s="23"/>
      <c r="X141" s="23"/>
      <c r="Y141" s="23"/>
      <c r="Z141" s="23"/>
    </row>
    <row r="142" spans="1:26" ht="13.5" customHeight="1">
      <c r="A142" s="23"/>
      <c r="B142" s="55"/>
      <c r="C142" s="55"/>
      <c r="D142" s="55"/>
      <c r="E142" s="55"/>
      <c r="F142" s="55"/>
      <c r="G142" s="55"/>
      <c r="H142" s="23"/>
      <c r="I142" s="23"/>
      <c r="J142" s="23"/>
      <c r="K142" s="23"/>
      <c r="L142" s="23"/>
      <c r="M142" s="23"/>
      <c r="N142" s="23"/>
      <c r="O142" s="23"/>
      <c r="P142" s="23"/>
      <c r="Q142" s="23"/>
      <c r="R142" s="23"/>
      <c r="S142" s="23"/>
      <c r="T142" s="23"/>
      <c r="U142" s="23"/>
      <c r="V142" s="23"/>
      <c r="W142" s="23"/>
      <c r="X142" s="23"/>
      <c r="Y142" s="23"/>
      <c r="Z142" s="23"/>
    </row>
    <row r="143" spans="1:26" ht="13.5" customHeight="1">
      <c r="A143" s="23"/>
      <c r="B143" s="55"/>
      <c r="C143" s="55"/>
      <c r="D143" s="55"/>
      <c r="E143" s="55"/>
      <c r="F143" s="55"/>
      <c r="G143" s="55"/>
      <c r="H143" s="23"/>
      <c r="I143" s="23"/>
      <c r="J143" s="23"/>
      <c r="K143" s="23"/>
      <c r="L143" s="23"/>
      <c r="M143" s="23"/>
      <c r="N143" s="23"/>
      <c r="O143" s="23"/>
      <c r="P143" s="23"/>
      <c r="Q143" s="23"/>
      <c r="R143" s="23"/>
      <c r="S143" s="23"/>
      <c r="T143" s="23"/>
      <c r="U143" s="23"/>
      <c r="V143" s="23"/>
      <c r="W143" s="23"/>
      <c r="X143" s="23"/>
      <c r="Y143" s="23"/>
      <c r="Z143" s="23"/>
    </row>
    <row r="144" spans="1:26" ht="13.5" customHeight="1">
      <c r="A144" s="23"/>
      <c r="B144" s="55"/>
      <c r="C144" s="55"/>
      <c r="D144" s="55"/>
      <c r="E144" s="55"/>
      <c r="F144" s="55"/>
      <c r="G144" s="55"/>
      <c r="H144" s="23"/>
      <c r="I144" s="23"/>
      <c r="J144" s="23"/>
      <c r="K144" s="23"/>
      <c r="L144" s="23"/>
      <c r="M144" s="23"/>
      <c r="N144" s="23"/>
      <c r="O144" s="23"/>
      <c r="P144" s="23"/>
      <c r="Q144" s="23"/>
      <c r="R144" s="23"/>
      <c r="S144" s="23"/>
      <c r="T144" s="23"/>
      <c r="U144" s="23"/>
      <c r="V144" s="23"/>
      <c r="W144" s="23"/>
      <c r="X144" s="23"/>
      <c r="Y144" s="23"/>
      <c r="Z144" s="23"/>
    </row>
    <row r="145" spans="1:26" ht="13.5" customHeight="1">
      <c r="A145" s="23"/>
      <c r="B145" s="55"/>
      <c r="C145" s="55"/>
      <c r="D145" s="55"/>
      <c r="E145" s="55"/>
      <c r="F145" s="55"/>
      <c r="G145" s="55"/>
      <c r="H145" s="23"/>
      <c r="I145" s="23"/>
      <c r="J145" s="23"/>
      <c r="K145" s="23"/>
      <c r="L145" s="23"/>
      <c r="M145" s="23"/>
      <c r="N145" s="23"/>
      <c r="O145" s="23"/>
      <c r="P145" s="23"/>
      <c r="Q145" s="23"/>
      <c r="R145" s="23"/>
      <c r="S145" s="23"/>
      <c r="T145" s="23"/>
      <c r="U145" s="23"/>
      <c r="V145" s="23"/>
      <c r="W145" s="23"/>
      <c r="X145" s="23"/>
      <c r="Y145" s="23"/>
      <c r="Z145" s="23"/>
    </row>
    <row r="146" spans="1:26" ht="13.5" customHeight="1">
      <c r="A146" s="23"/>
      <c r="B146" s="55"/>
      <c r="C146" s="55"/>
      <c r="D146" s="55"/>
      <c r="E146" s="55"/>
      <c r="F146" s="55"/>
      <c r="G146" s="55"/>
      <c r="H146" s="23"/>
      <c r="I146" s="23"/>
      <c r="J146" s="23"/>
      <c r="K146" s="23"/>
      <c r="L146" s="23"/>
      <c r="M146" s="23"/>
      <c r="N146" s="23"/>
      <c r="O146" s="23"/>
      <c r="P146" s="23"/>
      <c r="Q146" s="23"/>
      <c r="R146" s="23"/>
      <c r="S146" s="23"/>
      <c r="T146" s="23"/>
      <c r="U146" s="23"/>
      <c r="V146" s="23"/>
      <c r="W146" s="23"/>
      <c r="X146" s="23"/>
      <c r="Y146" s="23"/>
      <c r="Z146" s="23"/>
    </row>
    <row r="147" spans="1:26" ht="13.5" customHeight="1">
      <c r="A147" s="23"/>
      <c r="B147" s="55"/>
      <c r="C147" s="55"/>
      <c r="D147" s="55"/>
      <c r="E147" s="55"/>
      <c r="F147" s="55"/>
      <c r="G147" s="55"/>
      <c r="H147" s="23"/>
      <c r="I147" s="23"/>
      <c r="J147" s="23"/>
      <c r="K147" s="23"/>
      <c r="L147" s="23"/>
      <c r="M147" s="23"/>
      <c r="N147" s="23"/>
      <c r="O147" s="23"/>
      <c r="P147" s="23"/>
      <c r="Q147" s="23"/>
      <c r="R147" s="23"/>
      <c r="S147" s="23"/>
      <c r="T147" s="23"/>
      <c r="U147" s="23"/>
      <c r="V147" s="23"/>
      <c r="W147" s="23"/>
      <c r="X147" s="23"/>
      <c r="Y147" s="23"/>
      <c r="Z147" s="23"/>
    </row>
    <row r="148" spans="1:26" ht="13.5" customHeight="1">
      <c r="A148" s="23"/>
      <c r="B148" s="55"/>
      <c r="C148" s="55"/>
      <c r="D148" s="55"/>
      <c r="E148" s="55"/>
      <c r="F148" s="55"/>
      <c r="G148" s="55"/>
      <c r="H148" s="23"/>
      <c r="I148" s="23"/>
      <c r="J148" s="23"/>
      <c r="K148" s="23"/>
      <c r="L148" s="23"/>
      <c r="M148" s="23"/>
      <c r="N148" s="23"/>
      <c r="O148" s="23"/>
      <c r="P148" s="23"/>
      <c r="Q148" s="23"/>
      <c r="R148" s="23"/>
      <c r="S148" s="23"/>
      <c r="T148" s="23"/>
      <c r="U148" s="23"/>
      <c r="V148" s="23"/>
      <c r="W148" s="23"/>
      <c r="X148" s="23"/>
      <c r="Y148" s="23"/>
      <c r="Z148" s="23"/>
    </row>
    <row r="149" spans="1:26" ht="13.5" customHeight="1">
      <c r="A149" s="23"/>
      <c r="B149" s="55"/>
      <c r="C149" s="55"/>
      <c r="D149" s="55"/>
      <c r="E149" s="55"/>
      <c r="F149" s="55"/>
      <c r="G149" s="55"/>
      <c r="H149" s="23"/>
      <c r="I149" s="23"/>
      <c r="J149" s="23"/>
      <c r="K149" s="23"/>
      <c r="L149" s="23"/>
      <c r="M149" s="23"/>
      <c r="N149" s="23"/>
      <c r="O149" s="23"/>
      <c r="P149" s="23"/>
      <c r="Q149" s="23"/>
      <c r="R149" s="23"/>
      <c r="S149" s="23"/>
      <c r="T149" s="23"/>
      <c r="U149" s="23"/>
      <c r="V149" s="23"/>
      <c r="W149" s="23"/>
      <c r="X149" s="23"/>
      <c r="Y149" s="23"/>
      <c r="Z149" s="23"/>
    </row>
    <row r="150" spans="1:26" ht="13.5" customHeight="1">
      <c r="A150" s="23"/>
      <c r="B150" s="55"/>
      <c r="C150" s="55"/>
      <c r="D150" s="55"/>
      <c r="E150" s="55"/>
      <c r="F150" s="55"/>
      <c r="G150" s="55"/>
      <c r="H150" s="23"/>
      <c r="I150" s="23"/>
      <c r="J150" s="23"/>
      <c r="K150" s="23"/>
      <c r="L150" s="23"/>
      <c r="M150" s="23"/>
      <c r="N150" s="23"/>
      <c r="O150" s="23"/>
      <c r="P150" s="23"/>
      <c r="Q150" s="23"/>
      <c r="R150" s="23"/>
      <c r="S150" s="23"/>
      <c r="T150" s="23"/>
      <c r="U150" s="23"/>
      <c r="V150" s="23"/>
      <c r="W150" s="23"/>
      <c r="X150" s="23"/>
      <c r="Y150" s="23"/>
      <c r="Z150" s="23"/>
    </row>
    <row r="151" spans="1:26" ht="13.5" customHeight="1">
      <c r="A151" s="23"/>
      <c r="B151" s="55"/>
      <c r="C151" s="55"/>
      <c r="D151" s="55"/>
      <c r="E151" s="55"/>
      <c r="F151" s="55"/>
      <c r="G151" s="55"/>
      <c r="H151" s="23"/>
      <c r="I151" s="23"/>
      <c r="J151" s="23"/>
      <c r="K151" s="23"/>
      <c r="L151" s="23"/>
      <c r="M151" s="23"/>
      <c r="N151" s="23"/>
      <c r="O151" s="23"/>
      <c r="P151" s="23"/>
      <c r="Q151" s="23"/>
      <c r="R151" s="23"/>
      <c r="S151" s="23"/>
      <c r="T151" s="23"/>
      <c r="U151" s="23"/>
      <c r="V151" s="23"/>
      <c r="W151" s="23"/>
      <c r="X151" s="23"/>
      <c r="Y151" s="23"/>
      <c r="Z151" s="23"/>
    </row>
    <row r="152" spans="1:26" ht="13.5" customHeight="1">
      <c r="A152" s="23"/>
      <c r="B152" s="55"/>
      <c r="C152" s="55"/>
      <c r="D152" s="55"/>
      <c r="E152" s="55"/>
      <c r="F152" s="55"/>
      <c r="G152" s="55"/>
      <c r="H152" s="23"/>
      <c r="I152" s="23"/>
      <c r="J152" s="23"/>
      <c r="K152" s="23"/>
      <c r="L152" s="23"/>
      <c r="M152" s="23"/>
      <c r="N152" s="23"/>
      <c r="O152" s="23"/>
      <c r="P152" s="23"/>
      <c r="Q152" s="23"/>
      <c r="R152" s="23"/>
      <c r="S152" s="23"/>
      <c r="T152" s="23"/>
      <c r="U152" s="23"/>
      <c r="V152" s="23"/>
      <c r="W152" s="23"/>
      <c r="X152" s="23"/>
      <c r="Y152" s="23"/>
      <c r="Z152" s="23"/>
    </row>
    <row r="153" spans="1:26" ht="13.5" customHeight="1">
      <c r="A153" s="23"/>
      <c r="B153" s="55"/>
      <c r="C153" s="55"/>
      <c r="D153" s="55"/>
      <c r="E153" s="55"/>
      <c r="F153" s="55"/>
      <c r="G153" s="55"/>
      <c r="H153" s="23"/>
      <c r="I153" s="23"/>
      <c r="J153" s="23"/>
      <c r="K153" s="23"/>
      <c r="L153" s="23"/>
      <c r="M153" s="23"/>
      <c r="N153" s="23"/>
      <c r="O153" s="23"/>
      <c r="P153" s="23"/>
      <c r="Q153" s="23"/>
      <c r="R153" s="23"/>
      <c r="S153" s="23"/>
      <c r="T153" s="23"/>
      <c r="U153" s="23"/>
      <c r="V153" s="23"/>
      <c r="W153" s="23"/>
      <c r="X153" s="23"/>
      <c r="Y153" s="23"/>
      <c r="Z153" s="23"/>
    </row>
    <row r="154" spans="1:26" ht="13.5" customHeight="1">
      <c r="A154" s="23"/>
      <c r="B154" s="55"/>
      <c r="C154" s="55"/>
      <c r="D154" s="55"/>
      <c r="E154" s="55"/>
      <c r="F154" s="55"/>
      <c r="G154" s="55"/>
      <c r="H154" s="23"/>
      <c r="I154" s="23"/>
      <c r="J154" s="23"/>
      <c r="K154" s="23"/>
      <c r="L154" s="23"/>
      <c r="M154" s="23"/>
      <c r="N154" s="23"/>
      <c r="O154" s="23"/>
      <c r="P154" s="23"/>
      <c r="Q154" s="23"/>
      <c r="R154" s="23"/>
      <c r="S154" s="23"/>
      <c r="T154" s="23"/>
      <c r="U154" s="23"/>
      <c r="V154" s="23"/>
      <c r="W154" s="23"/>
      <c r="X154" s="23"/>
      <c r="Y154" s="23"/>
      <c r="Z154" s="23"/>
    </row>
    <row r="155" spans="1:26" ht="13.5" customHeight="1">
      <c r="A155" s="23"/>
      <c r="B155" s="55"/>
      <c r="C155" s="55"/>
      <c r="D155" s="55"/>
      <c r="E155" s="55"/>
      <c r="F155" s="55"/>
      <c r="G155" s="55"/>
      <c r="H155" s="23"/>
      <c r="I155" s="23"/>
      <c r="J155" s="23"/>
      <c r="K155" s="23"/>
      <c r="L155" s="23"/>
      <c r="M155" s="23"/>
      <c r="N155" s="23"/>
      <c r="O155" s="23"/>
      <c r="P155" s="23"/>
      <c r="Q155" s="23"/>
      <c r="R155" s="23"/>
      <c r="S155" s="23"/>
      <c r="T155" s="23"/>
      <c r="U155" s="23"/>
      <c r="V155" s="23"/>
      <c r="W155" s="23"/>
      <c r="X155" s="23"/>
      <c r="Y155" s="23"/>
      <c r="Z155" s="23"/>
    </row>
    <row r="156" spans="1:26" ht="13.5" customHeight="1">
      <c r="A156" s="23"/>
      <c r="B156" s="55"/>
      <c r="C156" s="55"/>
      <c r="D156" s="55"/>
      <c r="E156" s="55"/>
      <c r="F156" s="55"/>
      <c r="G156" s="55"/>
      <c r="H156" s="23"/>
      <c r="I156" s="23"/>
      <c r="J156" s="23"/>
      <c r="K156" s="23"/>
      <c r="L156" s="23"/>
      <c r="M156" s="23"/>
      <c r="N156" s="23"/>
      <c r="O156" s="23"/>
      <c r="P156" s="23"/>
      <c r="Q156" s="23"/>
      <c r="R156" s="23"/>
      <c r="S156" s="23"/>
      <c r="T156" s="23"/>
      <c r="U156" s="23"/>
      <c r="V156" s="23"/>
      <c r="W156" s="23"/>
      <c r="X156" s="23"/>
      <c r="Y156" s="23"/>
      <c r="Z156" s="23"/>
    </row>
    <row r="157" spans="1:26" ht="13.5" customHeight="1">
      <c r="A157" s="23"/>
      <c r="B157" s="55"/>
      <c r="C157" s="55"/>
      <c r="D157" s="55"/>
      <c r="E157" s="55"/>
      <c r="F157" s="55"/>
      <c r="G157" s="55"/>
      <c r="H157" s="23"/>
      <c r="I157" s="23"/>
      <c r="J157" s="23"/>
      <c r="K157" s="23"/>
      <c r="L157" s="23"/>
      <c r="M157" s="23"/>
      <c r="N157" s="23"/>
      <c r="O157" s="23"/>
      <c r="P157" s="23"/>
      <c r="Q157" s="23"/>
      <c r="R157" s="23"/>
      <c r="S157" s="23"/>
      <c r="T157" s="23"/>
      <c r="U157" s="23"/>
      <c r="V157" s="23"/>
      <c r="W157" s="23"/>
      <c r="X157" s="23"/>
      <c r="Y157" s="23"/>
      <c r="Z157" s="23"/>
    </row>
    <row r="158" spans="1:26" ht="13.5" customHeight="1">
      <c r="A158" s="23"/>
      <c r="B158" s="55"/>
      <c r="C158" s="55"/>
      <c r="D158" s="55"/>
      <c r="E158" s="55"/>
      <c r="F158" s="55"/>
      <c r="G158" s="55"/>
      <c r="H158" s="23"/>
      <c r="I158" s="23"/>
      <c r="J158" s="23"/>
      <c r="K158" s="23"/>
      <c r="L158" s="23"/>
      <c r="M158" s="23"/>
      <c r="N158" s="23"/>
      <c r="O158" s="23"/>
      <c r="P158" s="23"/>
      <c r="Q158" s="23"/>
      <c r="R158" s="23"/>
      <c r="S158" s="23"/>
      <c r="T158" s="23"/>
      <c r="U158" s="23"/>
      <c r="V158" s="23"/>
      <c r="W158" s="23"/>
      <c r="X158" s="23"/>
      <c r="Y158" s="23"/>
      <c r="Z158" s="23"/>
    </row>
    <row r="159" spans="1:26" ht="13.5" customHeight="1">
      <c r="A159" s="23"/>
      <c r="B159" s="55"/>
      <c r="C159" s="55"/>
      <c r="D159" s="55"/>
      <c r="E159" s="55"/>
      <c r="F159" s="55"/>
      <c r="G159" s="55"/>
      <c r="H159" s="23"/>
      <c r="I159" s="23"/>
      <c r="J159" s="23"/>
      <c r="K159" s="23"/>
      <c r="L159" s="23"/>
      <c r="M159" s="23"/>
      <c r="N159" s="23"/>
      <c r="O159" s="23"/>
      <c r="P159" s="23"/>
      <c r="Q159" s="23"/>
      <c r="R159" s="23"/>
      <c r="S159" s="23"/>
      <c r="T159" s="23"/>
      <c r="U159" s="23"/>
      <c r="V159" s="23"/>
      <c r="W159" s="23"/>
      <c r="X159" s="23"/>
      <c r="Y159" s="23"/>
      <c r="Z159" s="23"/>
    </row>
    <row r="160" spans="1:26" ht="13.5" customHeight="1">
      <c r="A160" s="23"/>
      <c r="B160" s="55"/>
      <c r="C160" s="55"/>
      <c r="D160" s="55"/>
      <c r="E160" s="55"/>
      <c r="F160" s="55"/>
      <c r="G160" s="55"/>
      <c r="H160" s="23"/>
      <c r="I160" s="23"/>
      <c r="J160" s="23"/>
      <c r="K160" s="23"/>
      <c r="L160" s="23"/>
      <c r="M160" s="23"/>
      <c r="N160" s="23"/>
      <c r="O160" s="23"/>
      <c r="P160" s="23"/>
      <c r="Q160" s="23"/>
      <c r="R160" s="23"/>
      <c r="S160" s="23"/>
      <c r="T160" s="23"/>
      <c r="U160" s="23"/>
      <c r="V160" s="23"/>
      <c r="W160" s="23"/>
      <c r="X160" s="23"/>
      <c r="Y160" s="23"/>
      <c r="Z160" s="23"/>
    </row>
    <row r="161" spans="1:26" ht="13.5" customHeight="1">
      <c r="A161" s="23"/>
      <c r="B161" s="55"/>
      <c r="C161" s="55"/>
      <c r="D161" s="55"/>
      <c r="E161" s="55"/>
      <c r="F161" s="55"/>
      <c r="G161" s="55"/>
      <c r="H161" s="23"/>
      <c r="I161" s="23"/>
      <c r="J161" s="23"/>
      <c r="K161" s="23"/>
      <c r="L161" s="23"/>
      <c r="M161" s="23"/>
      <c r="N161" s="23"/>
      <c r="O161" s="23"/>
      <c r="P161" s="23"/>
      <c r="Q161" s="23"/>
      <c r="R161" s="23"/>
      <c r="S161" s="23"/>
      <c r="T161" s="23"/>
      <c r="U161" s="23"/>
      <c r="V161" s="23"/>
      <c r="W161" s="23"/>
      <c r="X161" s="23"/>
      <c r="Y161" s="23"/>
      <c r="Z161" s="23"/>
    </row>
    <row r="162" spans="1:26" ht="13.5" customHeight="1">
      <c r="A162" s="23"/>
      <c r="B162" s="55"/>
      <c r="C162" s="55"/>
      <c r="D162" s="55"/>
      <c r="E162" s="55"/>
      <c r="F162" s="55"/>
      <c r="G162" s="55"/>
      <c r="H162" s="23"/>
      <c r="I162" s="23"/>
      <c r="J162" s="23"/>
      <c r="K162" s="23"/>
      <c r="L162" s="23"/>
      <c r="M162" s="23"/>
      <c r="N162" s="23"/>
      <c r="O162" s="23"/>
      <c r="P162" s="23"/>
      <c r="Q162" s="23"/>
      <c r="R162" s="23"/>
      <c r="S162" s="23"/>
      <c r="T162" s="23"/>
      <c r="U162" s="23"/>
      <c r="V162" s="23"/>
      <c r="W162" s="23"/>
      <c r="X162" s="23"/>
      <c r="Y162" s="23"/>
      <c r="Z162" s="23"/>
    </row>
    <row r="163" spans="1:26" ht="13.5" customHeight="1">
      <c r="A163" s="23"/>
      <c r="B163" s="55"/>
      <c r="C163" s="55"/>
      <c r="D163" s="55"/>
      <c r="E163" s="55"/>
      <c r="F163" s="55"/>
      <c r="G163" s="55"/>
      <c r="H163" s="23"/>
      <c r="I163" s="23"/>
      <c r="J163" s="23"/>
      <c r="K163" s="23"/>
      <c r="L163" s="23"/>
      <c r="M163" s="23"/>
      <c r="N163" s="23"/>
      <c r="O163" s="23"/>
      <c r="P163" s="23"/>
      <c r="Q163" s="23"/>
      <c r="R163" s="23"/>
      <c r="S163" s="23"/>
      <c r="T163" s="23"/>
      <c r="U163" s="23"/>
      <c r="V163" s="23"/>
      <c r="W163" s="23"/>
      <c r="X163" s="23"/>
      <c r="Y163" s="23"/>
      <c r="Z163" s="23"/>
    </row>
    <row r="164" spans="1:26" ht="13.5" customHeight="1">
      <c r="A164" s="23"/>
      <c r="B164" s="55"/>
      <c r="C164" s="55"/>
      <c r="D164" s="55"/>
      <c r="E164" s="55"/>
      <c r="F164" s="55"/>
      <c r="G164" s="55"/>
      <c r="H164" s="23"/>
      <c r="I164" s="23"/>
      <c r="J164" s="23"/>
      <c r="K164" s="23"/>
      <c r="L164" s="23"/>
      <c r="M164" s="23"/>
      <c r="N164" s="23"/>
      <c r="O164" s="23"/>
      <c r="P164" s="23"/>
      <c r="Q164" s="23"/>
      <c r="R164" s="23"/>
      <c r="S164" s="23"/>
      <c r="T164" s="23"/>
      <c r="U164" s="23"/>
      <c r="V164" s="23"/>
      <c r="W164" s="23"/>
      <c r="X164" s="23"/>
      <c r="Y164" s="23"/>
      <c r="Z164" s="23"/>
    </row>
    <row r="165" spans="1:26" ht="13.5" customHeight="1">
      <c r="A165" s="23"/>
      <c r="B165" s="55"/>
      <c r="C165" s="55"/>
      <c r="D165" s="55"/>
      <c r="E165" s="55"/>
      <c r="F165" s="55"/>
      <c r="G165" s="55"/>
      <c r="H165" s="23"/>
      <c r="I165" s="23"/>
      <c r="J165" s="23"/>
      <c r="K165" s="23"/>
      <c r="L165" s="23"/>
      <c r="M165" s="23"/>
      <c r="N165" s="23"/>
      <c r="O165" s="23"/>
      <c r="P165" s="23"/>
      <c r="Q165" s="23"/>
      <c r="R165" s="23"/>
      <c r="S165" s="23"/>
      <c r="T165" s="23"/>
      <c r="U165" s="23"/>
      <c r="V165" s="23"/>
      <c r="W165" s="23"/>
      <c r="X165" s="23"/>
      <c r="Y165" s="23"/>
      <c r="Z165" s="23"/>
    </row>
    <row r="166" spans="1:26" ht="13.5" customHeight="1">
      <c r="A166" s="23"/>
      <c r="B166" s="55"/>
      <c r="C166" s="55"/>
      <c r="D166" s="55"/>
      <c r="E166" s="55"/>
      <c r="F166" s="55"/>
      <c r="G166" s="55"/>
      <c r="H166" s="23"/>
      <c r="I166" s="23"/>
      <c r="J166" s="23"/>
      <c r="K166" s="23"/>
      <c r="L166" s="23"/>
      <c r="M166" s="23"/>
      <c r="N166" s="23"/>
      <c r="O166" s="23"/>
      <c r="P166" s="23"/>
      <c r="Q166" s="23"/>
      <c r="R166" s="23"/>
      <c r="S166" s="23"/>
      <c r="T166" s="23"/>
      <c r="U166" s="23"/>
      <c r="V166" s="23"/>
      <c r="W166" s="23"/>
      <c r="X166" s="23"/>
      <c r="Y166" s="23"/>
      <c r="Z166" s="23"/>
    </row>
    <row r="167" spans="1:26" ht="13.5" customHeight="1">
      <c r="A167" s="23"/>
      <c r="B167" s="55"/>
      <c r="C167" s="55"/>
      <c r="D167" s="55"/>
      <c r="E167" s="55"/>
      <c r="F167" s="55"/>
      <c r="G167" s="55"/>
      <c r="H167" s="23"/>
      <c r="I167" s="23"/>
      <c r="J167" s="23"/>
      <c r="K167" s="23"/>
      <c r="L167" s="23"/>
      <c r="M167" s="23"/>
      <c r="N167" s="23"/>
      <c r="O167" s="23"/>
      <c r="P167" s="23"/>
      <c r="Q167" s="23"/>
      <c r="R167" s="23"/>
      <c r="S167" s="23"/>
      <c r="T167" s="23"/>
      <c r="U167" s="23"/>
      <c r="V167" s="23"/>
      <c r="W167" s="23"/>
      <c r="X167" s="23"/>
      <c r="Y167" s="23"/>
      <c r="Z167" s="23"/>
    </row>
    <row r="168" spans="1:26" ht="13.5" customHeight="1">
      <c r="A168" s="23"/>
      <c r="B168" s="55"/>
      <c r="C168" s="55"/>
      <c r="D168" s="55"/>
      <c r="E168" s="55"/>
      <c r="F168" s="55"/>
      <c r="G168" s="55"/>
      <c r="H168" s="23"/>
      <c r="I168" s="23"/>
      <c r="J168" s="23"/>
      <c r="K168" s="23"/>
      <c r="L168" s="23"/>
      <c r="M168" s="23"/>
      <c r="N168" s="23"/>
      <c r="O168" s="23"/>
      <c r="P168" s="23"/>
      <c r="Q168" s="23"/>
      <c r="R168" s="23"/>
      <c r="S168" s="23"/>
      <c r="T168" s="23"/>
      <c r="U168" s="23"/>
      <c r="V168" s="23"/>
      <c r="W168" s="23"/>
      <c r="X168" s="23"/>
      <c r="Y168" s="23"/>
      <c r="Z168" s="23"/>
    </row>
    <row r="169" spans="1:26" ht="13.5" customHeight="1">
      <c r="A169" s="23"/>
      <c r="B169" s="55"/>
      <c r="C169" s="55"/>
      <c r="D169" s="55"/>
      <c r="E169" s="55"/>
      <c r="F169" s="55"/>
      <c r="G169" s="55"/>
      <c r="H169" s="23"/>
      <c r="I169" s="23"/>
      <c r="J169" s="23"/>
      <c r="K169" s="23"/>
      <c r="L169" s="23"/>
      <c r="M169" s="23"/>
      <c r="N169" s="23"/>
      <c r="O169" s="23"/>
      <c r="P169" s="23"/>
      <c r="Q169" s="23"/>
      <c r="R169" s="23"/>
      <c r="S169" s="23"/>
      <c r="T169" s="23"/>
      <c r="U169" s="23"/>
      <c r="V169" s="23"/>
      <c r="W169" s="23"/>
      <c r="X169" s="23"/>
      <c r="Y169" s="23"/>
      <c r="Z169" s="23"/>
    </row>
    <row r="170" spans="1:26" ht="13.5" customHeight="1">
      <c r="A170" s="23"/>
      <c r="B170" s="55"/>
      <c r="C170" s="55"/>
      <c r="D170" s="55"/>
      <c r="E170" s="55"/>
      <c r="F170" s="55"/>
      <c r="G170" s="55"/>
      <c r="H170" s="23"/>
      <c r="I170" s="23"/>
      <c r="J170" s="23"/>
      <c r="K170" s="23"/>
      <c r="L170" s="23"/>
      <c r="M170" s="23"/>
      <c r="N170" s="23"/>
      <c r="O170" s="23"/>
      <c r="P170" s="23"/>
      <c r="Q170" s="23"/>
      <c r="R170" s="23"/>
      <c r="S170" s="23"/>
      <c r="T170" s="23"/>
      <c r="U170" s="23"/>
      <c r="V170" s="23"/>
      <c r="W170" s="23"/>
      <c r="X170" s="23"/>
      <c r="Y170" s="23"/>
      <c r="Z170" s="23"/>
    </row>
    <row r="171" spans="1:26" ht="13.5" customHeight="1">
      <c r="A171" s="23"/>
      <c r="B171" s="55"/>
      <c r="C171" s="55"/>
      <c r="D171" s="55"/>
      <c r="E171" s="55"/>
      <c r="F171" s="55"/>
      <c r="G171" s="55"/>
      <c r="H171" s="23"/>
      <c r="I171" s="23"/>
      <c r="J171" s="23"/>
      <c r="K171" s="23"/>
      <c r="L171" s="23"/>
      <c r="M171" s="23"/>
      <c r="N171" s="23"/>
      <c r="O171" s="23"/>
      <c r="P171" s="23"/>
      <c r="Q171" s="23"/>
      <c r="R171" s="23"/>
      <c r="S171" s="23"/>
      <c r="T171" s="23"/>
      <c r="U171" s="23"/>
      <c r="V171" s="23"/>
      <c r="W171" s="23"/>
      <c r="X171" s="23"/>
      <c r="Y171" s="23"/>
      <c r="Z171" s="23"/>
    </row>
    <row r="172" spans="1:26" ht="13.5" customHeight="1">
      <c r="A172" s="23"/>
      <c r="B172" s="55"/>
      <c r="C172" s="55"/>
      <c r="D172" s="55"/>
      <c r="E172" s="55"/>
      <c r="F172" s="55"/>
      <c r="G172" s="55"/>
      <c r="H172" s="23"/>
      <c r="I172" s="23"/>
      <c r="J172" s="23"/>
      <c r="K172" s="23"/>
      <c r="L172" s="23"/>
      <c r="M172" s="23"/>
      <c r="N172" s="23"/>
      <c r="O172" s="23"/>
      <c r="P172" s="23"/>
      <c r="Q172" s="23"/>
      <c r="R172" s="23"/>
      <c r="S172" s="23"/>
      <c r="T172" s="23"/>
      <c r="U172" s="23"/>
      <c r="V172" s="23"/>
      <c r="W172" s="23"/>
      <c r="X172" s="23"/>
      <c r="Y172" s="23"/>
      <c r="Z172" s="23"/>
    </row>
    <row r="173" spans="1:26" ht="13.5" customHeight="1">
      <c r="A173" s="23"/>
      <c r="B173" s="55"/>
      <c r="C173" s="55"/>
      <c r="D173" s="55"/>
      <c r="E173" s="55"/>
      <c r="F173" s="55"/>
      <c r="G173" s="55"/>
      <c r="H173" s="23"/>
      <c r="I173" s="23"/>
      <c r="J173" s="23"/>
      <c r="K173" s="23"/>
      <c r="L173" s="23"/>
      <c r="M173" s="23"/>
      <c r="N173" s="23"/>
      <c r="O173" s="23"/>
      <c r="P173" s="23"/>
      <c r="Q173" s="23"/>
      <c r="R173" s="23"/>
      <c r="S173" s="23"/>
      <c r="T173" s="23"/>
      <c r="U173" s="23"/>
      <c r="V173" s="23"/>
      <c r="W173" s="23"/>
      <c r="X173" s="23"/>
      <c r="Y173" s="23"/>
      <c r="Z173" s="23"/>
    </row>
    <row r="174" spans="1:26" ht="13.5" customHeight="1">
      <c r="A174" s="23"/>
      <c r="B174" s="55"/>
      <c r="C174" s="55"/>
      <c r="D174" s="55"/>
      <c r="E174" s="55"/>
      <c r="F174" s="55"/>
      <c r="G174" s="55"/>
      <c r="H174" s="23"/>
      <c r="I174" s="23"/>
      <c r="J174" s="23"/>
      <c r="K174" s="23"/>
      <c r="L174" s="23"/>
      <c r="M174" s="23"/>
      <c r="N174" s="23"/>
      <c r="O174" s="23"/>
      <c r="P174" s="23"/>
      <c r="Q174" s="23"/>
      <c r="R174" s="23"/>
      <c r="S174" s="23"/>
      <c r="T174" s="23"/>
      <c r="U174" s="23"/>
      <c r="V174" s="23"/>
      <c r="W174" s="23"/>
      <c r="X174" s="23"/>
      <c r="Y174" s="23"/>
      <c r="Z174" s="23"/>
    </row>
    <row r="175" spans="1:26" ht="13.5" customHeight="1">
      <c r="A175" s="23"/>
      <c r="B175" s="55"/>
      <c r="C175" s="55"/>
      <c r="D175" s="55"/>
      <c r="E175" s="55"/>
      <c r="F175" s="55"/>
      <c r="G175" s="55"/>
      <c r="H175" s="23"/>
      <c r="I175" s="23"/>
      <c r="J175" s="23"/>
      <c r="K175" s="23"/>
      <c r="L175" s="23"/>
      <c r="M175" s="23"/>
      <c r="N175" s="23"/>
      <c r="O175" s="23"/>
      <c r="P175" s="23"/>
      <c r="Q175" s="23"/>
      <c r="R175" s="23"/>
      <c r="S175" s="23"/>
      <c r="T175" s="23"/>
      <c r="U175" s="23"/>
      <c r="V175" s="23"/>
      <c r="W175" s="23"/>
      <c r="X175" s="23"/>
      <c r="Y175" s="23"/>
      <c r="Z175" s="23"/>
    </row>
    <row r="176" spans="1:26" ht="13.5" customHeight="1">
      <c r="A176" s="23"/>
      <c r="B176" s="55"/>
      <c r="C176" s="55"/>
      <c r="D176" s="55"/>
      <c r="E176" s="55"/>
      <c r="F176" s="55"/>
      <c r="G176" s="55"/>
      <c r="H176" s="23"/>
      <c r="I176" s="23"/>
      <c r="J176" s="23"/>
      <c r="K176" s="23"/>
      <c r="L176" s="23"/>
      <c r="M176" s="23"/>
      <c r="N176" s="23"/>
      <c r="O176" s="23"/>
      <c r="P176" s="23"/>
      <c r="Q176" s="23"/>
      <c r="R176" s="23"/>
      <c r="S176" s="23"/>
      <c r="T176" s="23"/>
      <c r="U176" s="23"/>
      <c r="V176" s="23"/>
      <c r="W176" s="23"/>
      <c r="X176" s="23"/>
      <c r="Y176" s="23"/>
      <c r="Z176" s="23"/>
    </row>
    <row r="177" spans="1:26" ht="13.5" customHeight="1">
      <c r="A177" s="23"/>
      <c r="B177" s="55"/>
      <c r="C177" s="55"/>
      <c r="D177" s="55"/>
      <c r="E177" s="55"/>
      <c r="F177" s="55"/>
      <c r="G177" s="55"/>
      <c r="H177" s="23"/>
      <c r="I177" s="23"/>
      <c r="J177" s="23"/>
      <c r="K177" s="23"/>
      <c r="L177" s="23"/>
      <c r="M177" s="23"/>
      <c r="N177" s="23"/>
      <c r="O177" s="23"/>
      <c r="P177" s="23"/>
      <c r="Q177" s="23"/>
      <c r="R177" s="23"/>
      <c r="S177" s="23"/>
      <c r="T177" s="23"/>
      <c r="U177" s="23"/>
      <c r="V177" s="23"/>
      <c r="W177" s="23"/>
      <c r="X177" s="23"/>
      <c r="Y177" s="23"/>
      <c r="Z177" s="23"/>
    </row>
    <row r="178" spans="1:26" ht="13.5" customHeight="1">
      <c r="A178" s="23"/>
      <c r="B178" s="55"/>
      <c r="C178" s="55"/>
      <c r="D178" s="55"/>
      <c r="E178" s="55"/>
      <c r="F178" s="55"/>
      <c r="G178" s="55"/>
      <c r="H178" s="23"/>
      <c r="I178" s="23"/>
      <c r="J178" s="23"/>
      <c r="K178" s="23"/>
      <c r="L178" s="23"/>
      <c r="M178" s="23"/>
      <c r="N178" s="23"/>
      <c r="O178" s="23"/>
      <c r="P178" s="23"/>
      <c r="Q178" s="23"/>
      <c r="R178" s="23"/>
      <c r="S178" s="23"/>
      <c r="T178" s="23"/>
      <c r="U178" s="23"/>
      <c r="V178" s="23"/>
      <c r="W178" s="23"/>
      <c r="X178" s="23"/>
      <c r="Y178" s="23"/>
      <c r="Z178" s="23"/>
    </row>
    <row r="179" spans="1:26" ht="13.5" customHeight="1">
      <c r="A179" s="23"/>
      <c r="B179" s="55"/>
      <c r="C179" s="55"/>
      <c r="D179" s="55"/>
      <c r="E179" s="55"/>
      <c r="F179" s="55"/>
      <c r="G179" s="55"/>
      <c r="H179" s="23"/>
      <c r="I179" s="23"/>
      <c r="J179" s="23"/>
      <c r="K179" s="23"/>
      <c r="L179" s="23"/>
      <c r="M179" s="23"/>
      <c r="N179" s="23"/>
      <c r="O179" s="23"/>
      <c r="P179" s="23"/>
      <c r="Q179" s="23"/>
      <c r="R179" s="23"/>
      <c r="S179" s="23"/>
      <c r="T179" s="23"/>
      <c r="U179" s="23"/>
      <c r="V179" s="23"/>
      <c r="W179" s="23"/>
      <c r="X179" s="23"/>
      <c r="Y179" s="23"/>
      <c r="Z179" s="23"/>
    </row>
    <row r="180" spans="1:26" ht="13.5" customHeight="1">
      <c r="A180" s="23"/>
      <c r="B180" s="55"/>
      <c r="C180" s="55"/>
      <c r="D180" s="55"/>
      <c r="E180" s="55"/>
      <c r="F180" s="55"/>
      <c r="G180" s="55"/>
      <c r="H180" s="23"/>
      <c r="I180" s="23"/>
      <c r="J180" s="23"/>
      <c r="K180" s="23"/>
      <c r="L180" s="23"/>
      <c r="M180" s="23"/>
      <c r="N180" s="23"/>
      <c r="O180" s="23"/>
      <c r="P180" s="23"/>
      <c r="Q180" s="23"/>
      <c r="R180" s="23"/>
      <c r="S180" s="23"/>
      <c r="T180" s="23"/>
      <c r="U180" s="23"/>
      <c r="V180" s="23"/>
      <c r="W180" s="23"/>
      <c r="X180" s="23"/>
      <c r="Y180" s="23"/>
      <c r="Z180" s="23"/>
    </row>
    <row r="181" spans="1:26" ht="13.5" customHeight="1">
      <c r="A181" s="23"/>
      <c r="B181" s="55"/>
      <c r="C181" s="55"/>
      <c r="D181" s="55"/>
      <c r="E181" s="55"/>
      <c r="F181" s="55"/>
      <c r="G181" s="55"/>
      <c r="H181" s="23"/>
      <c r="I181" s="23"/>
      <c r="J181" s="23"/>
      <c r="K181" s="23"/>
      <c r="L181" s="23"/>
      <c r="M181" s="23"/>
      <c r="N181" s="23"/>
      <c r="O181" s="23"/>
      <c r="P181" s="23"/>
      <c r="Q181" s="23"/>
      <c r="R181" s="23"/>
      <c r="S181" s="23"/>
      <c r="T181" s="23"/>
      <c r="U181" s="23"/>
      <c r="V181" s="23"/>
      <c r="W181" s="23"/>
      <c r="X181" s="23"/>
      <c r="Y181" s="23"/>
      <c r="Z181" s="23"/>
    </row>
    <row r="182" spans="1:26" ht="13.5" customHeight="1">
      <c r="A182" s="23"/>
      <c r="B182" s="55"/>
      <c r="C182" s="55"/>
      <c r="D182" s="55"/>
      <c r="E182" s="55"/>
      <c r="F182" s="55"/>
      <c r="G182" s="55"/>
      <c r="H182" s="23"/>
      <c r="I182" s="23"/>
      <c r="J182" s="23"/>
      <c r="K182" s="23"/>
      <c r="L182" s="23"/>
      <c r="M182" s="23"/>
      <c r="N182" s="23"/>
      <c r="O182" s="23"/>
      <c r="P182" s="23"/>
      <c r="Q182" s="23"/>
      <c r="R182" s="23"/>
      <c r="S182" s="23"/>
      <c r="T182" s="23"/>
      <c r="U182" s="23"/>
      <c r="V182" s="23"/>
      <c r="W182" s="23"/>
      <c r="X182" s="23"/>
      <c r="Y182" s="23"/>
      <c r="Z182" s="23"/>
    </row>
    <row r="183" spans="1:26" ht="13.5" customHeight="1">
      <c r="A183" s="23"/>
      <c r="B183" s="55"/>
      <c r="C183" s="55"/>
      <c r="D183" s="55"/>
      <c r="E183" s="55"/>
      <c r="F183" s="55"/>
      <c r="G183" s="55"/>
      <c r="H183" s="23"/>
      <c r="I183" s="23"/>
      <c r="J183" s="23"/>
      <c r="K183" s="23"/>
      <c r="L183" s="23"/>
      <c r="M183" s="23"/>
      <c r="N183" s="23"/>
      <c r="O183" s="23"/>
      <c r="P183" s="23"/>
      <c r="Q183" s="23"/>
      <c r="R183" s="23"/>
      <c r="S183" s="23"/>
      <c r="T183" s="23"/>
      <c r="U183" s="23"/>
      <c r="V183" s="23"/>
      <c r="W183" s="23"/>
      <c r="X183" s="23"/>
      <c r="Y183" s="23"/>
      <c r="Z183" s="23"/>
    </row>
    <row r="184" spans="1:26" ht="13.5" customHeight="1">
      <c r="A184" s="23"/>
      <c r="B184" s="55"/>
      <c r="C184" s="55"/>
      <c r="D184" s="55"/>
      <c r="E184" s="55"/>
      <c r="F184" s="55"/>
      <c r="G184" s="55"/>
      <c r="H184" s="23"/>
      <c r="I184" s="23"/>
      <c r="J184" s="23"/>
      <c r="K184" s="23"/>
      <c r="L184" s="23"/>
      <c r="M184" s="23"/>
      <c r="N184" s="23"/>
      <c r="O184" s="23"/>
      <c r="P184" s="23"/>
      <c r="Q184" s="23"/>
      <c r="R184" s="23"/>
      <c r="S184" s="23"/>
      <c r="T184" s="23"/>
      <c r="U184" s="23"/>
      <c r="V184" s="23"/>
      <c r="W184" s="23"/>
      <c r="X184" s="23"/>
      <c r="Y184" s="23"/>
      <c r="Z184" s="23"/>
    </row>
    <row r="185" spans="1:26" ht="13.5" customHeight="1">
      <c r="A185" s="23"/>
      <c r="B185" s="55"/>
      <c r="C185" s="55"/>
      <c r="D185" s="55"/>
      <c r="E185" s="55"/>
      <c r="F185" s="55"/>
      <c r="G185" s="55"/>
      <c r="H185" s="23"/>
      <c r="I185" s="23"/>
      <c r="J185" s="23"/>
      <c r="K185" s="23"/>
      <c r="L185" s="23"/>
      <c r="M185" s="23"/>
      <c r="N185" s="23"/>
      <c r="O185" s="23"/>
      <c r="P185" s="23"/>
      <c r="Q185" s="23"/>
      <c r="R185" s="23"/>
      <c r="S185" s="23"/>
      <c r="T185" s="23"/>
      <c r="U185" s="23"/>
      <c r="V185" s="23"/>
      <c r="W185" s="23"/>
      <c r="X185" s="23"/>
      <c r="Y185" s="23"/>
      <c r="Z185" s="23"/>
    </row>
    <row r="186" spans="1:26" ht="13.5" customHeight="1">
      <c r="A186" s="23"/>
      <c r="B186" s="55"/>
      <c r="C186" s="55"/>
      <c r="D186" s="55"/>
      <c r="E186" s="55"/>
      <c r="F186" s="55"/>
      <c r="G186" s="55"/>
      <c r="H186" s="23"/>
      <c r="I186" s="23"/>
      <c r="J186" s="23"/>
      <c r="K186" s="23"/>
      <c r="L186" s="23"/>
      <c r="M186" s="23"/>
      <c r="N186" s="23"/>
      <c r="O186" s="23"/>
      <c r="P186" s="23"/>
      <c r="Q186" s="23"/>
      <c r="R186" s="23"/>
      <c r="S186" s="23"/>
      <c r="T186" s="23"/>
      <c r="U186" s="23"/>
      <c r="V186" s="23"/>
      <c r="W186" s="23"/>
      <c r="X186" s="23"/>
      <c r="Y186" s="23"/>
      <c r="Z186" s="23"/>
    </row>
    <row r="187" spans="1:26" ht="13.5" customHeight="1">
      <c r="A187" s="23"/>
      <c r="B187" s="55"/>
      <c r="C187" s="55"/>
      <c r="D187" s="55"/>
      <c r="E187" s="55"/>
      <c r="F187" s="55"/>
      <c r="G187" s="55"/>
      <c r="H187" s="23"/>
      <c r="I187" s="23"/>
      <c r="J187" s="23"/>
      <c r="K187" s="23"/>
      <c r="L187" s="23"/>
      <c r="M187" s="23"/>
      <c r="N187" s="23"/>
      <c r="O187" s="23"/>
      <c r="P187" s="23"/>
      <c r="Q187" s="23"/>
      <c r="R187" s="23"/>
      <c r="S187" s="23"/>
      <c r="T187" s="23"/>
      <c r="U187" s="23"/>
      <c r="V187" s="23"/>
      <c r="W187" s="23"/>
      <c r="X187" s="23"/>
      <c r="Y187" s="23"/>
      <c r="Z187" s="23"/>
    </row>
    <row r="188" spans="1:26" ht="13.5" customHeight="1">
      <c r="A188" s="23"/>
      <c r="B188" s="55"/>
      <c r="C188" s="55"/>
      <c r="D188" s="55"/>
      <c r="E188" s="55"/>
      <c r="F188" s="55"/>
      <c r="G188" s="55"/>
      <c r="H188" s="23"/>
      <c r="I188" s="23"/>
      <c r="J188" s="23"/>
      <c r="K188" s="23"/>
      <c r="L188" s="23"/>
      <c r="M188" s="23"/>
      <c r="N188" s="23"/>
      <c r="O188" s="23"/>
      <c r="P188" s="23"/>
      <c r="Q188" s="23"/>
      <c r="R188" s="23"/>
      <c r="S188" s="23"/>
      <c r="T188" s="23"/>
      <c r="U188" s="23"/>
      <c r="V188" s="23"/>
      <c r="W188" s="23"/>
      <c r="X188" s="23"/>
      <c r="Y188" s="23"/>
      <c r="Z188" s="23"/>
    </row>
    <row r="189" spans="1:26" ht="13.5" customHeight="1">
      <c r="A189" s="23"/>
      <c r="B189" s="55"/>
      <c r="C189" s="55"/>
      <c r="D189" s="55"/>
      <c r="E189" s="55"/>
      <c r="F189" s="55"/>
      <c r="G189" s="55"/>
      <c r="H189" s="23"/>
      <c r="I189" s="23"/>
      <c r="J189" s="23"/>
      <c r="K189" s="23"/>
      <c r="L189" s="23"/>
      <c r="M189" s="23"/>
      <c r="N189" s="23"/>
      <c r="O189" s="23"/>
      <c r="P189" s="23"/>
      <c r="Q189" s="23"/>
      <c r="R189" s="23"/>
      <c r="S189" s="23"/>
      <c r="T189" s="23"/>
      <c r="U189" s="23"/>
      <c r="V189" s="23"/>
      <c r="W189" s="23"/>
      <c r="X189" s="23"/>
      <c r="Y189" s="23"/>
      <c r="Z189" s="23"/>
    </row>
    <row r="190" spans="1:26" ht="13.5" customHeight="1">
      <c r="A190" s="23"/>
      <c r="B190" s="55"/>
      <c r="C190" s="55"/>
      <c r="D190" s="55"/>
      <c r="E190" s="55"/>
      <c r="F190" s="55"/>
      <c r="G190" s="55"/>
      <c r="H190" s="23"/>
      <c r="I190" s="23"/>
      <c r="J190" s="23"/>
      <c r="K190" s="23"/>
      <c r="L190" s="23"/>
      <c r="M190" s="23"/>
      <c r="N190" s="23"/>
      <c r="O190" s="23"/>
      <c r="P190" s="23"/>
      <c r="Q190" s="23"/>
      <c r="R190" s="23"/>
      <c r="S190" s="23"/>
      <c r="T190" s="23"/>
      <c r="U190" s="23"/>
      <c r="V190" s="23"/>
      <c r="W190" s="23"/>
      <c r="X190" s="23"/>
      <c r="Y190" s="23"/>
      <c r="Z190" s="23"/>
    </row>
    <row r="191" spans="1:26" ht="13.5" customHeight="1">
      <c r="A191" s="23"/>
      <c r="B191" s="55"/>
      <c r="C191" s="55"/>
      <c r="D191" s="55"/>
      <c r="E191" s="55"/>
      <c r="F191" s="55"/>
      <c r="G191" s="55"/>
      <c r="H191" s="23"/>
      <c r="I191" s="23"/>
      <c r="J191" s="23"/>
      <c r="K191" s="23"/>
      <c r="L191" s="23"/>
      <c r="M191" s="23"/>
      <c r="N191" s="23"/>
      <c r="O191" s="23"/>
      <c r="P191" s="23"/>
      <c r="Q191" s="23"/>
      <c r="R191" s="23"/>
      <c r="S191" s="23"/>
      <c r="T191" s="23"/>
      <c r="U191" s="23"/>
      <c r="V191" s="23"/>
      <c r="W191" s="23"/>
      <c r="X191" s="23"/>
      <c r="Y191" s="23"/>
      <c r="Z191" s="23"/>
    </row>
    <row r="192" spans="1:26" ht="13.5" customHeight="1">
      <c r="A192" s="23"/>
      <c r="B192" s="55"/>
      <c r="C192" s="55"/>
      <c r="D192" s="55"/>
      <c r="E192" s="55"/>
      <c r="F192" s="55"/>
      <c r="G192" s="55"/>
      <c r="H192" s="23"/>
      <c r="I192" s="23"/>
      <c r="J192" s="23"/>
      <c r="K192" s="23"/>
      <c r="L192" s="23"/>
      <c r="M192" s="23"/>
      <c r="N192" s="23"/>
      <c r="O192" s="23"/>
      <c r="P192" s="23"/>
      <c r="Q192" s="23"/>
      <c r="R192" s="23"/>
      <c r="S192" s="23"/>
      <c r="T192" s="23"/>
      <c r="U192" s="23"/>
      <c r="V192" s="23"/>
      <c r="W192" s="23"/>
      <c r="X192" s="23"/>
      <c r="Y192" s="23"/>
      <c r="Z192" s="23"/>
    </row>
    <row r="193" spans="1:26" ht="13.5" customHeight="1">
      <c r="A193" s="23"/>
      <c r="B193" s="55"/>
      <c r="C193" s="55"/>
      <c r="D193" s="55"/>
      <c r="E193" s="55"/>
      <c r="F193" s="55"/>
      <c r="G193" s="55"/>
      <c r="H193" s="23"/>
      <c r="I193" s="23"/>
      <c r="J193" s="23"/>
      <c r="K193" s="23"/>
      <c r="L193" s="23"/>
      <c r="M193" s="23"/>
      <c r="N193" s="23"/>
      <c r="O193" s="23"/>
      <c r="P193" s="23"/>
      <c r="Q193" s="23"/>
      <c r="R193" s="23"/>
      <c r="S193" s="23"/>
      <c r="T193" s="23"/>
      <c r="U193" s="23"/>
      <c r="V193" s="23"/>
      <c r="W193" s="23"/>
      <c r="X193" s="23"/>
      <c r="Y193" s="23"/>
      <c r="Z193" s="23"/>
    </row>
    <row r="194" spans="1:26" ht="13.5" customHeight="1">
      <c r="A194" s="23"/>
      <c r="B194" s="55"/>
      <c r="C194" s="55"/>
      <c r="D194" s="55"/>
      <c r="E194" s="55"/>
      <c r="F194" s="55"/>
      <c r="G194" s="55"/>
      <c r="H194" s="23"/>
      <c r="I194" s="23"/>
      <c r="J194" s="23"/>
      <c r="K194" s="23"/>
      <c r="L194" s="23"/>
      <c r="M194" s="23"/>
      <c r="N194" s="23"/>
      <c r="O194" s="23"/>
      <c r="P194" s="23"/>
      <c r="Q194" s="23"/>
      <c r="R194" s="23"/>
      <c r="S194" s="23"/>
      <c r="T194" s="23"/>
      <c r="U194" s="23"/>
      <c r="V194" s="23"/>
      <c r="W194" s="23"/>
      <c r="X194" s="23"/>
      <c r="Y194" s="23"/>
      <c r="Z194" s="23"/>
    </row>
    <row r="195" spans="1:26" ht="13.5" customHeight="1">
      <c r="A195" s="23"/>
      <c r="B195" s="55"/>
      <c r="C195" s="55"/>
      <c r="D195" s="55"/>
      <c r="E195" s="55"/>
      <c r="F195" s="55"/>
      <c r="G195" s="55"/>
      <c r="H195" s="23"/>
      <c r="I195" s="23"/>
      <c r="J195" s="23"/>
      <c r="K195" s="23"/>
      <c r="L195" s="23"/>
      <c r="M195" s="23"/>
      <c r="N195" s="23"/>
      <c r="O195" s="23"/>
      <c r="P195" s="23"/>
      <c r="Q195" s="23"/>
      <c r="R195" s="23"/>
      <c r="S195" s="23"/>
      <c r="T195" s="23"/>
      <c r="U195" s="23"/>
      <c r="V195" s="23"/>
      <c r="W195" s="23"/>
      <c r="X195" s="23"/>
      <c r="Y195" s="23"/>
      <c r="Z195" s="23"/>
    </row>
    <row r="196" spans="1:26" ht="13.5" customHeight="1">
      <c r="A196" s="23"/>
      <c r="B196" s="55"/>
      <c r="C196" s="55"/>
      <c r="D196" s="55"/>
      <c r="E196" s="55"/>
      <c r="F196" s="55"/>
      <c r="G196" s="55"/>
      <c r="H196" s="23"/>
      <c r="I196" s="23"/>
      <c r="J196" s="23"/>
      <c r="K196" s="23"/>
      <c r="L196" s="23"/>
      <c r="M196" s="23"/>
      <c r="N196" s="23"/>
      <c r="O196" s="23"/>
      <c r="P196" s="23"/>
      <c r="Q196" s="23"/>
      <c r="R196" s="23"/>
      <c r="S196" s="23"/>
      <c r="T196" s="23"/>
      <c r="U196" s="23"/>
      <c r="V196" s="23"/>
      <c r="W196" s="23"/>
      <c r="X196" s="23"/>
      <c r="Y196" s="23"/>
      <c r="Z196" s="23"/>
    </row>
    <row r="197" spans="1:26" ht="13.5" customHeight="1">
      <c r="A197" s="23"/>
      <c r="B197" s="55"/>
      <c r="C197" s="55"/>
      <c r="D197" s="55"/>
      <c r="E197" s="55"/>
      <c r="F197" s="55"/>
      <c r="G197" s="55"/>
      <c r="H197" s="23"/>
      <c r="I197" s="23"/>
      <c r="J197" s="23"/>
      <c r="K197" s="23"/>
      <c r="L197" s="23"/>
      <c r="M197" s="23"/>
      <c r="N197" s="23"/>
      <c r="O197" s="23"/>
      <c r="P197" s="23"/>
      <c r="Q197" s="23"/>
      <c r="R197" s="23"/>
      <c r="S197" s="23"/>
      <c r="T197" s="23"/>
      <c r="U197" s="23"/>
      <c r="V197" s="23"/>
      <c r="W197" s="23"/>
      <c r="X197" s="23"/>
      <c r="Y197" s="23"/>
      <c r="Z197" s="23"/>
    </row>
    <row r="198" spans="1:26" ht="13.5" customHeight="1">
      <c r="A198" s="23"/>
      <c r="B198" s="55"/>
      <c r="C198" s="55"/>
      <c r="D198" s="55"/>
      <c r="E198" s="55"/>
      <c r="F198" s="55"/>
      <c r="G198" s="55"/>
      <c r="H198" s="23"/>
      <c r="I198" s="23"/>
      <c r="J198" s="23"/>
      <c r="K198" s="23"/>
      <c r="L198" s="23"/>
      <c r="M198" s="23"/>
      <c r="N198" s="23"/>
      <c r="O198" s="23"/>
      <c r="P198" s="23"/>
      <c r="Q198" s="23"/>
      <c r="R198" s="23"/>
      <c r="S198" s="23"/>
      <c r="T198" s="23"/>
      <c r="U198" s="23"/>
      <c r="V198" s="23"/>
      <c r="W198" s="23"/>
      <c r="X198" s="23"/>
      <c r="Y198" s="23"/>
      <c r="Z198" s="23"/>
    </row>
    <row r="199" spans="1:26" ht="13.5" customHeight="1">
      <c r="A199" s="23"/>
      <c r="B199" s="55"/>
      <c r="C199" s="55"/>
      <c r="D199" s="55"/>
      <c r="E199" s="55"/>
      <c r="F199" s="55"/>
      <c r="G199" s="55"/>
      <c r="H199" s="23"/>
      <c r="I199" s="23"/>
      <c r="J199" s="23"/>
      <c r="K199" s="23"/>
      <c r="L199" s="23"/>
      <c r="M199" s="23"/>
      <c r="N199" s="23"/>
      <c r="O199" s="23"/>
      <c r="P199" s="23"/>
      <c r="Q199" s="23"/>
      <c r="R199" s="23"/>
      <c r="S199" s="23"/>
      <c r="T199" s="23"/>
      <c r="U199" s="23"/>
      <c r="V199" s="23"/>
      <c r="W199" s="23"/>
      <c r="X199" s="23"/>
      <c r="Y199" s="23"/>
      <c r="Z199" s="23"/>
    </row>
    <row r="200" spans="1:26" ht="13.5" customHeight="1">
      <c r="A200" s="23"/>
      <c r="B200" s="55"/>
      <c r="C200" s="55"/>
      <c r="D200" s="55"/>
      <c r="E200" s="55"/>
      <c r="F200" s="55"/>
      <c r="G200" s="55"/>
      <c r="H200" s="23"/>
      <c r="I200" s="23"/>
      <c r="J200" s="23"/>
      <c r="K200" s="23"/>
      <c r="L200" s="23"/>
      <c r="M200" s="23"/>
      <c r="N200" s="23"/>
      <c r="O200" s="23"/>
      <c r="P200" s="23"/>
      <c r="Q200" s="23"/>
      <c r="R200" s="23"/>
      <c r="S200" s="23"/>
      <c r="T200" s="23"/>
      <c r="U200" s="23"/>
      <c r="V200" s="23"/>
      <c r="W200" s="23"/>
      <c r="X200" s="23"/>
      <c r="Y200" s="23"/>
      <c r="Z200" s="23"/>
    </row>
    <row r="201" spans="1:26" ht="13.5" customHeight="1">
      <c r="A201" s="23"/>
      <c r="B201" s="55"/>
      <c r="C201" s="55"/>
      <c r="D201" s="55"/>
      <c r="E201" s="55"/>
      <c r="F201" s="55"/>
      <c r="G201" s="55"/>
      <c r="H201" s="23"/>
      <c r="I201" s="23"/>
      <c r="J201" s="23"/>
      <c r="K201" s="23"/>
      <c r="L201" s="23"/>
      <c r="M201" s="23"/>
      <c r="N201" s="23"/>
      <c r="O201" s="23"/>
      <c r="P201" s="23"/>
      <c r="Q201" s="23"/>
      <c r="R201" s="23"/>
      <c r="S201" s="23"/>
      <c r="T201" s="23"/>
      <c r="U201" s="23"/>
      <c r="V201" s="23"/>
      <c r="W201" s="23"/>
      <c r="X201" s="23"/>
      <c r="Y201" s="23"/>
      <c r="Z201" s="23"/>
    </row>
    <row r="202" spans="1:26" ht="13.5" customHeight="1">
      <c r="A202" s="23"/>
      <c r="B202" s="55"/>
      <c r="C202" s="55"/>
      <c r="D202" s="55"/>
      <c r="E202" s="55"/>
      <c r="F202" s="55"/>
      <c r="G202" s="55"/>
      <c r="H202" s="23"/>
      <c r="I202" s="23"/>
      <c r="J202" s="23"/>
      <c r="K202" s="23"/>
      <c r="L202" s="23"/>
      <c r="M202" s="23"/>
      <c r="N202" s="23"/>
      <c r="O202" s="23"/>
      <c r="P202" s="23"/>
      <c r="Q202" s="23"/>
      <c r="R202" s="23"/>
      <c r="S202" s="23"/>
      <c r="T202" s="23"/>
      <c r="U202" s="23"/>
      <c r="V202" s="23"/>
      <c r="W202" s="23"/>
      <c r="X202" s="23"/>
      <c r="Y202" s="23"/>
      <c r="Z202" s="23"/>
    </row>
    <row r="203" spans="1:26" ht="13.5" customHeight="1">
      <c r="A203" s="23"/>
      <c r="B203" s="55"/>
      <c r="C203" s="55"/>
      <c r="D203" s="55"/>
      <c r="E203" s="55"/>
      <c r="F203" s="55"/>
      <c r="G203" s="55"/>
      <c r="H203" s="23"/>
      <c r="I203" s="23"/>
      <c r="J203" s="23"/>
      <c r="K203" s="23"/>
      <c r="L203" s="23"/>
      <c r="M203" s="23"/>
      <c r="N203" s="23"/>
      <c r="O203" s="23"/>
      <c r="P203" s="23"/>
      <c r="Q203" s="23"/>
      <c r="R203" s="23"/>
      <c r="S203" s="23"/>
      <c r="T203" s="23"/>
      <c r="U203" s="23"/>
      <c r="V203" s="23"/>
      <c r="W203" s="23"/>
      <c r="X203" s="23"/>
      <c r="Y203" s="23"/>
      <c r="Z203" s="23"/>
    </row>
    <row r="204" spans="1:26" ht="13.5" customHeight="1">
      <c r="A204" s="23"/>
      <c r="B204" s="55"/>
      <c r="C204" s="55"/>
      <c r="D204" s="55"/>
      <c r="E204" s="55"/>
      <c r="F204" s="55"/>
      <c r="G204" s="55"/>
      <c r="H204" s="23"/>
      <c r="I204" s="23"/>
      <c r="J204" s="23"/>
      <c r="K204" s="23"/>
      <c r="L204" s="23"/>
      <c r="M204" s="23"/>
      <c r="N204" s="23"/>
      <c r="O204" s="23"/>
      <c r="P204" s="23"/>
      <c r="Q204" s="23"/>
      <c r="R204" s="23"/>
      <c r="S204" s="23"/>
      <c r="T204" s="23"/>
      <c r="U204" s="23"/>
      <c r="V204" s="23"/>
      <c r="W204" s="23"/>
      <c r="X204" s="23"/>
      <c r="Y204" s="23"/>
      <c r="Z204" s="23"/>
    </row>
    <row r="205" spans="1:26" ht="13.5" customHeight="1">
      <c r="A205" s="23"/>
      <c r="B205" s="55"/>
      <c r="C205" s="55"/>
      <c r="D205" s="55"/>
      <c r="E205" s="55"/>
      <c r="F205" s="55"/>
      <c r="G205" s="55"/>
      <c r="H205" s="23"/>
      <c r="I205" s="23"/>
      <c r="J205" s="23"/>
      <c r="K205" s="23"/>
      <c r="L205" s="23"/>
      <c r="M205" s="23"/>
      <c r="N205" s="23"/>
      <c r="O205" s="23"/>
      <c r="P205" s="23"/>
      <c r="Q205" s="23"/>
      <c r="R205" s="23"/>
      <c r="S205" s="23"/>
      <c r="T205" s="23"/>
      <c r="U205" s="23"/>
      <c r="V205" s="23"/>
      <c r="W205" s="23"/>
      <c r="X205" s="23"/>
      <c r="Y205" s="23"/>
      <c r="Z205" s="23"/>
    </row>
    <row r="206" spans="1:26" ht="13.5" customHeight="1">
      <c r="A206" s="23"/>
      <c r="B206" s="55"/>
      <c r="C206" s="55"/>
      <c r="D206" s="55"/>
      <c r="E206" s="55"/>
      <c r="F206" s="55"/>
      <c r="G206" s="55"/>
      <c r="H206" s="23"/>
      <c r="I206" s="23"/>
      <c r="J206" s="23"/>
      <c r="K206" s="23"/>
      <c r="L206" s="23"/>
      <c r="M206" s="23"/>
      <c r="N206" s="23"/>
      <c r="O206" s="23"/>
      <c r="P206" s="23"/>
      <c r="Q206" s="23"/>
      <c r="R206" s="23"/>
      <c r="S206" s="23"/>
      <c r="T206" s="23"/>
      <c r="U206" s="23"/>
      <c r="V206" s="23"/>
      <c r="W206" s="23"/>
      <c r="X206" s="23"/>
      <c r="Y206" s="23"/>
      <c r="Z206" s="23"/>
    </row>
    <row r="207" spans="1:26" ht="13.5" customHeight="1">
      <c r="A207" s="23"/>
      <c r="B207" s="55"/>
      <c r="C207" s="55"/>
      <c r="D207" s="55"/>
      <c r="E207" s="55"/>
      <c r="F207" s="55"/>
      <c r="G207" s="55"/>
      <c r="H207" s="23"/>
      <c r="I207" s="23"/>
      <c r="J207" s="23"/>
      <c r="K207" s="23"/>
      <c r="L207" s="23"/>
      <c r="M207" s="23"/>
      <c r="N207" s="23"/>
      <c r="O207" s="23"/>
      <c r="P207" s="23"/>
      <c r="Q207" s="23"/>
      <c r="R207" s="23"/>
      <c r="S207" s="23"/>
      <c r="T207" s="23"/>
      <c r="U207" s="23"/>
      <c r="V207" s="23"/>
      <c r="W207" s="23"/>
      <c r="X207" s="23"/>
      <c r="Y207" s="23"/>
      <c r="Z207" s="23"/>
    </row>
    <row r="208" spans="1:26" ht="13.5" customHeight="1">
      <c r="A208" s="23"/>
      <c r="B208" s="55"/>
      <c r="C208" s="55"/>
      <c r="D208" s="55"/>
      <c r="E208" s="55"/>
      <c r="F208" s="55"/>
      <c r="G208" s="55"/>
      <c r="H208" s="23"/>
      <c r="I208" s="23"/>
      <c r="J208" s="23"/>
      <c r="K208" s="23"/>
      <c r="L208" s="23"/>
      <c r="M208" s="23"/>
      <c r="N208" s="23"/>
      <c r="O208" s="23"/>
      <c r="P208" s="23"/>
      <c r="Q208" s="23"/>
      <c r="R208" s="23"/>
      <c r="S208" s="23"/>
      <c r="T208" s="23"/>
      <c r="U208" s="23"/>
      <c r="V208" s="23"/>
      <c r="W208" s="23"/>
      <c r="X208" s="23"/>
      <c r="Y208" s="23"/>
      <c r="Z208" s="23"/>
    </row>
    <row r="209" spans="1:26" ht="13.5" customHeight="1">
      <c r="A209" s="23"/>
      <c r="B209" s="55"/>
      <c r="C209" s="55"/>
      <c r="D209" s="55"/>
      <c r="E209" s="55"/>
      <c r="F209" s="55"/>
      <c r="G209" s="55"/>
      <c r="H209" s="23"/>
      <c r="I209" s="23"/>
      <c r="J209" s="23"/>
      <c r="K209" s="23"/>
      <c r="L209" s="23"/>
      <c r="M209" s="23"/>
      <c r="N209" s="23"/>
      <c r="O209" s="23"/>
      <c r="P209" s="23"/>
      <c r="Q209" s="23"/>
      <c r="R209" s="23"/>
      <c r="S209" s="23"/>
      <c r="T209" s="23"/>
      <c r="U209" s="23"/>
      <c r="V209" s="23"/>
      <c r="W209" s="23"/>
      <c r="X209" s="23"/>
      <c r="Y209" s="23"/>
      <c r="Z209" s="23"/>
    </row>
    <row r="210" spans="1:26" ht="13.5" customHeight="1">
      <c r="A210" s="23"/>
      <c r="B210" s="55"/>
      <c r="C210" s="55"/>
      <c r="D210" s="55"/>
      <c r="E210" s="55"/>
      <c r="F210" s="55"/>
      <c r="G210" s="55"/>
      <c r="H210" s="23"/>
      <c r="I210" s="23"/>
      <c r="J210" s="23"/>
      <c r="K210" s="23"/>
      <c r="L210" s="23"/>
      <c r="M210" s="23"/>
      <c r="N210" s="23"/>
      <c r="O210" s="23"/>
      <c r="P210" s="23"/>
      <c r="Q210" s="23"/>
      <c r="R210" s="23"/>
      <c r="S210" s="23"/>
      <c r="T210" s="23"/>
      <c r="U210" s="23"/>
      <c r="V210" s="23"/>
      <c r="W210" s="23"/>
      <c r="X210" s="23"/>
      <c r="Y210" s="23"/>
      <c r="Z210" s="23"/>
    </row>
    <row r="211" spans="1:26" ht="13.5" customHeight="1">
      <c r="A211" s="23"/>
      <c r="B211" s="55"/>
      <c r="C211" s="55"/>
      <c r="D211" s="55"/>
      <c r="E211" s="55"/>
      <c r="F211" s="55"/>
      <c r="G211" s="55"/>
      <c r="H211" s="23"/>
      <c r="I211" s="23"/>
      <c r="J211" s="23"/>
      <c r="K211" s="23"/>
      <c r="L211" s="23"/>
      <c r="M211" s="23"/>
      <c r="N211" s="23"/>
      <c r="O211" s="23"/>
      <c r="P211" s="23"/>
      <c r="Q211" s="23"/>
      <c r="R211" s="23"/>
      <c r="S211" s="23"/>
      <c r="T211" s="23"/>
      <c r="U211" s="23"/>
      <c r="V211" s="23"/>
      <c r="W211" s="23"/>
      <c r="X211" s="23"/>
      <c r="Y211" s="23"/>
      <c r="Z211" s="23"/>
    </row>
    <row r="212" spans="1:26" ht="13.5" customHeight="1">
      <c r="A212" s="23"/>
      <c r="B212" s="55"/>
      <c r="C212" s="55"/>
      <c r="D212" s="55"/>
      <c r="E212" s="55"/>
      <c r="F212" s="55"/>
      <c r="G212" s="55"/>
      <c r="H212" s="23"/>
      <c r="I212" s="23"/>
      <c r="J212" s="23"/>
      <c r="K212" s="23"/>
      <c r="L212" s="23"/>
      <c r="M212" s="23"/>
      <c r="N212" s="23"/>
      <c r="O212" s="23"/>
      <c r="P212" s="23"/>
      <c r="Q212" s="23"/>
      <c r="R212" s="23"/>
      <c r="S212" s="23"/>
      <c r="T212" s="23"/>
      <c r="U212" s="23"/>
      <c r="V212" s="23"/>
      <c r="W212" s="23"/>
      <c r="X212" s="23"/>
      <c r="Y212" s="23"/>
      <c r="Z212" s="23"/>
    </row>
    <row r="213" spans="1:26" ht="13.5" customHeight="1">
      <c r="A213" s="23"/>
      <c r="B213" s="55"/>
      <c r="C213" s="55"/>
      <c r="D213" s="55"/>
      <c r="E213" s="55"/>
      <c r="F213" s="55"/>
      <c r="G213" s="55"/>
      <c r="H213" s="23"/>
      <c r="I213" s="23"/>
      <c r="J213" s="23"/>
      <c r="K213" s="23"/>
      <c r="L213" s="23"/>
      <c r="M213" s="23"/>
      <c r="N213" s="23"/>
      <c r="O213" s="23"/>
      <c r="P213" s="23"/>
      <c r="Q213" s="23"/>
      <c r="R213" s="23"/>
      <c r="S213" s="23"/>
      <c r="T213" s="23"/>
      <c r="U213" s="23"/>
      <c r="V213" s="23"/>
      <c r="W213" s="23"/>
      <c r="X213" s="23"/>
      <c r="Y213" s="23"/>
      <c r="Z213" s="23"/>
    </row>
    <row r="214" spans="1:26" ht="13.5" customHeight="1">
      <c r="A214" s="23"/>
      <c r="B214" s="55"/>
      <c r="C214" s="55"/>
      <c r="D214" s="55"/>
      <c r="E214" s="55"/>
      <c r="F214" s="55"/>
      <c r="G214" s="55"/>
      <c r="H214" s="23"/>
      <c r="I214" s="23"/>
      <c r="J214" s="23"/>
      <c r="K214" s="23"/>
      <c r="L214" s="23"/>
      <c r="M214" s="23"/>
      <c r="N214" s="23"/>
      <c r="O214" s="23"/>
      <c r="P214" s="23"/>
      <c r="Q214" s="23"/>
      <c r="R214" s="23"/>
      <c r="S214" s="23"/>
      <c r="T214" s="23"/>
      <c r="U214" s="23"/>
      <c r="V214" s="23"/>
      <c r="W214" s="23"/>
      <c r="X214" s="23"/>
      <c r="Y214" s="23"/>
      <c r="Z214" s="23"/>
    </row>
    <row r="215" spans="1:26" ht="13.5" customHeight="1">
      <c r="A215" s="23"/>
      <c r="B215" s="55"/>
      <c r="C215" s="55"/>
      <c r="D215" s="55"/>
      <c r="E215" s="55"/>
      <c r="F215" s="55"/>
      <c r="G215" s="55"/>
      <c r="H215" s="23"/>
      <c r="I215" s="23"/>
      <c r="J215" s="23"/>
      <c r="K215" s="23"/>
      <c r="L215" s="23"/>
      <c r="M215" s="23"/>
      <c r="N215" s="23"/>
      <c r="O215" s="23"/>
      <c r="P215" s="23"/>
      <c r="Q215" s="23"/>
      <c r="R215" s="23"/>
      <c r="S215" s="23"/>
      <c r="T215" s="23"/>
      <c r="U215" s="23"/>
      <c r="V215" s="23"/>
      <c r="W215" s="23"/>
      <c r="X215" s="23"/>
      <c r="Y215" s="23"/>
      <c r="Z215" s="23"/>
    </row>
    <row r="216" spans="1:26" ht="13.5" customHeight="1">
      <c r="A216" s="23"/>
      <c r="B216" s="55"/>
      <c r="C216" s="55"/>
      <c r="D216" s="55"/>
      <c r="E216" s="55"/>
      <c r="F216" s="55"/>
      <c r="G216" s="55"/>
      <c r="H216" s="23"/>
      <c r="I216" s="23"/>
      <c r="J216" s="23"/>
      <c r="K216" s="23"/>
      <c r="L216" s="23"/>
      <c r="M216" s="23"/>
      <c r="N216" s="23"/>
      <c r="O216" s="23"/>
      <c r="P216" s="23"/>
      <c r="Q216" s="23"/>
      <c r="R216" s="23"/>
      <c r="S216" s="23"/>
      <c r="T216" s="23"/>
      <c r="U216" s="23"/>
      <c r="V216" s="23"/>
      <c r="W216" s="23"/>
      <c r="X216" s="23"/>
      <c r="Y216" s="23"/>
      <c r="Z216" s="23"/>
    </row>
    <row r="217" spans="1:26" ht="13.5" customHeight="1">
      <c r="A217" s="23"/>
      <c r="B217" s="55"/>
      <c r="C217" s="55"/>
      <c r="D217" s="55"/>
      <c r="E217" s="55"/>
      <c r="F217" s="55"/>
      <c r="G217" s="55"/>
      <c r="H217" s="23"/>
      <c r="I217" s="23"/>
      <c r="J217" s="23"/>
      <c r="K217" s="23"/>
      <c r="L217" s="23"/>
      <c r="M217" s="23"/>
      <c r="N217" s="23"/>
      <c r="O217" s="23"/>
      <c r="P217" s="23"/>
      <c r="Q217" s="23"/>
      <c r="R217" s="23"/>
      <c r="S217" s="23"/>
      <c r="T217" s="23"/>
      <c r="U217" s="23"/>
      <c r="V217" s="23"/>
      <c r="W217" s="23"/>
      <c r="X217" s="23"/>
      <c r="Y217" s="23"/>
      <c r="Z217" s="23"/>
    </row>
    <row r="218" spans="1:26" ht="13.5" customHeight="1">
      <c r="A218" s="23"/>
      <c r="B218" s="55"/>
      <c r="C218" s="55"/>
      <c r="D218" s="55"/>
      <c r="E218" s="55"/>
      <c r="F218" s="55"/>
      <c r="G218" s="55"/>
      <c r="H218" s="23"/>
      <c r="I218" s="23"/>
      <c r="J218" s="23"/>
      <c r="K218" s="23"/>
      <c r="L218" s="23"/>
      <c r="M218" s="23"/>
      <c r="N218" s="23"/>
      <c r="O218" s="23"/>
      <c r="P218" s="23"/>
      <c r="Q218" s="23"/>
      <c r="R218" s="23"/>
      <c r="S218" s="23"/>
      <c r="T218" s="23"/>
      <c r="U218" s="23"/>
      <c r="V218" s="23"/>
      <c r="W218" s="23"/>
      <c r="X218" s="23"/>
      <c r="Y218" s="23"/>
      <c r="Z218" s="23"/>
    </row>
    <row r="219" spans="1:26" ht="13.5" customHeight="1">
      <c r="A219" s="23"/>
      <c r="B219" s="55"/>
      <c r="C219" s="55"/>
      <c r="D219" s="55"/>
      <c r="E219" s="55"/>
      <c r="F219" s="55"/>
      <c r="G219" s="55"/>
      <c r="H219" s="23"/>
      <c r="I219" s="23"/>
      <c r="J219" s="23"/>
      <c r="K219" s="23"/>
      <c r="L219" s="23"/>
      <c r="M219" s="23"/>
      <c r="N219" s="23"/>
      <c r="O219" s="23"/>
      <c r="P219" s="23"/>
      <c r="Q219" s="23"/>
      <c r="R219" s="23"/>
      <c r="S219" s="23"/>
      <c r="T219" s="23"/>
      <c r="U219" s="23"/>
      <c r="V219" s="23"/>
      <c r="W219" s="23"/>
      <c r="X219" s="23"/>
      <c r="Y219" s="23"/>
      <c r="Z219" s="23"/>
    </row>
    <row r="220" spans="1:26" ht="13.5" customHeight="1">
      <c r="A220" s="23"/>
      <c r="B220" s="55"/>
      <c r="C220" s="55"/>
      <c r="D220" s="55"/>
      <c r="E220" s="55"/>
      <c r="F220" s="55"/>
      <c r="G220" s="55"/>
      <c r="H220" s="23"/>
      <c r="I220" s="23"/>
      <c r="J220" s="23"/>
      <c r="K220" s="23"/>
      <c r="L220" s="23"/>
      <c r="M220" s="23"/>
      <c r="N220" s="23"/>
      <c r="O220" s="23"/>
      <c r="P220" s="23"/>
      <c r="Q220" s="23"/>
      <c r="R220" s="23"/>
      <c r="S220" s="23"/>
      <c r="T220" s="23"/>
      <c r="U220" s="23"/>
      <c r="V220" s="23"/>
      <c r="W220" s="23"/>
      <c r="X220" s="23"/>
      <c r="Y220" s="23"/>
      <c r="Z220" s="23"/>
    </row>
    <row r="221" spans="1:26" ht="13.5" customHeight="1">
      <c r="A221" s="23"/>
      <c r="B221" s="55"/>
      <c r="C221" s="55"/>
      <c r="D221" s="55"/>
      <c r="E221" s="55"/>
      <c r="F221" s="55"/>
      <c r="G221" s="55"/>
      <c r="H221" s="23"/>
      <c r="I221" s="23"/>
      <c r="J221" s="23"/>
      <c r="K221" s="23"/>
      <c r="L221" s="23"/>
      <c r="M221" s="23"/>
      <c r="N221" s="23"/>
      <c r="O221" s="23"/>
      <c r="P221" s="23"/>
      <c r="Q221" s="23"/>
      <c r="R221" s="23"/>
      <c r="S221" s="23"/>
      <c r="T221" s="23"/>
      <c r="U221" s="23"/>
      <c r="V221" s="23"/>
      <c r="W221" s="23"/>
      <c r="X221" s="23"/>
      <c r="Y221" s="23"/>
      <c r="Z221" s="23"/>
    </row>
    <row r="222" spans="1:26" ht="13.5" customHeight="1">
      <c r="A222" s="23"/>
      <c r="B222" s="55"/>
      <c r="C222" s="55"/>
      <c r="D222" s="55"/>
      <c r="E222" s="55"/>
      <c r="F222" s="55"/>
      <c r="G222" s="55"/>
      <c r="H222" s="23"/>
      <c r="I222" s="23"/>
      <c r="J222" s="23"/>
      <c r="K222" s="23"/>
      <c r="L222" s="23"/>
      <c r="M222" s="23"/>
      <c r="N222" s="23"/>
      <c r="O222" s="23"/>
      <c r="P222" s="23"/>
      <c r="Q222" s="23"/>
      <c r="R222" s="23"/>
      <c r="S222" s="23"/>
      <c r="T222" s="23"/>
      <c r="U222" s="23"/>
      <c r="V222" s="23"/>
      <c r="W222" s="23"/>
      <c r="X222" s="23"/>
      <c r="Y222" s="23"/>
      <c r="Z222" s="23"/>
    </row>
    <row r="223" spans="1:26" ht="13.5" customHeight="1">
      <c r="A223" s="23"/>
      <c r="B223" s="55"/>
      <c r="C223" s="55"/>
      <c r="D223" s="55"/>
      <c r="E223" s="55"/>
      <c r="F223" s="55"/>
      <c r="G223" s="55"/>
      <c r="H223" s="23"/>
      <c r="I223" s="23"/>
      <c r="J223" s="23"/>
      <c r="K223" s="23"/>
      <c r="L223" s="23"/>
      <c r="M223" s="23"/>
      <c r="N223" s="23"/>
      <c r="O223" s="23"/>
      <c r="P223" s="23"/>
      <c r="Q223" s="23"/>
      <c r="R223" s="23"/>
      <c r="S223" s="23"/>
      <c r="T223" s="23"/>
      <c r="U223" s="23"/>
      <c r="V223" s="23"/>
      <c r="W223" s="23"/>
      <c r="X223" s="23"/>
      <c r="Y223" s="23"/>
      <c r="Z223" s="23"/>
    </row>
    <row r="224" spans="1:26" ht="13.5" customHeight="1">
      <c r="A224" s="23"/>
      <c r="B224" s="55"/>
      <c r="C224" s="55"/>
      <c r="D224" s="55"/>
      <c r="E224" s="55"/>
      <c r="F224" s="55"/>
      <c r="G224" s="55"/>
      <c r="H224" s="23"/>
      <c r="I224" s="23"/>
      <c r="J224" s="23"/>
      <c r="K224" s="23"/>
      <c r="L224" s="23"/>
      <c r="M224" s="23"/>
      <c r="N224" s="23"/>
      <c r="O224" s="23"/>
      <c r="P224" s="23"/>
      <c r="Q224" s="23"/>
      <c r="R224" s="23"/>
      <c r="S224" s="23"/>
      <c r="T224" s="23"/>
      <c r="U224" s="23"/>
      <c r="V224" s="23"/>
      <c r="W224" s="23"/>
      <c r="X224" s="23"/>
      <c r="Y224" s="23"/>
      <c r="Z224" s="23"/>
    </row>
    <row r="225" spans="1:26" ht="13.5" customHeight="1">
      <c r="A225" s="23"/>
      <c r="B225" s="55"/>
      <c r="C225" s="55"/>
      <c r="D225" s="55"/>
      <c r="E225" s="55"/>
      <c r="F225" s="55"/>
      <c r="G225" s="55"/>
      <c r="H225" s="23"/>
      <c r="I225" s="23"/>
      <c r="J225" s="23"/>
      <c r="K225" s="23"/>
      <c r="L225" s="23"/>
      <c r="M225" s="23"/>
      <c r="N225" s="23"/>
      <c r="O225" s="23"/>
      <c r="P225" s="23"/>
      <c r="Q225" s="23"/>
      <c r="R225" s="23"/>
      <c r="S225" s="23"/>
      <c r="T225" s="23"/>
      <c r="U225" s="23"/>
      <c r="V225" s="23"/>
      <c r="W225" s="23"/>
      <c r="X225" s="23"/>
      <c r="Y225" s="23"/>
      <c r="Z225" s="23"/>
    </row>
    <row r="226" spans="1:26" ht="13.5" customHeight="1">
      <c r="A226" s="23"/>
      <c r="B226" s="55"/>
      <c r="C226" s="55"/>
      <c r="D226" s="55"/>
      <c r="E226" s="55"/>
      <c r="F226" s="55"/>
      <c r="G226" s="55"/>
      <c r="H226" s="23"/>
      <c r="I226" s="23"/>
      <c r="J226" s="23"/>
      <c r="K226" s="23"/>
      <c r="L226" s="23"/>
      <c r="M226" s="23"/>
      <c r="N226" s="23"/>
      <c r="O226" s="23"/>
      <c r="P226" s="23"/>
      <c r="Q226" s="23"/>
      <c r="R226" s="23"/>
      <c r="S226" s="23"/>
      <c r="T226" s="23"/>
      <c r="U226" s="23"/>
      <c r="V226" s="23"/>
      <c r="W226" s="23"/>
      <c r="X226" s="23"/>
      <c r="Y226" s="23"/>
      <c r="Z226" s="23"/>
    </row>
    <row r="227" spans="1:26" ht="13.5" customHeight="1">
      <c r="A227" s="23"/>
      <c r="B227" s="55"/>
      <c r="C227" s="55"/>
      <c r="D227" s="55"/>
      <c r="E227" s="55"/>
      <c r="F227" s="55"/>
      <c r="G227" s="55"/>
      <c r="H227" s="23"/>
      <c r="I227" s="23"/>
      <c r="J227" s="23"/>
      <c r="K227" s="23"/>
      <c r="L227" s="23"/>
      <c r="M227" s="23"/>
      <c r="N227" s="23"/>
      <c r="O227" s="23"/>
      <c r="P227" s="23"/>
      <c r="Q227" s="23"/>
      <c r="R227" s="23"/>
      <c r="S227" s="23"/>
      <c r="T227" s="23"/>
      <c r="U227" s="23"/>
      <c r="V227" s="23"/>
      <c r="W227" s="23"/>
      <c r="X227" s="23"/>
      <c r="Y227" s="23"/>
      <c r="Z227" s="23"/>
    </row>
    <row r="228" spans="1:26" ht="13.5" customHeight="1">
      <c r="A228" s="23"/>
      <c r="B228" s="55"/>
      <c r="C228" s="55"/>
      <c r="D228" s="55"/>
      <c r="E228" s="55"/>
      <c r="F228" s="55"/>
      <c r="G228" s="55"/>
      <c r="H228" s="23"/>
      <c r="I228" s="23"/>
      <c r="J228" s="23"/>
      <c r="K228" s="23"/>
      <c r="L228" s="23"/>
      <c r="M228" s="23"/>
      <c r="N228" s="23"/>
      <c r="O228" s="23"/>
      <c r="P228" s="23"/>
      <c r="Q228" s="23"/>
      <c r="R228" s="23"/>
      <c r="S228" s="23"/>
      <c r="T228" s="23"/>
      <c r="U228" s="23"/>
      <c r="V228" s="23"/>
      <c r="W228" s="23"/>
      <c r="X228" s="23"/>
      <c r="Y228" s="23"/>
      <c r="Z228" s="23"/>
    </row>
    <row r="229" spans="1:26" ht="13.5" customHeight="1">
      <c r="A229" s="23"/>
      <c r="B229" s="55"/>
      <c r="C229" s="55"/>
      <c r="D229" s="55"/>
      <c r="E229" s="55"/>
      <c r="F229" s="55"/>
      <c r="G229" s="55"/>
      <c r="H229" s="23"/>
      <c r="I229" s="23"/>
      <c r="J229" s="23"/>
      <c r="K229" s="23"/>
      <c r="L229" s="23"/>
      <c r="M229" s="23"/>
      <c r="N229" s="23"/>
      <c r="O229" s="23"/>
      <c r="P229" s="23"/>
      <c r="Q229" s="23"/>
      <c r="R229" s="23"/>
      <c r="S229" s="23"/>
      <c r="T229" s="23"/>
      <c r="U229" s="23"/>
      <c r="V229" s="23"/>
      <c r="W229" s="23"/>
      <c r="X229" s="23"/>
      <c r="Y229" s="23"/>
      <c r="Z229" s="23"/>
    </row>
    <row r="230" spans="1:26" ht="13.5" customHeight="1">
      <c r="A230" s="23"/>
      <c r="B230" s="55"/>
      <c r="C230" s="55"/>
      <c r="D230" s="55"/>
      <c r="E230" s="55"/>
      <c r="F230" s="55"/>
      <c r="G230" s="55"/>
      <c r="H230" s="23"/>
      <c r="I230" s="23"/>
      <c r="J230" s="23"/>
      <c r="K230" s="23"/>
      <c r="L230" s="23"/>
      <c r="M230" s="23"/>
      <c r="N230" s="23"/>
      <c r="O230" s="23"/>
      <c r="P230" s="23"/>
      <c r="Q230" s="23"/>
      <c r="R230" s="23"/>
      <c r="S230" s="23"/>
      <c r="T230" s="23"/>
      <c r="U230" s="23"/>
      <c r="V230" s="23"/>
      <c r="W230" s="23"/>
      <c r="X230" s="23"/>
      <c r="Y230" s="23"/>
      <c r="Z230" s="23"/>
    </row>
    <row r="231" spans="1:26" ht="13.5" customHeight="1">
      <c r="A231" s="23"/>
      <c r="B231" s="55"/>
      <c r="C231" s="55"/>
      <c r="D231" s="55"/>
      <c r="E231" s="55"/>
      <c r="F231" s="55"/>
      <c r="G231" s="55"/>
      <c r="H231" s="23"/>
      <c r="I231" s="23"/>
      <c r="J231" s="23"/>
      <c r="K231" s="23"/>
      <c r="L231" s="23"/>
      <c r="M231" s="23"/>
      <c r="N231" s="23"/>
      <c r="O231" s="23"/>
      <c r="P231" s="23"/>
      <c r="Q231" s="23"/>
      <c r="R231" s="23"/>
      <c r="S231" s="23"/>
      <c r="T231" s="23"/>
      <c r="U231" s="23"/>
      <c r="V231" s="23"/>
      <c r="W231" s="23"/>
      <c r="X231" s="23"/>
      <c r="Y231" s="23"/>
      <c r="Z231" s="23"/>
    </row>
    <row r="232" spans="1:26" ht="13.5" customHeight="1">
      <c r="A232" s="23"/>
      <c r="B232" s="55"/>
      <c r="C232" s="55"/>
      <c r="D232" s="55"/>
      <c r="E232" s="55"/>
      <c r="F232" s="55"/>
      <c r="G232" s="55"/>
      <c r="H232" s="23"/>
      <c r="I232" s="23"/>
      <c r="J232" s="23"/>
      <c r="K232" s="23"/>
      <c r="L232" s="23"/>
      <c r="M232" s="23"/>
      <c r="N232" s="23"/>
      <c r="O232" s="23"/>
      <c r="P232" s="23"/>
      <c r="Q232" s="23"/>
      <c r="R232" s="23"/>
      <c r="S232" s="23"/>
      <c r="T232" s="23"/>
      <c r="U232" s="23"/>
      <c r="V232" s="23"/>
      <c r="W232" s="23"/>
      <c r="X232" s="23"/>
      <c r="Y232" s="23"/>
      <c r="Z232" s="23"/>
    </row>
    <row r="233" spans="1:26" ht="13.5" customHeight="1">
      <c r="A233" s="23"/>
      <c r="B233" s="55"/>
      <c r="C233" s="55"/>
      <c r="D233" s="55"/>
      <c r="E233" s="55"/>
      <c r="F233" s="55"/>
      <c r="G233" s="55"/>
      <c r="H233" s="23"/>
      <c r="I233" s="23"/>
      <c r="J233" s="23"/>
      <c r="K233" s="23"/>
      <c r="L233" s="23"/>
      <c r="M233" s="23"/>
      <c r="N233" s="23"/>
      <c r="O233" s="23"/>
      <c r="P233" s="23"/>
      <c r="Q233" s="23"/>
      <c r="R233" s="23"/>
      <c r="S233" s="23"/>
      <c r="T233" s="23"/>
      <c r="U233" s="23"/>
      <c r="V233" s="23"/>
      <c r="W233" s="23"/>
      <c r="X233" s="23"/>
      <c r="Y233" s="23"/>
      <c r="Z233" s="23"/>
    </row>
    <row r="234" spans="1:26" ht="13.5" customHeight="1">
      <c r="A234" s="23"/>
      <c r="B234" s="55"/>
      <c r="C234" s="55"/>
      <c r="D234" s="55"/>
      <c r="E234" s="55"/>
      <c r="F234" s="55"/>
      <c r="G234" s="55"/>
      <c r="H234" s="23"/>
      <c r="I234" s="23"/>
      <c r="J234" s="23"/>
      <c r="K234" s="23"/>
      <c r="L234" s="23"/>
      <c r="M234" s="23"/>
      <c r="N234" s="23"/>
      <c r="O234" s="23"/>
      <c r="P234" s="23"/>
      <c r="Q234" s="23"/>
      <c r="R234" s="23"/>
      <c r="S234" s="23"/>
      <c r="T234" s="23"/>
      <c r="U234" s="23"/>
      <c r="V234" s="23"/>
      <c r="W234" s="23"/>
      <c r="X234" s="23"/>
      <c r="Y234" s="23"/>
      <c r="Z234" s="23"/>
    </row>
    <row r="235" spans="1:26" ht="13.5" customHeight="1">
      <c r="A235" s="23"/>
      <c r="B235" s="55"/>
      <c r="C235" s="55"/>
      <c r="D235" s="55"/>
      <c r="E235" s="55"/>
      <c r="F235" s="55"/>
      <c r="G235" s="55"/>
      <c r="H235" s="23"/>
      <c r="I235" s="23"/>
      <c r="J235" s="23"/>
      <c r="K235" s="23"/>
      <c r="L235" s="23"/>
      <c r="M235" s="23"/>
      <c r="N235" s="23"/>
      <c r="O235" s="23"/>
      <c r="P235" s="23"/>
      <c r="Q235" s="23"/>
      <c r="R235" s="23"/>
      <c r="S235" s="23"/>
      <c r="T235" s="23"/>
      <c r="U235" s="23"/>
      <c r="V235" s="23"/>
      <c r="W235" s="23"/>
      <c r="X235" s="23"/>
      <c r="Y235" s="23"/>
      <c r="Z235" s="23"/>
    </row>
    <row r="236" spans="1:26" ht="13.5" customHeight="1">
      <c r="A236" s="23"/>
      <c r="B236" s="55"/>
      <c r="C236" s="55"/>
      <c r="D236" s="55"/>
      <c r="E236" s="55"/>
      <c r="F236" s="55"/>
      <c r="G236" s="55"/>
      <c r="H236" s="23"/>
      <c r="I236" s="23"/>
      <c r="J236" s="23"/>
      <c r="K236" s="23"/>
      <c r="L236" s="23"/>
      <c r="M236" s="23"/>
      <c r="N236" s="23"/>
      <c r="O236" s="23"/>
      <c r="P236" s="23"/>
      <c r="Q236" s="23"/>
      <c r="R236" s="23"/>
      <c r="S236" s="23"/>
      <c r="T236" s="23"/>
      <c r="U236" s="23"/>
      <c r="V236" s="23"/>
      <c r="W236" s="23"/>
      <c r="X236" s="23"/>
      <c r="Y236" s="23"/>
      <c r="Z236" s="23"/>
    </row>
    <row r="237" spans="1:26" ht="13.5" customHeight="1">
      <c r="A237" s="23"/>
      <c r="B237" s="55"/>
      <c r="C237" s="55"/>
      <c r="D237" s="55"/>
      <c r="E237" s="55"/>
      <c r="F237" s="55"/>
      <c r="G237" s="55"/>
      <c r="H237" s="23"/>
      <c r="I237" s="23"/>
      <c r="J237" s="23"/>
      <c r="K237" s="23"/>
      <c r="L237" s="23"/>
      <c r="M237" s="23"/>
      <c r="N237" s="23"/>
      <c r="O237" s="23"/>
      <c r="P237" s="23"/>
      <c r="Q237" s="23"/>
      <c r="R237" s="23"/>
      <c r="S237" s="23"/>
      <c r="T237" s="23"/>
      <c r="U237" s="23"/>
      <c r="V237" s="23"/>
      <c r="W237" s="23"/>
      <c r="X237" s="23"/>
      <c r="Y237" s="23"/>
      <c r="Z237" s="23"/>
    </row>
    <row r="238" spans="1:26" ht="13.5" customHeight="1">
      <c r="A238" s="23"/>
      <c r="B238" s="55"/>
      <c r="C238" s="55"/>
      <c r="D238" s="55"/>
      <c r="E238" s="55"/>
      <c r="F238" s="55"/>
      <c r="G238" s="55"/>
      <c r="H238" s="23"/>
      <c r="I238" s="23"/>
      <c r="J238" s="23"/>
      <c r="K238" s="23"/>
      <c r="L238" s="23"/>
      <c r="M238" s="23"/>
      <c r="N238" s="23"/>
      <c r="O238" s="23"/>
      <c r="P238" s="23"/>
      <c r="Q238" s="23"/>
      <c r="R238" s="23"/>
      <c r="S238" s="23"/>
      <c r="T238" s="23"/>
      <c r="U238" s="23"/>
      <c r="V238" s="23"/>
      <c r="W238" s="23"/>
      <c r="X238" s="23"/>
      <c r="Y238" s="23"/>
      <c r="Z238" s="23"/>
    </row>
    <row r="239" spans="1:26" ht="13.5" customHeight="1">
      <c r="A239" s="23"/>
      <c r="B239" s="55"/>
      <c r="C239" s="55"/>
      <c r="D239" s="55"/>
      <c r="E239" s="55"/>
      <c r="F239" s="55"/>
      <c r="G239" s="55"/>
      <c r="H239" s="23"/>
      <c r="I239" s="23"/>
      <c r="J239" s="23"/>
      <c r="K239" s="23"/>
      <c r="L239" s="23"/>
      <c r="M239" s="23"/>
      <c r="N239" s="23"/>
      <c r="O239" s="23"/>
      <c r="P239" s="23"/>
      <c r="Q239" s="23"/>
      <c r="R239" s="23"/>
      <c r="S239" s="23"/>
      <c r="T239" s="23"/>
      <c r="U239" s="23"/>
      <c r="V239" s="23"/>
      <c r="W239" s="23"/>
      <c r="X239" s="23"/>
      <c r="Y239" s="23"/>
      <c r="Z239" s="23"/>
    </row>
    <row r="240" spans="1:26" ht="13.5" customHeight="1">
      <c r="A240" s="23"/>
      <c r="B240" s="55"/>
      <c r="C240" s="55"/>
      <c r="D240" s="55"/>
      <c r="E240" s="55"/>
      <c r="F240" s="55"/>
      <c r="G240" s="55"/>
      <c r="H240" s="23"/>
      <c r="I240" s="23"/>
      <c r="J240" s="23"/>
      <c r="K240" s="23"/>
      <c r="L240" s="23"/>
      <c r="M240" s="23"/>
      <c r="N240" s="23"/>
      <c r="O240" s="23"/>
      <c r="P240" s="23"/>
      <c r="Q240" s="23"/>
      <c r="R240" s="23"/>
      <c r="S240" s="23"/>
      <c r="T240" s="23"/>
      <c r="U240" s="23"/>
      <c r="V240" s="23"/>
      <c r="W240" s="23"/>
      <c r="X240" s="23"/>
      <c r="Y240" s="23"/>
      <c r="Z240" s="23"/>
    </row>
    <row r="241" spans="1:26" ht="13.5" customHeight="1">
      <c r="A241" s="23"/>
      <c r="B241" s="55"/>
      <c r="C241" s="55"/>
      <c r="D241" s="55"/>
      <c r="E241" s="55"/>
      <c r="F241" s="55"/>
      <c r="G241" s="55"/>
      <c r="H241" s="23"/>
      <c r="I241" s="23"/>
      <c r="J241" s="23"/>
      <c r="K241" s="23"/>
      <c r="L241" s="23"/>
      <c r="M241" s="23"/>
      <c r="N241" s="23"/>
      <c r="O241" s="23"/>
      <c r="P241" s="23"/>
      <c r="Q241" s="23"/>
      <c r="R241" s="23"/>
      <c r="S241" s="23"/>
      <c r="T241" s="23"/>
      <c r="U241" s="23"/>
      <c r="V241" s="23"/>
      <c r="W241" s="23"/>
      <c r="X241" s="23"/>
      <c r="Y241" s="23"/>
      <c r="Z241" s="23"/>
    </row>
    <row r="242" spans="1:26" ht="13.5" customHeight="1">
      <c r="A242" s="23"/>
      <c r="B242" s="55"/>
      <c r="C242" s="55"/>
      <c r="D242" s="55"/>
      <c r="E242" s="55"/>
      <c r="F242" s="55"/>
      <c r="G242" s="55"/>
      <c r="H242" s="23"/>
      <c r="I242" s="23"/>
      <c r="J242" s="23"/>
      <c r="K242" s="23"/>
      <c r="L242" s="23"/>
      <c r="M242" s="23"/>
      <c r="N242" s="23"/>
      <c r="O242" s="23"/>
      <c r="P242" s="23"/>
      <c r="Q242" s="23"/>
      <c r="R242" s="23"/>
      <c r="S242" s="23"/>
      <c r="T242" s="23"/>
      <c r="U242" s="23"/>
      <c r="V242" s="23"/>
      <c r="W242" s="23"/>
      <c r="X242" s="23"/>
      <c r="Y242" s="23"/>
      <c r="Z242" s="23"/>
    </row>
    <row r="243" spans="1:26" ht="13.5" customHeight="1">
      <c r="A243" s="23"/>
      <c r="B243" s="55"/>
      <c r="C243" s="55"/>
      <c r="D243" s="55"/>
      <c r="E243" s="55"/>
      <c r="F243" s="55"/>
      <c r="G243" s="55"/>
      <c r="H243" s="23"/>
      <c r="I243" s="23"/>
      <c r="J243" s="23"/>
      <c r="K243" s="23"/>
      <c r="L243" s="23"/>
      <c r="M243" s="23"/>
      <c r="N243" s="23"/>
      <c r="O243" s="23"/>
      <c r="P243" s="23"/>
      <c r="Q243" s="23"/>
      <c r="R243" s="23"/>
      <c r="S243" s="23"/>
      <c r="T243" s="23"/>
      <c r="U243" s="23"/>
      <c r="V243" s="23"/>
      <c r="W243" s="23"/>
      <c r="X243" s="23"/>
      <c r="Y243" s="23"/>
      <c r="Z243" s="23"/>
    </row>
    <row r="244" spans="1:26" ht="13.5" customHeight="1">
      <c r="A244" s="23"/>
      <c r="B244" s="55"/>
      <c r="C244" s="55"/>
      <c r="D244" s="55"/>
      <c r="E244" s="55"/>
      <c r="F244" s="55"/>
      <c r="G244" s="55"/>
      <c r="H244" s="23"/>
      <c r="I244" s="23"/>
      <c r="J244" s="23"/>
      <c r="K244" s="23"/>
      <c r="L244" s="23"/>
      <c r="M244" s="23"/>
      <c r="N244" s="23"/>
      <c r="O244" s="23"/>
      <c r="P244" s="23"/>
      <c r="Q244" s="23"/>
      <c r="R244" s="23"/>
      <c r="S244" s="23"/>
      <c r="T244" s="23"/>
      <c r="U244" s="23"/>
      <c r="V244" s="23"/>
      <c r="W244" s="23"/>
      <c r="X244" s="23"/>
      <c r="Y244" s="23"/>
      <c r="Z244" s="23"/>
    </row>
    <row r="245" spans="1:26" ht="13.5" customHeight="1">
      <c r="A245" s="23"/>
      <c r="B245" s="55"/>
      <c r="C245" s="55"/>
      <c r="D245" s="55"/>
      <c r="E245" s="55"/>
      <c r="F245" s="55"/>
      <c r="G245" s="55"/>
      <c r="H245" s="23"/>
      <c r="I245" s="23"/>
      <c r="J245" s="23"/>
      <c r="K245" s="23"/>
      <c r="L245" s="23"/>
      <c r="M245" s="23"/>
      <c r="N245" s="23"/>
      <c r="O245" s="23"/>
      <c r="P245" s="23"/>
      <c r="Q245" s="23"/>
      <c r="R245" s="23"/>
      <c r="S245" s="23"/>
      <c r="T245" s="23"/>
      <c r="U245" s="23"/>
      <c r="V245" s="23"/>
      <c r="W245" s="23"/>
      <c r="X245" s="23"/>
      <c r="Y245" s="23"/>
      <c r="Z245" s="23"/>
    </row>
    <row r="246" spans="1:26" ht="13.5" customHeight="1">
      <c r="A246" s="23"/>
      <c r="B246" s="55"/>
      <c r="C246" s="55"/>
      <c r="D246" s="55"/>
      <c r="E246" s="55"/>
      <c r="F246" s="55"/>
      <c r="G246" s="55"/>
      <c r="H246" s="23"/>
      <c r="I246" s="23"/>
      <c r="J246" s="23"/>
      <c r="K246" s="23"/>
      <c r="L246" s="23"/>
      <c r="M246" s="23"/>
      <c r="N246" s="23"/>
      <c r="O246" s="23"/>
      <c r="P246" s="23"/>
      <c r="Q246" s="23"/>
      <c r="R246" s="23"/>
      <c r="S246" s="23"/>
      <c r="T246" s="23"/>
      <c r="U246" s="23"/>
      <c r="V246" s="23"/>
      <c r="W246" s="23"/>
      <c r="X246" s="23"/>
      <c r="Y246" s="23"/>
      <c r="Z246" s="23"/>
    </row>
    <row r="247" spans="1:26" ht="13.5" customHeight="1">
      <c r="A247" s="23"/>
      <c r="B247" s="55"/>
      <c r="C247" s="55"/>
      <c r="D247" s="55"/>
      <c r="E247" s="55"/>
      <c r="F247" s="55"/>
      <c r="G247" s="55"/>
      <c r="H247" s="23"/>
      <c r="I247" s="23"/>
      <c r="J247" s="23"/>
      <c r="K247" s="23"/>
      <c r="L247" s="23"/>
      <c r="M247" s="23"/>
      <c r="N247" s="23"/>
      <c r="O247" s="23"/>
      <c r="P247" s="23"/>
      <c r="Q247" s="23"/>
      <c r="R247" s="23"/>
      <c r="S247" s="23"/>
      <c r="T247" s="23"/>
      <c r="U247" s="23"/>
      <c r="V247" s="23"/>
      <c r="W247" s="23"/>
      <c r="X247" s="23"/>
      <c r="Y247" s="23"/>
      <c r="Z247" s="23"/>
    </row>
    <row r="248" spans="1:26" ht="13.5" customHeight="1">
      <c r="A248" s="23"/>
      <c r="B248" s="55"/>
      <c r="C248" s="55"/>
      <c r="D248" s="55"/>
      <c r="E248" s="55"/>
      <c r="F248" s="55"/>
      <c r="G248" s="55"/>
      <c r="H248" s="23"/>
      <c r="I248" s="23"/>
      <c r="J248" s="23"/>
      <c r="K248" s="23"/>
      <c r="L248" s="23"/>
      <c r="M248" s="23"/>
      <c r="N248" s="23"/>
      <c r="O248" s="23"/>
      <c r="P248" s="23"/>
      <c r="Q248" s="23"/>
      <c r="R248" s="23"/>
      <c r="S248" s="23"/>
      <c r="T248" s="23"/>
      <c r="U248" s="23"/>
      <c r="V248" s="23"/>
      <c r="W248" s="23"/>
      <c r="X248" s="23"/>
      <c r="Y248" s="23"/>
      <c r="Z248" s="23"/>
    </row>
    <row r="249" spans="1:26" ht="13.5" customHeight="1">
      <c r="A249" s="23"/>
      <c r="B249" s="55"/>
      <c r="C249" s="55"/>
      <c r="D249" s="55"/>
      <c r="E249" s="55"/>
      <c r="F249" s="55"/>
      <c r="G249" s="55"/>
      <c r="H249" s="23"/>
      <c r="I249" s="23"/>
      <c r="J249" s="23"/>
      <c r="K249" s="23"/>
      <c r="L249" s="23"/>
      <c r="M249" s="23"/>
      <c r="N249" s="23"/>
      <c r="O249" s="23"/>
      <c r="P249" s="23"/>
      <c r="Q249" s="23"/>
      <c r="R249" s="23"/>
      <c r="S249" s="23"/>
      <c r="T249" s="23"/>
      <c r="U249" s="23"/>
      <c r="V249" s="23"/>
      <c r="W249" s="23"/>
      <c r="X249" s="23"/>
      <c r="Y249" s="23"/>
      <c r="Z249" s="23"/>
    </row>
    <row r="250" spans="1:26" ht="13.5" customHeight="1">
      <c r="A250" s="23"/>
      <c r="B250" s="55"/>
      <c r="C250" s="55"/>
      <c r="D250" s="55"/>
      <c r="E250" s="55"/>
      <c r="F250" s="55"/>
      <c r="G250" s="55"/>
      <c r="H250" s="23"/>
      <c r="I250" s="23"/>
      <c r="J250" s="23"/>
      <c r="K250" s="23"/>
      <c r="L250" s="23"/>
      <c r="M250" s="23"/>
      <c r="N250" s="23"/>
      <c r="O250" s="23"/>
      <c r="P250" s="23"/>
      <c r="Q250" s="23"/>
      <c r="R250" s="23"/>
      <c r="S250" s="23"/>
      <c r="T250" s="23"/>
      <c r="U250" s="23"/>
      <c r="V250" s="23"/>
      <c r="W250" s="23"/>
      <c r="X250" s="23"/>
      <c r="Y250" s="23"/>
      <c r="Z250" s="23"/>
    </row>
    <row r="251" spans="1:26" ht="13.5" customHeight="1">
      <c r="A251" s="23"/>
      <c r="B251" s="55"/>
      <c r="C251" s="55"/>
      <c r="D251" s="55"/>
      <c r="E251" s="55"/>
      <c r="F251" s="55"/>
      <c r="G251" s="55"/>
      <c r="H251" s="23"/>
      <c r="I251" s="23"/>
      <c r="J251" s="23"/>
      <c r="K251" s="23"/>
      <c r="L251" s="23"/>
      <c r="M251" s="23"/>
      <c r="N251" s="23"/>
      <c r="O251" s="23"/>
      <c r="P251" s="23"/>
      <c r="Q251" s="23"/>
      <c r="R251" s="23"/>
      <c r="S251" s="23"/>
      <c r="T251" s="23"/>
      <c r="U251" s="23"/>
      <c r="V251" s="23"/>
      <c r="W251" s="23"/>
      <c r="X251" s="23"/>
      <c r="Y251" s="23"/>
      <c r="Z251" s="23"/>
    </row>
    <row r="252" spans="1:26" ht="13.5" customHeight="1">
      <c r="A252" s="23"/>
      <c r="B252" s="55"/>
      <c r="C252" s="55"/>
      <c r="D252" s="55"/>
      <c r="E252" s="55"/>
      <c r="F252" s="55"/>
      <c r="G252" s="55"/>
      <c r="H252" s="23"/>
      <c r="I252" s="23"/>
      <c r="J252" s="23"/>
      <c r="K252" s="23"/>
      <c r="L252" s="23"/>
      <c r="M252" s="23"/>
      <c r="N252" s="23"/>
      <c r="O252" s="23"/>
      <c r="P252" s="23"/>
      <c r="Q252" s="23"/>
      <c r="R252" s="23"/>
      <c r="S252" s="23"/>
      <c r="T252" s="23"/>
      <c r="U252" s="23"/>
      <c r="V252" s="23"/>
      <c r="W252" s="23"/>
      <c r="X252" s="23"/>
      <c r="Y252" s="23"/>
      <c r="Z252" s="23"/>
    </row>
    <row r="253" spans="1:26" ht="13.5" customHeight="1">
      <c r="A253" s="23"/>
      <c r="B253" s="55"/>
      <c r="C253" s="55"/>
      <c r="D253" s="55"/>
      <c r="E253" s="55"/>
      <c r="F253" s="55"/>
      <c r="G253" s="55"/>
      <c r="H253" s="23"/>
      <c r="I253" s="23"/>
      <c r="J253" s="23"/>
      <c r="K253" s="23"/>
      <c r="L253" s="23"/>
      <c r="M253" s="23"/>
      <c r="N253" s="23"/>
      <c r="O253" s="23"/>
      <c r="P253" s="23"/>
      <c r="Q253" s="23"/>
      <c r="R253" s="23"/>
      <c r="S253" s="23"/>
      <c r="T253" s="23"/>
      <c r="U253" s="23"/>
      <c r="V253" s="23"/>
      <c r="W253" s="23"/>
      <c r="X253" s="23"/>
      <c r="Y253" s="23"/>
      <c r="Z253" s="23"/>
    </row>
    <row r="254" spans="1:26" ht="13.5" customHeight="1">
      <c r="A254" s="23"/>
      <c r="B254" s="55"/>
      <c r="C254" s="55"/>
      <c r="D254" s="55"/>
      <c r="E254" s="55"/>
      <c r="F254" s="55"/>
      <c r="G254" s="55"/>
      <c r="H254" s="23"/>
      <c r="I254" s="23"/>
      <c r="J254" s="23"/>
      <c r="K254" s="23"/>
      <c r="L254" s="23"/>
      <c r="M254" s="23"/>
      <c r="N254" s="23"/>
      <c r="O254" s="23"/>
      <c r="P254" s="23"/>
      <c r="Q254" s="23"/>
      <c r="R254" s="23"/>
      <c r="S254" s="23"/>
      <c r="T254" s="23"/>
      <c r="U254" s="23"/>
      <c r="V254" s="23"/>
      <c r="W254" s="23"/>
      <c r="X254" s="23"/>
      <c r="Y254" s="23"/>
      <c r="Z254" s="23"/>
    </row>
    <row r="255" spans="1:26" ht="13.5" customHeight="1">
      <c r="A255" s="23"/>
      <c r="B255" s="55"/>
      <c r="C255" s="55"/>
      <c r="D255" s="55"/>
      <c r="E255" s="55"/>
      <c r="F255" s="55"/>
      <c r="G255" s="55"/>
      <c r="H255" s="23"/>
      <c r="I255" s="23"/>
      <c r="J255" s="23"/>
      <c r="K255" s="23"/>
      <c r="L255" s="23"/>
      <c r="M255" s="23"/>
      <c r="N255" s="23"/>
      <c r="O255" s="23"/>
      <c r="P255" s="23"/>
      <c r="Q255" s="23"/>
      <c r="R255" s="23"/>
      <c r="S255" s="23"/>
      <c r="T255" s="23"/>
      <c r="U255" s="23"/>
      <c r="V255" s="23"/>
      <c r="W255" s="23"/>
      <c r="X255" s="23"/>
      <c r="Y255" s="23"/>
      <c r="Z255" s="23"/>
    </row>
    <row r="256" spans="1:26" ht="13.5" customHeight="1">
      <c r="A256" s="23"/>
      <c r="B256" s="55"/>
      <c r="C256" s="55"/>
      <c r="D256" s="55"/>
      <c r="E256" s="55"/>
      <c r="F256" s="55"/>
      <c r="G256" s="55"/>
      <c r="H256" s="23"/>
      <c r="I256" s="23"/>
      <c r="J256" s="23"/>
      <c r="K256" s="23"/>
      <c r="L256" s="23"/>
      <c r="M256" s="23"/>
      <c r="N256" s="23"/>
      <c r="O256" s="23"/>
      <c r="P256" s="23"/>
      <c r="Q256" s="23"/>
      <c r="R256" s="23"/>
      <c r="S256" s="23"/>
      <c r="T256" s="23"/>
      <c r="U256" s="23"/>
      <c r="V256" s="23"/>
      <c r="W256" s="23"/>
      <c r="X256" s="23"/>
      <c r="Y256" s="23"/>
      <c r="Z256" s="23"/>
    </row>
    <row r="257" spans="1:26" ht="13.5" customHeight="1">
      <c r="A257" s="23"/>
      <c r="B257" s="55"/>
      <c r="C257" s="55"/>
      <c r="D257" s="55"/>
      <c r="E257" s="55"/>
      <c r="F257" s="55"/>
      <c r="G257" s="55"/>
      <c r="H257" s="23"/>
      <c r="I257" s="23"/>
      <c r="J257" s="23"/>
      <c r="K257" s="23"/>
      <c r="L257" s="23"/>
      <c r="M257" s="23"/>
      <c r="N257" s="23"/>
      <c r="O257" s="23"/>
      <c r="P257" s="23"/>
      <c r="Q257" s="23"/>
      <c r="R257" s="23"/>
      <c r="S257" s="23"/>
      <c r="T257" s="23"/>
      <c r="U257" s="23"/>
      <c r="V257" s="23"/>
      <c r="W257" s="23"/>
      <c r="X257" s="23"/>
      <c r="Y257" s="23"/>
      <c r="Z257" s="23"/>
    </row>
    <row r="258" spans="1:26" ht="13.5" customHeight="1">
      <c r="A258" s="23"/>
      <c r="B258" s="55"/>
      <c r="C258" s="55"/>
      <c r="D258" s="55"/>
      <c r="E258" s="55"/>
      <c r="F258" s="55"/>
      <c r="G258" s="55"/>
      <c r="H258" s="23"/>
      <c r="I258" s="23"/>
      <c r="J258" s="23"/>
      <c r="K258" s="23"/>
      <c r="L258" s="23"/>
      <c r="M258" s="23"/>
      <c r="N258" s="23"/>
      <c r="O258" s="23"/>
      <c r="P258" s="23"/>
      <c r="Q258" s="23"/>
      <c r="R258" s="23"/>
      <c r="S258" s="23"/>
      <c r="T258" s="23"/>
      <c r="U258" s="23"/>
      <c r="V258" s="23"/>
      <c r="W258" s="23"/>
      <c r="X258" s="23"/>
      <c r="Y258" s="23"/>
      <c r="Z258" s="23"/>
    </row>
    <row r="259" spans="1:26" ht="13.5" customHeight="1">
      <c r="A259" s="23"/>
      <c r="B259" s="55"/>
      <c r="C259" s="55"/>
      <c r="D259" s="55"/>
      <c r="E259" s="55"/>
      <c r="F259" s="55"/>
      <c r="G259" s="55"/>
      <c r="H259" s="23"/>
      <c r="I259" s="23"/>
      <c r="J259" s="23"/>
      <c r="K259" s="23"/>
      <c r="L259" s="23"/>
      <c r="M259" s="23"/>
      <c r="N259" s="23"/>
      <c r="O259" s="23"/>
      <c r="P259" s="23"/>
      <c r="Q259" s="23"/>
      <c r="R259" s="23"/>
      <c r="S259" s="23"/>
      <c r="T259" s="23"/>
      <c r="U259" s="23"/>
      <c r="V259" s="23"/>
      <c r="W259" s="23"/>
      <c r="X259" s="23"/>
      <c r="Y259" s="23"/>
      <c r="Z259" s="23"/>
    </row>
    <row r="260" spans="1:26" ht="13.5" customHeight="1">
      <c r="A260" s="23"/>
      <c r="B260" s="55"/>
      <c r="C260" s="55"/>
      <c r="D260" s="55"/>
      <c r="E260" s="55"/>
      <c r="F260" s="55"/>
      <c r="G260" s="55"/>
      <c r="H260" s="23"/>
      <c r="I260" s="23"/>
      <c r="J260" s="23"/>
      <c r="K260" s="23"/>
      <c r="L260" s="23"/>
      <c r="M260" s="23"/>
      <c r="N260" s="23"/>
      <c r="O260" s="23"/>
      <c r="P260" s="23"/>
      <c r="Q260" s="23"/>
      <c r="R260" s="23"/>
      <c r="S260" s="23"/>
      <c r="T260" s="23"/>
      <c r="U260" s="23"/>
      <c r="V260" s="23"/>
      <c r="W260" s="23"/>
      <c r="X260" s="23"/>
      <c r="Y260" s="23"/>
      <c r="Z260" s="23"/>
    </row>
    <row r="261" spans="1:26" ht="13.5" customHeight="1">
      <c r="A261" s="23"/>
      <c r="B261" s="55"/>
      <c r="C261" s="55"/>
      <c r="D261" s="55"/>
      <c r="E261" s="55"/>
      <c r="F261" s="55"/>
      <c r="G261" s="55"/>
      <c r="H261" s="23"/>
      <c r="I261" s="23"/>
      <c r="J261" s="23"/>
      <c r="K261" s="23"/>
      <c r="L261" s="23"/>
      <c r="M261" s="23"/>
      <c r="N261" s="23"/>
      <c r="O261" s="23"/>
      <c r="P261" s="23"/>
      <c r="Q261" s="23"/>
      <c r="R261" s="23"/>
      <c r="S261" s="23"/>
      <c r="T261" s="23"/>
      <c r="U261" s="23"/>
      <c r="V261" s="23"/>
      <c r="W261" s="23"/>
      <c r="X261" s="23"/>
      <c r="Y261" s="23"/>
      <c r="Z261" s="23"/>
    </row>
    <row r="262" spans="1:26" ht="13.5" customHeight="1">
      <c r="A262" s="23"/>
      <c r="B262" s="55"/>
      <c r="C262" s="55"/>
      <c r="D262" s="55"/>
      <c r="E262" s="55"/>
      <c r="F262" s="55"/>
      <c r="G262" s="55"/>
      <c r="H262" s="23"/>
      <c r="I262" s="23"/>
      <c r="J262" s="23"/>
      <c r="K262" s="23"/>
      <c r="L262" s="23"/>
      <c r="M262" s="23"/>
      <c r="N262" s="23"/>
      <c r="O262" s="23"/>
      <c r="P262" s="23"/>
      <c r="Q262" s="23"/>
      <c r="R262" s="23"/>
      <c r="S262" s="23"/>
      <c r="T262" s="23"/>
      <c r="U262" s="23"/>
      <c r="V262" s="23"/>
      <c r="W262" s="23"/>
      <c r="X262" s="23"/>
      <c r="Y262" s="23"/>
      <c r="Z262" s="23"/>
    </row>
    <row r="263" spans="1:26" ht="13.5" customHeight="1">
      <c r="A263" s="23"/>
      <c r="B263" s="55"/>
      <c r="C263" s="55"/>
      <c r="D263" s="55"/>
      <c r="E263" s="55"/>
      <c r="F263" s="55"/>
      <c r="G263" s="55"/>
      <c r="H263" s="23"/>
      <c r="I263" s="23"/>
      <c r="J263" s="23"/>
      <c r="K263" s="23"/>
      <c r="L263" s="23"/>
      <c r="M263" s="23"/>
      <c r="N263" s="23"/>
      <c r="O263" s="23"/>
      <c r="P263" s="23"/>
      <c r="Q263" s="23"/>
      <c r="R263" s="23"/>
      <c r="S263" s="23"/>
      <c r="T263" s="23"/>
      <c r="U263" s="23"/>
      <c r="V263" s="23"/>
      <c r="W263" s="23"/>
      <c r="X263" s="23"/>
      <c r="Y263" s="23"/>
      <c r="Z263" s="23"/>
    </row>
    <row r="264" spans="1:26" ht="13.5" customHeight="1">
      <c r="A264" s="23"/>
      <c r="B264" s="55"/>
      <c r="C264" s="55"/>
      <c r="D264" s="55"/>
      <c r="E264" s="55"/>
      <c r="F264" s="55"/>
      <c r="G264" s="55"/>
      <c r="H264" s="23"/>
      <c r="I264" s="23"/>
      <c r="J264" s="23"/>
      <c r="K264" s="23"/>
      <c r="L264" s="23"/>
      <c r="M264" s="23"/>
      <c r="N264" s="23"/>
      <c r="O264" s="23"/>
      <c r="P264" s="23"/>
      <c r="Q264" s="23"/>
      <c r="R264" s="23"/>
      <c r="S264" s="23"/>
      <c r="T264" s="23"/>
      <c r="U264" s="23"/>
      <c r="V264" s="23"/>
      <c r="W264" s="23"/>
      <c r="X264" s="23"/>
      <c r="Y264" s="23"/>
      <c r="Z264" s="23"/>
    </row>
    <row r="265" spans="1:26" ht="13.5" customHeight="1">
      <c r="A265" s="23"/>
      <c r="B265" s="55"/>
      <c r="C265" s="55"/>
      <c r="D265" s="55"/>
      <c r="E265" s="55"/>
      <c r="F265" s="55"/>
      <c r="G265" s="55"/>
      <c r="H265" s="23"/>
      <c r="I265" s="23"/>
      <c r="J265" s="23"/>
      <c r="K265" s="23"/>
      <c r="L265" s="23"/>
      <c r="M265" s="23"/>
      <c r="N265" s="23"/>
      <c r="O265" s="23"/>
      <c r="P265" s="23"/>
      <c r="Q265" s="23"/>
      <c r="R265" s="23"/>
      <c r="S265" s="23"/>
      <c r="T265" s="23"/>
      <c r="U265" s="23"/>
      <c r="V265" s="23"/>
      <c r="W265" s="23"/>
      <c r="X265" s="23"/>
      <c r="Y265" s="23"/>
      <c r="Z265" s="23"/>
    </row>
    <row r="266" spans="1:26" ht="13.5" customHeight="1">
      <c r="A266" s="23"/>
      <c r="B266" s="55"/>
      <c r="C266" s="55"/>
      <c r="D266" s="55"/>
      <c r="E266" s="55"/>
      <c r="F266" s="55"/>
      <c r="G266" s="55"/>
      <c r="H266" s="23"/>
      <c r="I266" s="23"/>
      <c r="J266" s="23"/>
      <c r="K266" s="23"/>
      <c r="L266" s="23"/>
      <c r="M266" s="23"/>
      <c r="N266" s="23"/>
      <c r="O266" s="23"/>
      <c r="P266" s="23"/>
      <c r="Q266" s="23"/>
      <c r="R266" s="23"/>
      <c r="S266" s="23"/>
      <c r="T266" s="23"/>
      <c r="U266" s="23"/>
      <c r="V266" s="23"/>
      <c r="W266" s="23"/>
      <c r="X266" s="23"/>
      <c r="Y266" s="23"/>
      <c r="Z266" s="23"/>
    </row>
    <row r="267" spans="1:26" ht="13.5" customHeight="1">
      <c r="A267" s="23"/>
      <c r="B267" s="55"/>
      <c r="C267" s="55"/>
      <c r="D267" s="55"/>
      <c r="E267" s="55"/>
      <c r="F267" s="55"/>
      <c r="G267" s="55"/>
      <c r="H267" s="23"/>
      <c r="I267" s="23"/>
      <c r="J267" s="23"/>
      <c r="K267" s="23"/>
      <c r="L267" s="23"/>
      <c r="M267" s="23"/>
      <c r="N267" s="23"/>
      <c r="O267" s="23"/>
      <c r="P267" s="23"/>
      <c r="Q267" s="23"/>
      <c r="R267" s="23"/>
      <c r="S267" s="23"/>
      <c r="T267" s="23"/>
      <c r="U267" s="23"/>
      <c r="V267" s="23"/>
      <c r="W267" s="23"/>
      <c r="X267" s="23"/>
      <c r="Y267" s="23"/>
      <c r="Z267" s="23"/>
    </row>
    <row r="268" spans="1:26" ht="13.5" customHeight="1">
      <c r="A268" s="23"/>
      <c r="B268" s="55"/>
      <c r="C268" s="55"/>
      <c r="D268" s="55"/>
      <c r="E268" s="55"/>
      <c r="F268" s="55"/>
      <c r="G268" s="55"/>
      <c r="H268" s="23"/>
      <c r="I268" s="23"/>
      <c r="J268" s="23"/>
      <c r="K268" s="23"/>
      <c r="L268" s="23"/>
      <c r="M268" s="23"/>
      <c r="N268" s="23"/>
      <c r="O268" s="23"/>
      <c r="P268" s="23"/>
      <c r="Q268" s="23"/>
      <c r="R268" s="23"/>
      <c r="S268" s="23"/>
      <c r="T268" s="23"/>
      <c r="U268" s="23"/>
      <c r="V268" s="23"/>
      <c r="W268" s="23"/>
      <c r="X268" s="23"/>
      <c r="Y268" s="23"/>
      <c r="Z268" s="23"/>
    </row>
    <row r="269" spans="1:26" ht="13.5" customHeight="1">
      <c r="A269" s="23"/>
      <c r="B269" s="55"/>
      <c r="C269" s="55"/>
      <c r="D269" s="55"/>
      <c r="E269" s="55"/>
      <c r="F269" s="55"/>
      <c r="G269" s="55"/>
      <c r="H269" s="23"/>
      <c r="I269" s="23"/>
      <c r="J269" s="23"/>
      <c r="K269" s="23"/>
      <c r="L269" s="23"/>
      <c r="M269" s="23"/>
      <c r="N269" s="23"/>
      <c r="O269" s="23"/>
      <c r="P269" s="23"/>
      <c r="Q269" s="23"/>
      <c r="R269" s="23"/>
      <c r="S269" s="23"/>
      <c r="T269" s="23"/>
      <c r="U269" s="23"/>
      <c r="V269" s="23"/>
      <c r="W269" s="23"/>
      <c r="X269" s="23"/>
      <c r="Y269" s="23"/>
      <c r="Z269" s="23"/>
    </row>
    <row r="270" spans="1:26" ht="13.5" customHeight="1">
      <c r="A270" s="23"/>
      <c r="B270" s="55"/>
      <c r="C270" s="55"/>
      <c r="D270" s="55"/>
      <c r="E270" s="55"/>
      <c r="F270" s="55"/>
      <c r="G270" s="55"/>
      <c r="H270" s="23"/>
      <c r="I270" s="23"/>
      <c r="J270" s="23"/>
      <c r="K270" s="23"/>
      <c r="L270" s="23"/>
      <c r="M270" s="23"/>
      <c r="N270" s="23"/>
      <c r="O270" s="23"/>
      <c r="P270" s="23"/>
      <c r="Q270" s="23"/>
      <c r="R270" s="23"/>
      <c r="S270" s="23"/>
      <c r="T270" s="23"/>
      <c r="U270" s="23"/>
      <c r="V270" s="23"/>
      <c r="W270" s="23"/>
      <c r="X270" s="23"/>
      <c r="Y270" s="23"/>
      <c r="Z270" s="23"/>
    </row>
    <row r="271" spans="1:26" ht="13.5" customHeight="1">
      <c r="A271" s="23"/>
      <c r="B271" s="55"/>
      <c r="C271" s="55"/>
      <c r="D271" s="55"/>
      <c r="E271" s="55"/>
      <c r="F271" s="55"/>
      <c r="G271" s="55"/>
      <c r="H271" s="23"/>
      <c r="I271" s="23"/>
      <c r="J271" s="23"/>
      <c r="K271" s="23"/>
      <c r="L271" s="23"/>
      <c r="M271" s="23"/>
      <c r="N271" s="23"/>
      <c r="O271" s="23"/>
      <c r="P271" s="23"/>
      <c r="Q271" s="23"/>
      <c r="R271" s="23"/>
      <c r="S271" s="23"/>
      <c r="T271" s="23"/>
      <c r="U271" s="23"/>
      <c r="V271" s="23"/>
      <c r="W271" s="23"/>
      <c r="X271" s="23"/>
      <c r="Y271" s="23"/>
      <c r="Z271" s="23"/>
    </row>
    <row r="272" spans="1:26" ht="13.5" customHeight="1">
      <c r="A272" s="23"/>
      <c r="B272" s="55"/>
      <c r="C272" s="55"/>
      <c r="D272" s="55"/>
      <c r="E272" s="55"/>
      <c r="F272" s="55"/>
      <c r="G272" s="55"/>
      <c r="H272" s="23"/>
      <c r="I272" s="23"/>
      <c r="J272" s="23"/>
      <c r="K272" s="23"/>
      <c r="L272" s="23"/>
      <c r="M272" s="23"/>
      <c r="N272" s="23"/>
      <c r="O272" s="23"/>
      <c r="P272" s="23"/>
      <c r="Q272" s="23"/>
      <c r="R272" s="23"/>
      <c r="S272" s="23"/>
      <c r="T272" s="23"/>
      <c r="U272" s="23"/>
      <c r="V272" s="23"/>
      <c r="W272" s="23"/>
      <c r="X272" s="23"/>
      <c r="Y272" s="23"/>
      <c r="Z272" s="23"/>
    </row>
    <row r="273" spans="1:26" ht="13.5" customHeight="1">
      <c r="A273" s="23"/>
      <c r="B273" s="55"/>
      <c r="C273" s="55"/>
      <c r="D273" s="55"/>
      <c r="E273" s="55"/>
      <c r="F273" s="55"/>
      <c r="G273" s="55"/>
      <c r="H273" s="23"/>
      <c r="I273" s="23"/>
      <c r="J273" s="23"/>
      <c r="K273" s="23"/>
      <c r="L273" s="23"/>
      <c r="M273" s="23"/>
      <c r="N273" s="23"/>
      <c r="O273" s="23"/>
      <c r="P273" s="23"/>
      <c r="Q273" s="23"/>
      <c r="R273" s="23"/>
      <c r="S273" s="23"/>
      <c r="T273" s="23"/>
      <c r="U273" s="23"/>
      <c r="V273" s="23"/>
      <c r="W273" s="23"/>
      <c r="X273" s="23"/>
      <c r="Y273" s="23"/>
      <c r="Z273" s="23"/>
    </row>
    <row r="274" spans="1:26" ht="13.5" customHeight="1">
      <c r="A274" s="23"/>
      <c r="B274" s="55"/>
      <c r="C274" s="55"/>
      <c r="D274" s="55"/>
      <c r="E274" s="55"/>
      <c r="F274" s="55"/>
      <c r="G274" s="55"/>
      <c r="H274" s="23"/>
      <c r="I274" s="23"/>
      <c r="J274" s="23"/>
      <c r="K274" s="23"/>
      <c r="L274" s="23"/>
      <c r="M274" s="23"/>
      <c r="N274" s="23"/>
      <c r="O274" s="23"/>
      <c r="P274" s="23"/>
      <c r="Q274" s="23"/>
      <c r="R274" s="23"/>
      <c r="S274" s="23"/>
      <c r="T274" s="23"/>
      <c r="U274" s="23"/>
      <c r="V274" s="23"/>
      <c r="W274" s="23"/>
      <c r="X274" s="23"/>
      <c r="Y274" s="23"/>
      <c r="Z274" s="23"/>
    </row>
    <row r="275" spans="1:26" ht="13.5" customHeight="1">
      <c r="A275" s="23"/>
      <c r="B275" s="55"/>
      <c r="C275" s="55"/>
      <c r="D275" s="55"/>
      <c r="E275" s="55"/>
      <c r="F275" s="55"/>
      <c r="G275" s="55"/>
      <c r="H275" s="23"/>
      <c r="I275" s="23"/>
      <c r="J275" s="23"/>
      <c r="K275" s="23"/>
      <c r="L275" s="23"/>
      <c r="M275" s="23"/>
      <c r="N275" s="23"/>
      <c r="O275" s="23"/>
      <c r="P275" s="23"/>
      <c r="Q275" s="23"/>
      <c r="R275" s="23"/>
      <c r="S275" s="23"/>
      <c r="T275" s="23"/>
      <c r="U275" s="23"/>
      <c r="V275" s="23"/>
      <c r="W275" s="23"/>
      <c r="X275" s="23"/>
      <c r="Y275" s="23"/>
      <c r="Z275" s="23"/>
    </row>
    <row r="276" spans="1:26" ht="13.5" customHeight="1">
      <c r="A276" s="23"/>
      <c r="B276" s="55"/>
      <c r="C276" s="55"/>
      <c r="D276" s="55"/>
      <c r="E276" s="55"/>
      <c r="F276" s="55"/>
      <c r="G276" s="55"/>
      <c r="H276" s="23"/>
      <c r="I276" s="23"/>
      <c r="J276" s="23"/>
      <c r="K276" s="23"/>
      <c r="L276" s="23"/>
      <c r="M276" s="23"/>
      <c r="N276" s="23"/>
      <c r="O276" s="23"/>
      <c r="P276" s="23"/>
      <c r="Q276" s="23"/>
      <c r="R276" s="23"/>
      <c r="S276" s="23"/>
      <c r="T276" s="23"/>
      <c r="U276" s="23"/>
      <c r="V276" s="23"/>
      <c r="W276" s="23"/>
      <c r="X276" s="23"/>
      <c r="Y276" s="23"/>
      <c r="Z276" s="23"/>
    </row>
    <row r="277" spans="1:26" ht="13.5" customHeight="1">
      <c r="A277" s="23"/>
      <c r="B277" s="55"/>
      <c r="C277" s="55"/>
      <c r="D277" s="55"/>
      <c r="E277" s="55"/>
      <c r="F277" s="55"/>
      <c r="G277" s="55"/>
      <c r="H277" s="23"/>
      <c r="I277" s="23"/>
      <c r="J277" s="23"/>
      <c r="K277" s="23"/>
      <c r="L277" s="23"/>
      <c r="M277" s="23"/>
      <c r="N277" s="23"/>
      <c r="O277" s="23"/>
      <c r="P277" s="23"/>
      <c r="Q277" s="23"/>
      <c r="R277" s="23"/>
      <c r="S277" s="23"/>
      <c r="T277" s="23"/>
      <c r="U277" s="23"/>
      <c r="V277" s="23"/>
      <c r="W277" s="23"/>
      <c r="X277" s="23"/>
      <c r="Y277" s="23"/>
      <c r="Z277" s="23"/>
    </row>
    <row r="278" spans="1:26" ht="13.5" customHeight="1">
      <c r="A278" s="23"/>
      <c r="B278" s="55"/>
      <c r="C278" s="55"/>
      <c r="D278" s="55"/>
      <c r="E278" s="55"/>
      <c r="F278" s="55"/>
      <c r="G278" s="55"/>
      <c r="H278" s="23"/>
      <c r="I278" s="23"/>
      <c r="J278" s="23"/>
      <c r="K278" s="23"/>
      <c r="L278" s="23"/>
      <c r="M278" s="23"/>
      <c r="N278" s="23"/>
      <c r="O278" s="23"/>
      <c r="P278" s="23"/>
      <c r="Q278" s="23"/>
      <c r="R278" s="23"/>
      <c r="S278" s="23"/>
      <c r="T278" s="23"/>
      <c r="U278" s="23"/>
      <c r="V278" s="23"/>
      <c r="W278" s="23"/>
      <c r="X278" s="23"/>
      <c r="Y278" s="23"/>
      <c r="Z278" s="23"/>
    </row>
    <row r="279" spans="1:26" ht="13.5" customHeight="1">
      <c r="A279" s="23"/>
      <c r="B279" s="55"/>
      <c r="C279" s="55"/>
      <c r="D279" s="55"/>
      <c r="E279" s="55"/>
      <c r="F279" s="55"/>
      <c r="G279" s="55"/>
      <c r="H279" s="23"/>
      <c r="I279" s="23"/>
      <c r="J279" s="23"/>
      <c r="K279" s="23"/>
      <c r="L279" s="23"/>
      <c r="M279" s="23"/>
      <c r="N279" s="23"/>
      <c r="O279" s="23"/>
      <c r="P279" s="23"/>
      <c r="Q279" s="23"/>
      <c r="R279" s="23"/>
      <c r="S279" s="23"/>
      <c r="T279" s="23"/>
      <c r="U279" s="23"/>
      <c r="V279" s="23"/>
      <c r="W279" s="23"/>
      <c r="X279" s="23"/>
      <c r="Y279" s="23"/>
      <c r="Z279" s="23"/>
    </row>
    <row r="280" spans="1:26" ht="15.75" customHeight="1"/>
    <row r="281" spans="1:26" ht="15.75" customHeight="1"/>
    <row r="282" spans="1:26" ht="15.75" customHeight="1"/>
    <row r="283" spans="1:26" ht="15.75" customHeight="1"/>
    <row r="284" spans="1:26" ht="15.75" customHeight="1"/>
    <row r="285" spans="1:26" ht="15.75" customHeight="1"/>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J67:J79"/>
    <mergeCell ref="Q4:S8"/>
    <mergeCell ref="B5:D5"/>
    <mergeCell ref="E5:G5"/>
    <mergeCell ref="J5:O5"/>
    <mergeCell ref="J7:J19"/>
    <mergeCell ref="Q10:S12"/>
    <mergeCell ref="Q13:S16"/>
    <mergeCell ref="J22:J34"/>
    <mergeCell ref="J37:J49"/>
    <mergeCell ref="A48:G48"/>
    <mergeCell ref="A49:G52"/>
    <mergeCell ref="J52:J64"/>
  </mergeCells>
  <pageMargins left="0.7" right="0.7" top="0.75" bottom="0.75" header="0" footer="0"/>
  <pageSetup paperSize="9" fitToHeight="0" orientation="portrait"/>
  <headerFoot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Z1000"/>
  <sheetViews>
    <sheetView workbookViewId="0"/>
  </sheetViews>
  <sheetFormatPr defaultColWidth="14.42578125" defaultRowHeight="15" customHeight="1"/>
  <cols>
    <col min="1" max="1" width="9.28515625" customWidth="1"/>
    <col min="2" max="2" width="14.5703125" customWidth="1"/>
    <col min="3" max="9" width="9.28515625" customWidth="1"/>
    <col min="10" max="10" width="11.5703125" customWidth="1"/>
    <col min="11"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12" t="s">
        <v>57</v>
      </c>
      <c r="B3" s="113"/>
      <c r="C3" s="113"/>
      <c r="D3" s="113"/>
      <c r="E3" s="113"/>
      <c r="F3" s="113"/>
      <c r="G3" s="113"/>
      <c r="H3" s="113"/>
      <c r="I3" s="114"/>
      <c r="J3" s="1"/>
      <c r="K3" s="24" t="s">
        <v>1</v>
      </c>
      <c r="L3" s="1"/>
      <c r="M3" s="1"/>
      <c r="N3" s="1"/>
      <c r="O3" s="1"/>
      <c r="P3" s="1"/>
      <c r="Q3" s="1"/>
      <c r="R3" s="1"/>
      <c r="S3" s="1"/>
      <c r="T3" s="1"/>
      <c r="U3" s="1"/>
      <c r="V3" s="1"/>
      <c r="W3" s="1"/>
      <c r="X3" s="1"/>
      <c r="Y3" s="1"/>
      <c r="Z3" s="1"/>
    </row>
    <row r="4" spans="1:26">
      <c r="A4" s="115"/>
      <c r="B4" s="116"/>
      <c r="C4" s="116"/>
      <c r="D4" s="116"/>
      <c r="E4" s="116"/>
      <c r="F4" s="116"/>
      <c r="G4" s="116"/>
      <c r="H4" s="116"/>
      <c r="I4" s="117"/>
      <c r="J4" s="1"/>
      <c r="K4" s="1"/>
      <c r="L4" s="1"/>
      <c r="M4" s="1"/>
      <c r="N4" s="1"/>
      <c r="O4" s="1"/>
      <c r="P4" s="1"/>
      <c r="Q4" s="1"/>
      <c r="R4" s="1"/>
      <c r="S4" s="1"/>
      <c r="T4" s="1"/>
      <c r="U4" s="1"/>
      <c r="V4" s="1"/>
      <c r="W4" s="1"/>
      <c r="X4" s="1"/>
      <c r="Y4" s="1"/>
      <c r="Z4" s="1"/>
    </row>
    <row r="5" spans="1:26" ht="15.75" customHeight="1">
      <c r="A5" s="188" t="s">
        <v>58</v>
      </c>
      <c r="B5" s="275"/>
      <c r="C5" s="275"/>
      <c r="D5" s="275"/>
      <c r="E5" s="275"/>
      <c r="F5" s="275"/>
      <c r="G5" s="275"/>
      <c r="H5" s="275"/>
      <c r="I5" s="276"/>
      <c r="J5" s="1"/>
      <c r="K5" s="189" t="s">
        <v>59</v>
      </c>
      <c r="L5" s="271"/>
      <c r="M5" s="271"/>
      <c r="N5" s="271"/>
      <c r="O5" s="1"/>
      <c r="P5" s="1"/>
      <c r="Q5" s="1"/>
      <c r="R5" s="1"/>
      <c r="S5" s="1"/>
      <c r="T5" s="1"/>
      <c r="U5" s="1"/>
      <c r="V5" s="1"/>
      <c r="W5" s="1"/>
      <c r="X5" s="1"/>
      <c r="Y5" s="1"/>
      <c r="Z5" s="1"/>
    </row>
    <row r="6" spans="1:26">
      <c r="A6" s="277"/>
      <c r="B6" s="271"/>
      <c r="C6" s="271"/>
      <c r="D6" s="271"/>
      <c r="E6" s="271"/>
      <c r="F6" s="271"/>
      <c r="G6" s="271"/>
      <c r="H6" s="271"/>
      <c r="I6" s="278"/>
      <c r="J6" s="1"/>
      <c r="K6" s="271"/>
      <c r="L6" s="271"/>
      <c r="M6" s="271"/>
      <c r="N6" s="271"/>
      <c r="O6" s="1"/>
      <c r="P6" s="1"/>
      <c r="Q6" s="1"/>
      <c r="R6" s="1"/>
      <c r="S6" s="1"/>
      <c r="T6" s="1"/>
      <c r="U6" s="1"/>
      <c r="V6" s="1"/>
      <c r="W6" s="1"/>
      <c r="X6" s="1"/>
      <c r="Y6" s="1"/>
      <c r="Z6" s="1"/>
    </row>
    <row r="7" spans="1:26">
      <c r="A7" s="277"/>
      <c r="B7" s="271"/>
      <c r="C7" s="271"/>
      <c r="D7" s="271"/>
      <c r="E7" s="271"/>
      <c r="F7" s="271"/>
      <c r="G7" s="271"/>
      <c r="H7" s="271"/>
      <c r="I7" s="278"/>
      <c r="J7" s="1"/>
      <c r="K7" s="271"/>
      <c r="L7" s="271"/>
      <c r="M7" s="271"/>
      <c r="N7" s="271"/>
      <c r="O7" s="1"/>
      <c r="P7" s="1"/>
      <c r="Q7" s="1"/>
      <c r="R7" s="1"/>
      <c r="S7" s="1"/>
      <c r="T7" s="1"/>
      <c r="U7" s="1"/>
      <c r="V7" s="1"/>
      <c r="W7" s="1"/>
      <c r="X7" s="1"/>
      <c r="Y7" s="1"/>
      <c r="Z7" s="1"/>
    </row>
    <row r="8" spans="1:26" ht="15.75" customHeight="1">
      <c r="A8" s="277"/>
      <c r="B8" s="271"/>
      <c r="C8" s="271"/>
      <c r="D8" s="271"/>
      <c r="E8" s="271"/>
      <c r="F8" s="271"/>
      <c r="G8" s="271"/>
      <c r="H8" s="271"/>
      <c r="I8" s="278"/>
      <c r="J8" s="1"/>
      <c r="K8" s="271"/>
      <c r="L8" s="271"/>
      <c r="M8" s="271"/>
      <c r="N8" s="271"/>
      <c r="O8" s="1"/>
      <c r="P8" s="1"/>
      <c r="Q8" s="1"/>
      <c r="R8" s="1"/>
      <c r="S8" s="1"/>
      <c r="T8" s="1"/>
      <c r="U8" s="1"/>
      <c r="V8" s="1"/>
      <c r="W8" s="1"/>
      <c r="X8" s="1"/>
      <c r="Y8" s="1"/>
      <c r="Z8" s="1"/>
    </row>
    <row r="9" spans="1:26">
      <c r="A9" s="277"/>
      <c r="B9" s="271"/>
      <c r="C9" s="271"/>
      <c r="D9" s="271"/>
      <c r="E9" s="271"/>
      <c r="F9" s="271"/>
      <c r="G9" s="271"/>
      <c r="H9" s="271"/>
      <c r="I9" s="278"/>
      <c r="J9" s="1"/>
      <c r="K9" s="271"/>
      <c r="L9" s="271"/>
      <c r="M9" s="271"/>
      <c r="N9" s="271"/>
      <c r="O9" s="1"/>
      <c r="P9" s="1"/>
      <c r="Q9" s="1"/>
      <c r="R9" s="1"/>
      <c r="S9" s="1"/>
      <c r="T9" s="1"/>
      <c r="U9" s="1"/>
      <c r="V9" s="1"/>
      <c r="W9" s="1"/>
      <c r="X9" s="1"/>
      <c r="Y9" s="1"/>
      <c r="Z9" s="1"/>
    </row>
    <row r="10" spans="1:26">
      <c r="A10" s="277"/>
      <c r="B10" s="271"/>
      <c r="C10" s="271"/>
      <c r="D10" s="271"/>
      <c r="E10" s="271"/>
      <c r="F10" s="271"/>
      <c r="G10" s="271"/>
      <c r="H10" s="271"/>
      <c r="I10" s="278"/>
      <c r="J10" s="1"/>
      <c r="K10" s="271"/>
      <c r="L10" s="271"/>
      <c r="M10" s="271"/>
      <c r="N10" s="271"/>
      <c r="O10" s="1"/>
      <c r="P10" s="1"/>
      <c r="Q10" s="1"/>
      <c r="R10" s="1"/>
      <c r="S10" s="1"/>
      <c r="T10" s="1"/>
      <c r="U10" s="1"/>
      <c r="V10" s="1"/>
      <c r="W10" s="1"/>
      <c r="X10" s="1"/>
      <c r="Y10" s="1"/>
      <c r="Z10" s="1"/>
    </row>
    <row r="11" spans="1:26">
      <c r="A11" s="277"/>
      <c r="B11" s="271"/>
      <c r="C11" s="271"/>
      <c r="D11" s="271"/>
      <c r="E11" s="271"/>
      <c r="F11" s="271"/>
      <c r="G11" s="271"/>
      <c r="H11" s="271"/>
      <c r="I11" s="278"/>
      <c r="J11" s="1"/>
      <c r="K11" s="271"/>
      <c r="L11" s="271"/>
      <c r="M11" s="271"/>
      <c r="N11" s="271"/>
      <c r="O11" s="1"/>
      <c r="P11" s="1"/>
      <c r="Q11" s="1"/>
      <c r="R11" s="1"/>
      <c r="S11" s="1"/>
      <c r="T11" s="1"/>
      <c r="U11" s="1"/>
      <c r="V11" s="1"/>
      <c r="W11" s="1"/>
      <c r="X11" s="1"/>
      <c r="Y11" s="1"/>
      <c r="Z11" s="1"/>
    </row>
    <row r="12" spans="1:26">
      <c r="A12" s="277"/>
      <c r="B12" s="271"/>
      <c r="C12" s="271"/>
      <c r="D12" s="271"/>
      <c r="E12" s="271"/>
      <c r="F12" s="271"/>
      <c r="G12" s="271"/>
      <c r="H12" s="271"/>
      <c r="I12" s="278"/>
      <c r="J12" s="1"/>
      <c r="K12" s="271"/>
      <c r="L12" s="271"/>
      <c r="M12" s="271"/>
      <c r="N12" s="271"/>
      <c r="O12" s="1"/>
      <c r="P12" s="1"/>
      <c r="Q12" s="1"/>
      <c r="R12" s="1"/>
      <c r="S12" s="1"/>
      <c r="T12" s="1"/>
      <c r="U12" s="1"/>
      <c r="V12" s="1"/>
      <c r="W12" s="1"/>
      <c r="X12" s="1"/>
      <c r="Y12" s="1"/>
      <c r="Z12" s="1"/>
    </row>
    <row r="13" spans="1:26">
      <c r="A13" s="277"/>
      <c r="B13" s="271"/>
      <c r="C13" s="271"/>
      <c r="D13" s="271"/>
      <c r="E13" s="271"/>
      <c r="F13" s="271"/>
      <c r="G13" s="271"/>
      <c r="H13" s="271"/>
      <c r="I13" s="278"/>
      <c r="J13" s="1"/>
      <c r="K13" s="271"/>
      <c r="L13" s="271"/>
      <c r="M13" s="271"/>
      <c r="N13" s="271"/>
      <c r="O13" s="1"/>
      <c r="P13" s="1"/>
      <c r="Q13" s="1"/>
      <c r="R13" s="1"/>
      <c r="S13" s="1"/>
      <c r="T13" s="1"/>
      <c r="U13" s="1"/>
      <c r="V13" s="1"/>
      <c r="W13" s="1"/>
      <c r="X13" s="1"/>
      <c r="Y13" s="1"/>
      <c r="Z13" s="1"/>
    </row>
    <row r="14" spans="1:26">
      <c r="A14" s="277"/>
      <c r="B14" s="271"/>
      <c r="C14" s="271"/>
      <c r="D14" s="271"/>
      <c r="E14" s="271"/>
      <c r="F14" s="271"/>
      <c r="G14" s="271"/>
      <c r="H14" s="271"/>
      <c r="I14" s="278"/>
      <c r="J14" s="1"/>
      <c r="K14" s="271"/>
      <c r="L14" s="271"/>
      <c r="M14" s="271"/>
      <c r="N14" s="271"/>
      <c r="O14" s="1"/>
      <c r="P14" s="1"/>
      <c r="Q14" s="1"/>
      <c r="R14" s="1"/>
      <c r="S14" s="1"/>
      <c r="T14" s="1"/>
      <c r="U14" s="1"/>
      <c r="V14" s="1"/>
      <c r="W14" s="1"/>
      <c r="X14" s="1"/>
      <c r="Y14" s="1"/>
      <c r="Z14" s="1"/>
    </row>
    <row r="15" spans="1:26">
      <c r="A15" s="277"/>
      <c r="B15" s="271"/>
      <c r="C15" s="271"/>
      <c r="D15" s="271"/>
      <c r="E15" s="271"/>
      <c r="F15" s="271"/>
      <c r="G15" s="271"/>
      <c r="H15" s="271"/>
      <c r="I15" s="278"/>
      <c r="J15" s="1"/>
      <c r="K15" s="1"/>
      <c r="L15" s="1"/>
      <c r="M15" s="1"/>
      <c r="N15" s="1"/>
      <c r="O15" s="1"/>
      <c r="P15" s="1"/>
      <c r="Q15" s="1"/>
      <c r="R15" s="1"/>
      <c r="S15" s="1"/>
      <c r="T15" s="1"/>
      <c r="U15" s="1"/>
      <c r="V15" s="1"/>
      <c r="W15" s="1"/>
      <c r="X15" s="1"/>
      <c r="Y15" s="1"/>
      <c r="Z15" s="1"/>
    </row>
    <row r="16" spans="1:26">
      <c r="A16" s="277"/>
      <c r="B16" s="271"/>
      <c r="C16" s="271"/>
      <c r="D16" s="271"/>
      <c r="E16" s="271"/>
      <c r="F16" s="271"/>
      <c r="G16" s="271"/>
      <c r="H16" s="271"/>
      <c r="I16" s="278"/>
      <c r="J16" s="1"/>
      <c r="K16" s="1"/>
      <c r="L16" s="1"/>
      <c r="M16" s="1"/>
      <c r="N16" s="1"/>
      <c r="O16" s="1"/>
      <c r="P16" s="1"/>
      <c r="Q16" s="1"/>
      <c r="R16" s="1"/>
      <c r="S16" s="1"/>
      <c r="T16" s="1"/>
      <c r="U16" s="1"/>
      <c r="V16" s="1"/>
      <c r="W16" s="1"/>
      <c r="X16" s="1"/>
      <c r="Y16" s="1"/>
      <c r="Z16" s="1"/>
    </row>
    <row r="17" spans="1:26">
      <c r="A17" s="277"/>
      <c r="B17" s="271"/>
      <c r="C17" s="271"/>
      <c r="D17" s="271"/>
      <c r="E17" s="271"/>
      <c r="F17" s="271"/>
      <c r="G17" s="271"/>
      <c r="H17" s="271"/>
      <c r="I17" s="278"/>
      <c r="J17" s="1"/>
      <c r="K17" s="1"/>
      <c r="L17" s="1"/>
      <c r="M17" s="1"/>
      <c r="N17" s="1"/>
      <c r="O17" s="1"/>
      <c r="P17" s="1"/>
      <c r="Q17" s="1"/>
      <c r="R17" s="1"/>
      <c r="S17" s="1"/>
      <c r="T17" s="1"/>
      <c r="U17" s="1"/>
      <c r="V17" s="1"/>
      <c r="W17" s="1"/>
      <c r="X17" s="1"/>
      <c r="Y17" s="1"/>
      <c r="Z17" s="1"/>
    </row>
    <row r="18" spans="1:26">
      <c r="A18" s="279"/>
      <c r="B18" s="280"/>
      <c r="C18" s="280"/>
      <c r="D18" s="280"/>
      <c r="E18" s="280"/>
      <c r="F18" s="280"/>
      <c r="G18" s="280"/>
      <c r="H18" s="280"/>
      <c r="I18" s="28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12" t="s">
        <v>60</v>
      </c>
      <c r="B20" s="113"/>
      <c r="C20" s="113"/>
      <c r="D20" s="113"/>
      <c r="E20" s="113"/>
      <c r="F20" s="113"/>
      <c r="G20" s="113"/>
      <c r="H20" s="113"/>
      <c r="I20" s="114"/>
      <c r="J20" s="1"/>
      <c r="K20" s="1"/>
      <c r="L20" s="1"/>
      <c r="M20" s="1"/>
      <c r="N20" s="1"/>
      <c r="O20" s="1"/>
      <c r="P20" s="1"/>
      <c r="Q20" s="1"/>
      <c r="R20" s="1"/>
      <c r="S20" s="1"/>
      <c r="T20" s="1"/>
      <c r="U20" s="1"/>
      <c r="V20" s="1"/>
      <c r="W20" s="1"/>
      <c r="X20" s="1"/>
      <c r="Y20" s="1"/>
      <c r="Z20" s="1"/>
    </row>
    <row r="21" spans="1:26" ht="15.75" customHeight="1">
      <c r="A21" s="115"/>
      <c r="B21" s="116"/>
      <c r="C21" s="116"/>
      <c r="D21" s="116"/>
      <c r="E21" s="116"/>
      <c r="F21" s="116"/>
      <c r="G21" s="116"/>
      <c r="H21" s="116"/>
      <c r="I21" s="117"/>
      <c r="J21" s="1"/>
      <c r="K21" s="1"/>
      <c r="L21" s="1"/>
      <c r="M21" s="1"/>
      <c r="N21" s="1"/>
      <c r="O21" s="1"/>
      <c r="P21" s="1"/>
      <c r="Q21" s="1"/>
      <c r="R21" s="1"/>
      <c r="S21" s="1"/>
      <c r="T21" s="1"/>
      <c r="U21" s="1"/>
      <c r="V21" s="1"/>
      <c r="W21" s="1"/>
      <c r="X21" s="1"/>
      <c r="Y21" s="1"/>
      <c r="Z21" s="1"/>
    </row>
    <row r="22" spans="1:26" ht="15.75" customHeight="1">
      <c r="A22" s="188" t="s">
        <v>61</v>
      </c>
      <c r="B22" s="275"/>
      <c r="C22" s="275"/>
      <c r="D22" s="275"/>
      <c r="E22" s="275"/>
      <c r="F22" s="275"/>
      <c r="G22" s="275"/>
      <c r="H22" s="275"/>
      <c r="I22" s="276"/>
      <c r="J22" s="1"/>
      <c r="K22" s="189" t="s">
        <v>62</v>
      </c>
      <c r="L22" s="271"/>
      <c r="M22" s="271"/>
      <c r="N22" s="271"/>
      <c r="O22" s="1"/>
      <c r="P22" s="1"/>
      <c r="Q22" s="1"/>
      <c r="R22" s="1"/>
      <c r="S22" s="1"/>
      <c r="T22" s="1"/>
      <c r="U22" s="1"/>
      <c r="V22" s="1"/>
      <c r="W22" s="1"/>
      <c r="X22" s="1"/>
      <c r="Y22" s="1"/>
      <c r="Z22" s="1"/>
    </row>
    <row r="23" spans="1:26" ht="15.75" customHeight="1">
      <c r="A23" s="277"/>
      <c r="B23" s="271"/>
      <c r="C23" s="271"/>
      <c r="D23" s="271"/>
      <c r="E23" s="271"/>
      <c r="F23" s="271"/>
      <c r="G23" s="271"/>
      <c r="H23" s="271"/>
      <c r="I23" s="278"/>
      <c r="J23" s="1"/>
      <c r="K23" s="271"/>
      <c r="L23" s="271"/>
      <c r="M23" s="271"/>
      <c r="N23" s="271"/>
      <c r="O23" s="1"/>
      <c r="P23" s="1"/>
      <c r="Q23" s="1"/>
      <c r="R23" s="1"/>
      <c r="S23" s="1"/>
      <c r="T23" s="1"/>
      <c r="U23" s="1"/>
      <c r="V23" s="1"/>
      <c r="W23" s="1"/>
      <c r="X23" s="1"/>
      <c r="Y23" s="1"/>
      <c r="Z23" s="1"/>
    </row>
    <row r="24" spans="1:26" ht="15.75" customHeight="1">
      <c r="A24" s="277"/>
      <c r="B24" s="271"/>
      <c r="C24" s="271"/>
      <c r="D24" s="271"/>
      <c r="E24" s="271"/>
      <c r="F24" s="271"/>
      <c r="G24" s="271"/>
      <c r="H24" s="271"/>
      <c r="I24" s="278"/>
      <c r="J24" s="1"/>
      <c r="K24" s="271"/>
      <c r="L24" s="271"/>
      <c r="M24" s="271"/>
      <c r="N24" s="271"/>
      <c r="O24" s="1"/>
      <c r="P24" s="1"/>
      <c r="Q24" s="1"/>
      <c r="R24" s="1"/>
      <c r="S24" s="1"/>
      <c r="T24" s="1"/>
      <c r="U24" s="1"/>
      <c r="V24" s="1"/>
      <c r="W24" s="1"/>
      <c r="X24" s="1"/>
      <c r="Y24" s="1"/>
      <c r="Z24" s="1"/>
    </row>
    <row r="25" spans="1:26" ht="15.75" customHeight="1">
      <c r="A25" s="277"/>
      <c r="B25" s="271"/>
      <c r="C25" s="271"/>
      <c r="D25" s="271"/>
      <c r="E25" s="271"/>
      <c r="F25" s="271"/>
      <c r="G25" s="271"/>
      <c r="H25" s="271"/>
      <c r="I25" s="278"/>
      <c r="J25" s="1"/>
      <c r="K25" s="271"/>
      <c r="L25" s="271"/>
      <c r="M25" s="271"/>
      <c r="N25" s="271"/>
      <c r="O25" s="1"/>
      <c r="P25" s="1"/>
      <c r="Q25" s="1"/>
      <c r="R25" s="1"/>
      <c r="S25" s="1"/>
      <c r="T25" s="1"/>
      <c r="U25" s="1"/>
      <c r="V25" s="1"/>
      <c r="W25" s="1"/>
      <c r="X25" s="1"/>
      <c r="Y25" s="1"/>
      <c r="Z25" s="1"/>
    </row>
    <row r="26" spans="1:26" ht="15.75" customHeight="1">
      <c r="A26" s="277"/>
      <c r="B26" s="271"/>
      <c r="C26" s="271"/>
      <c r="D26" s="271"/>
      <c r="E26" s="271"/>
      <c r="F26" s="271"/>
      <c r="G26" s="271"/>
      <c r="H26" s="271"/>
      <c r="I26" s="278"/>
      <c r="J26" s="1"/>
      <c r="K26" s="271"/>
      <c r="L26" s="271"/>
      <c r="M26" s="271"/>
      <c r="N26" s="271"/>
      <c r="O26" s="1"/>
      <c r="P26" s="1"/>
      <c r="Q26" s="1"/>
      <c r="R26" s="1"/>
      <c r="S26" s="1"/>
      <c r="T26" s="1"/>
      <c r="U26" s="1"/>
      <c r="V26" s="1"/>
      <c r="W26" s="1"/>
      <c r="X26" s="1"/>
      <c r="Y26" s="1"/>
      <c r="Z26" s="1"/>
    </row>
    <row r="27" spans="1:26" ht="15.75" customHeight="1">
      <c r="A27" s="277"/>
      <c r="B27" s="271"/>
      <c r="C27" s="271"/>
      <c r="D27" s="271"/>
      <c r="E27" s="271"/>
      <c r="F27" s="271"/>
      <c r="G27" s="271"/>
      <c r="H27" s="271"/>
      <c r="I27" s="278"/>
      <c r="J27" s="1"/>
      <c r="K27" s="271"/>
      <c r="L27" s="271"/>
      <c r="M27" s="271"/>
      <c r="N27" s="271"/>
      <c r="O27" s="1"/>
      <c r="P27" s="1"/>
      <c r="Q27" s="1"/>
      <c r="R27" s="1"/>
      <c r="S27" s="1"/>
      <c r="T27" s="1"/>
      <c r="U27" s="1"/>
      <c r="V27" s="1"/>
      <c r="W27" s="1"/>
      <c r="X27" s="1"/>
      <c r="Y27" s="1"/>
      <c r="Z27" s="1"/>
    </row>
    <row r="28" spans="1:26" ht="15.75" customHeight="1">
      <c r="A28" s="277"/>
      <c r="B28" s="271"/>
      <c r="C28" s="271"/>
      <c r="D28" s="271"/>
      <c r="E28" s="271"/>
      <c r="F28" s="271"/>
      <c r="G28" s="271"/>
      <c r="H28" s="271"/>
      <c r="I28" s="278"/>
      <c r="J28" s="1"/>
      <c r="K28" s="271"/>
      <c r="L28" s="271"/>
      <c r="M28" s="271"/>
      <c r="N28" s="271"/>
      <c r="O28" s="1"/>
      <c r="P28" s="1"/>
      <c r="Q28" s="1"/>
      <c r="R28" s="1"/>
      <c r="S28" s="1"/>
      <c r="T28" s="1"/>
      <c r="U28" s="1"/>
      <c r="V28" s="1"/>
      <c r="W28" s="1"/>
      <c r="X28" s="1"/>
      <c r="Y28" s="1"/>
      <c r="Z28" s="1"/>
    </row>
    <row r="29" spans="1:26" ht="15.75" customHeight="1">
      <c r="A29" s="277"/>
      <c r="B29" s="271"/>
      <c r="C29" s="271"/>
      <c r="D29" s="271"/>
      <c r="E29" s="271"/>
      <c r="F29" s="271"/>
      <c r="G29" s="271"/>
      <c r="H29" s="271"/>
      <c r="I29" s="278"/>
      <c r="J29" s="1"/>
      <c r="K29" s="271"/>
      <c r="L29" s="271"/>
      <c r="M29" s="271"/>
      <c r="N29" s="271"/>
      <c r="O29" s="1"/>
      <c r="P29" s="1"/>
      <c r="Q29" s="1"/>
      <c r="R29" s="1"/>
      <c r="S29" s="1"/>
      <c r="T29" s="1"/>
      <c r="U29" s="1"/>
      <c r="V29" s="1"/>
      <c r="W29" s="1"/>
      <c r="X29" s="1"/>
      <c r="Y29" s="1"/>
      <c r="Z29" s="1"/>
    </row>
    <row r="30" spans="1:26" ht="15.75" customHeight="1">
      <c r="A30" s="277"/>
      <c r="B30" s="271"/>
      <c r="C30" s="271"/>
      <c r="D30" s="271"/>
      <c r="E30" s="271"/>
      <c r="F30" s="271"/>
      <c r="G30" s="271"/>
      <c r="H30" s="271"/>
      <c r="I30" s="278"/>
      <c r="J30" s="1"/>
      <c r="K30" s="271"/>
      <c r="L30" s="271"/>
      <c r="M30" s="271"/>
      <c r="N30" s="271"/>
      <c r="O30" s="1"/>
      <c r="P30" s="1"/>
      <c r="Q30" s="1"/>
      <c r="R30" s="1"/>
      <c r="S30" s="1"/>
      <c r="T30" s="1"/>
      <c r="U30" s="1"/>
      <c r="V30" s="1"/>
      <c r="W30" s="1"/>
      <c r="X30" s="1"/>
      <c r="Y30" s="1"/>
      <c r="Z30" s="1"/>
    </row>
    <row r="31" spans="1:26" ht="15.75" customHeight="1">
      <c r="A31" s="277"/>
      <c r="B31" s="271"/>
      <c r="C31" s="271"/>
      <c r="D31" s="271"/>
      <c r="E31" s="271"/>
      <c r="F31" s="271"/>
      <c r="G31" s="271"/>
      <c r="H31" s="271"/>
      <c r="I31" s="278"/>
      <c r="J31" s="1"/>
      <c r="K31" s="271"/>
      <c r="L31" s="271"/>
      <c r="M31" s="271"/>
      <c r="N31" s="271"/>
      <c r="O31" s="1"/>
      <c r="P31" s="1"/>
      <c r="Q31" s="1"/>
      <c r="R31" s="1"/>
      <c r="S31" s="1"/>
      <c r="T31" s="1"/>
      <c r="U31" s="1"/>
      <c r="V31" s="1"/>
      <c r="W31" s="1"/>
      <c r="X31" s="1"/>
      <c r="Y31" s="1"/>
      <c r="Z31" s="1"/>
    </row>
    <row r="32" spans="1:26" ht="15.75" customHeight="1">
      <c r="A32" s="277"/>
      <c r="B32" s="271"/>
      <c r="C32" s="271"/>
      <c r="D32" s="271"/>
      <c r="E32" s="271"/>
      <c r="F32" s="271"/>
      <c r="G32" s="271"/>
      <c r="H32" s="271"/>
      <c r="I32" s="278"/>
      <c r="J32" s="1"/>
      <c r="K32" s="1"/>
      <c r="L32" s="1"/>
      <c r="M32" s="1"/>
      <c r="N32" s="1"/>
      <c r="O32" s="1"/>
      <c r="P32" s="1"/>
      <c r="Q32" s="1"/>
      <c r="R32" s="1"/>
      <c r="S32" s="1"/>
      <c r="T32" s="1"/>
      <c r="U32" s="1"/>
      <c r="V32" s="1"/>
      <c r="W32" s="1"/>
      <c r="X32" s="1"/>
      <c r="Y32" s="1"/>
      <c r="Z32" s="1"/>
    </row>
    <row r="33" spans="1:26" ht="15.75" customHeight="1">
      <c r="A33" s="277"/>
      <c r="B33" s="271"/>
      <c r="C33" s="271"/>
      <c r="D33" s="271"/>
      <c r="E33" s="271"/>
      <c r="F33" s="271"/>
      <c r="G33" s="271"/>
      <c r="H33" s="271"/>
      <c r="I33" s="278"/>
      <c r="J33" s="1"/>
      <c r="K33" s="1"/>
      <c r="L33" s="1"/>
      <c r="M33" s="1"/>
      <c r="N33" s="1"/>
      <c r="O33" s="1"/>
      <c r="P33" s="1"/>
      <c r="Q33" s="1"/>
      <c r="R33" s="1"/>
      <c r="S33" s="1"/>
      <c r="T33" s="1"/>
      <c r="U33" s="1"/>
      <c r="V33" s="1"/>
      <c r="W33" s="1"/>
      <c r="X33" s="1"/>
      <c r="Y33" s="1"/>
      <c r="Z33" s="1"/>
    </row>
    <row r="34" spans="1:26" ht="15.75" customHeight="1">
      <c r="A34" s="277"/>
      <c r="B34" s="271"/>
      <c r="C34" s="271"/>
      <c r="D34" s="271"/>
      <c r="E34" s="271"/>
      <c r="F34" s="271"/>
      <c r="G34" s="271"/>
      <c r="H34" s="271"/>
      <c r="I34" s="278"/>
      <c r="J34" s="1"/>
      <c r="K34" s="1"/>
      <c r="L34" s="1"/>
      <c r="M34" s="1"/>
      <c r="N34" s="1"/>
      <c r="O34" s="1"/>
      <c r="P34" s="1"/>
      <c r="Q34" s="1"/>
      <c r="R34" s="1"/>
      <c r="S34" s="1"/>
      <c r="T34" s="1"/>
      <c r="U34" s="1"/>
      <c r="V34" s="1"/>
      <c r="W34" s="1"/>
      <c r="X34" s="1"/>
      <c r="Y34" s="1"/>
      <c r="Z34" s="1"/>
    </row>
    <row r="35" spans="1:26" ht="15.75" customHeight="1">
      <c r="A35" s="277"/>
      <c r="B35" s="271"/>
      <c r="C35" s="271"/>
      <c r="D35" s="271"/>
      <c r="E35" s="271"/>
      <c r="F35" s="271"/>
      <c r="G35" s="271"/>
      <c r="H35" s="271"/>
      <c r="I35" s="278"/>
      <c r="J35" s="1"/>
      <c r="K35" s="1"/>
      <c r="L35" s="1"/>
      <c r="M35" s="1"/>
      <c r="N35" s="1"/>
      <c r="O35" s="1"/>
      <c r="P35" s="1"/>
      <c r="Q35" s="1"/>
      <c r="R35" s="1"/>
      <c r="S35" s="1"/>
      <c r="T35" s="1"/>
      <c r="U35" s="1"/>
      <c r="V35" s="1"/>
      <c r="W35" s="1"/>
      <c r="X35" s="1"/>
      <c r="Y35" s="1"/>
      <c r="Z35" s="1"/>
    </row>
    <row r="36" spans="1:26" ht="15.75" customHeight="1">
      <c r="A36" s="277"/>
      <c r="B36" s="271"/>
      <c r="C36" s="271"/>
      <c r="D36" s="271"/>
      <c r="E36" s="271"/>
      <c r="F36" s="271"/>
      <c r="G36" s="271"/>
      <c r="H36" s="271"/>
      <c r="I36" s="278"/>
      <c r="J36" s="1"/>
      <c r="K36" s="1"/>
      <c r="L36" s="1"/>
      <c r="M36" s="1"/>
      <c r="N36" s="1"/>
      <c r="O36" s="1"/>
      <c r="P36" s="1"/>
      <c r="Q36" s="1"/>
      <c r="R36" s="1"/>
      <c r="S36" s="1"/>
      <c r="T36" s="1"/>
      <c r="U36" s="1"/>
      <c r="V36" s="1"/>
      <c r="W36" s="1"/>
      <c r="X36" s="1"/>
      <c r="Y36" s="1"/>
      <c r="Z36" s="1"/>
    </row>
    <row r="37" spans="1:26" ht="15.75" customHeight="1">
      <c r="A37" s="277"/>
      <c r="B37" s="271"/>
      <c r="C37" s="271"/>
      <c r="D37" s="271"/>
      <c r="E37" s="271"/>
      <c r="F37" s="271"/>
      <c r="G37" s="271"/>
      <c r="H37" s="271"/>
      <c r="I37" s="278"/>
      <c r="J37" s="1"/>
      <c r="K37" s="1"/>
      <c r="L37" s="1"/>
      <c r="M37" s="1"/>
      <c r="N37" s="1"/>
      <c r="O37" s="1"/>
      <c r="P37" s="1"/>
      <c r="Q37" s="1"/>
      <c r="R37" s="1"/>
      <c r="S37" s="1"/>
      <c r="T37" s="1"/>
      <c r="U37" s="1"/>
      <c r="V37" s="1"/>
      <c r="W37" s="1"/>
      <c r="X37" s="1"/>
      <c r="Y37" s="1"/>
      <c r="Z37" s="1"/>
    </row>
    <row r="38" spans="1:26" ht="15.75" customHeight="1">
      <c r="A38" s="277"/>
      <c r="B38" s="271"/>
      <c r="C38" s="271"/>
      <c r="D38" s="271"/>
      <c r="E38" s="271"/>
      <c r="F38" s="271"/>
      <c r="G38" s="271"/>
      <c r="H38" s="271"/>
      <c r="I38" s="278"/>
      <c r="J38" s="1"/>
      <c r="K38" s="1"/>
      <c r="L38" s="1"/>
      <c r="M38" s="1"/>
      <c r="N38" s="1"/>
      <c r="O38" s="1"/>
      <c r="P38" s="1"/>
      <c r="Q38" s="1"/>
      <c r="R38" s="1"/>
      <c r="S38" s="1"/>
      <c r="T38" s="1"/>
      <c r="U38" s="1"/>
      <c r="V38" s="1"/>
      <c r="W38" s="1"/>
      <c r="X38" s="1"/>
      <c r="Y38" s="1"/>
      <c r="Z38" s="1"/>
    </row>
    <row r="39" spans="1:26" ht="15.75" customHeight="1">
      <c r="A39" s="277"/>
      <c r="B39" s="271"/>
      <c r="C39" s="271"/>
      <c r="D39" s="271"/>
      <c r="E39" s="271"/>
      <c r="F39" s="271"/>
      <c r="G39" s="271"/>
      <c r="H39" s="271"/>
      <c r="I39" s="278"/>
      <c r="J39" s="1"/>
      <c r="K39" s="1"/>
      <c r="L39" s="1"/>
      <c r="M39" s="1"/>
      <c r="N39" s="1"/>
      <c r="O39" s="1"/>
      <c r="P39" s="1"/>
      <c r="Q39" s="1"/>
      <c r="R39" s="1"/>
      <c r="S39" s="1"/>
      <c r="T39" s="1"/>
      <c r="U39" s="1"/>
      <c r="V39" s="1"/>
      <c r="W39" s="1"/>
      <c r="X39" s="1"/>
      <c r="Y39" s="1"/>
      <c r="Z39" s="1"/>
    </row>
    <row r="40" spans="1:26" ht="14.25" customHeight="1">
      <c r="A40" s="277"/>
      <c r="B40" s="271"/>
      <c r="C40" s="271"/>
      <c r="D40" s="271"/>
      <c r="E40" s="271"/>
      <c r="F40" s="271"/>
      <c r="G40" s="271"/>
      <c r="H40" s="271"/>
      <c r="I40" s="278"/>
      <c r="J40" s="1"/>
      <c r="K40" s="1"/>
      <c r="L40" s="1"/>
      <c r="M40" s="1"/>
      <c r="N40" s="1"/>
      <c r="O40" s="1"/>
      <c r="P40" s="1"/>
      <c r="Q40" s="1"/>
      <c r="R40" s="1"/>
      <c r="S40" s="1"/>
      <c r="T40" s="1"/>
      <c r="U40" s="1"/>
      <c r="V40" s="1"/>
      <c r="W40" s="1"/>
      <c r="X40" s="1"/>
      <c r="Y40" s="1"/>
      <c r="Z40" s="1"/>
    </row>
    <row r="41" spans="1:26" ht="15.75" customHeight="1">
      <c r="A41" s="277"/>
      <c r="B41" s="271"/>
      <c r="C41" s="271"/>
      <c r="D41" s="271"/>
      <c r="E41" s="271"/>
      <c r="F41" s="271"/>
      <c r="G41" s="271"/>
      <c r="H41" s="271"/>
      <c r="I41" s="278"/>
      <c r="J41" s="1"/>
      <c r="K41" s="1"/>
      <c r="L41" s="1"/>
      <c r="M41" s="1"/>
      <c r="N41" s="1"/>
      <c r="O41" s="1"/>
      <c r="P41" s="1"/>
      <c r="Q41" s="1"/>
      <c r="R41" s="1"/>
      <c r="S41" s="1"/>
      <c r="T41" s="1"/>
      <c r="U41" s="1"/>
      <c r="V41" s="1"/>
      <c r="W41" s="1"/>
      <c r="X41" s="1"/>
      <c r="Y41" s="1"/>
      <c r="Z41" s="1"/>
    </row>
    <row r="42" spans="1:26" ht="15.75" customHeight="1">
      <c r="A42" s="277"/>
      <c r="B42" s="271"/>
      <c r="C42" s="271"/>
      <c r="D42" s="271"/>
      <c r="E42" s="271"/>
      <c r="F42" s="271"/>
      <c r="G42" s="271"/>
      <c r="H42" s="271"/>
      <c r="I42" s="278"/>
      <c r="J42" s="1"/>
      <c r="K42" s="1"/>
      <c r="L42" s="1"/>
      <c r="M42" s="1"/>
      <c r="N42" s="1"/>
      <c r="O42" s="1"/>
      <c r="P42" s="1"/>
      <c r="Q42" s="1"/>
      <c r="R42" s="1"/>
      <c r="S42" s="1"/>
      <c r="T42" s="1"/>
      <c r="U42" s="1"/>
      <c r="V42" s="1"/>
      <c r="W42" s="1"/>
      <c r="X42" s="1"/>
      <c r="Y42" s="1"/>
      <c r="Z42" s="1"/>
    </row>
    <row r="43" spans="1:26" ht="15.75" customHeight="1">
      <c r="A43" s="277"/>
      <c r="B43" s="271"/>
      <c r="C43" s="271"/>
      <c r="D43" s="271"/>
      <c r="E43" s="271"/>
      <c r="F43" s="271"/>
      <c r="G43" s="271"/>
      <c r="H43" s="271"/>
      <c r="I43" s="278"/>
      <c r="J43" s="1"/>
      <c r="K43" s="1"/>
      <c r="L43" s="1"/>
      <c r="M43" s="1"/>
      <c r="N43" s="1"/>
      <c r="O43" s="1"/>
      <c r="P43" s="1"/>
      <c r="Q43" s="1"/>
      <c r="R43" s="1"/>
      <c r="S43" s="1"/>
      <c r="T43" s="1"/>
      <c r="U43" s="1"/>
      <c r="V43" s="1"/>
      <c r="W43" s="1"/>
      <c r="X43" s="1"/>
      <c r="Y43" s="1"/>
      <c r="Z43" s="1"/>
    </row>
    <row r="44" spans="1:26" ht="15.75" customHeight="1">
      <c r="A44" s="277"/>
      <c r="B44" s="271"/>
      <c r="C44" s="271"/>
      <c r="D44" s="271"/>
      <c r="E44" s="271"/>
      <c r="F44" s="271"/>
      <c r="G44" s="271"/>
      <c r="H44" s="271"/>
      <c r="I44" s="278"/>
      <c r="J44" s="1"/>
      <c r="K44" s="1"/>
      <c r="L44" s="1"/>
      <c r="M44" s="1"/>
      <c r="N44" s="1"/>
      <c r="O44" s="1"/>
      <c r="P44" s="1"/>
      <c r="Q44" s="1"/>
      <c r="R44" s="1"/>
      <c r="S44" s="1"/>
      <c r="T44" s="1"/>
      <c r="U44" s="1"/>
      <c r="V44" s="1"/>
      <c r="W44" s="1"/>
      <c r="X44" s="1"/>
      <c r="Y44" s="1"/>
      <c r="Z44" s="1"/>
    </row>
    <row r="45" spans="1:26" ht="15.75" customHeight="1">
      <c r="A45" s="277"/>
      <c r="B45" s="271"/>
      <c r="C45" s="271"/>
      <c r="D45" s="271"/>
      <c r="E45" s="271"/>
      <c r="F45" s="271"/>
      <c r="G45" s="271"/>
      <c r="H45" s="271"/>
      <c r="I45" s="278"/>
      <c r="J45" s="1"/>
      <c r="K45" s="1"/>
      <c r="L45" s="1"/>
      <c r="M45" s="1"/>
      <c r="N45" s="1"/>
      <c r="O45" s="1"/>
      <c r="P45" s="1"/>
      <c r="Q45" s="1"/>
      <c r="R45" s="1"/>
      <c r="S45" s="1"/>
      <c r="T45" s="1"/>
      <c r="U45" s="1"/>
      <c r="V45" s="1"/>
      <c r="W45" s="1"/>
      <c r="X45" s="1"/>
      <c r="Y45" s="1"/>
      <c r="Z45" s="1"/>
    </row>
    <row r="46" spans="1:26" ht="15.75" customHeight="1">
      <c r="A46" s="277"/>
      <c r="B46" s="271"/>
      <c r="C46" s="271"/>
      <c r="D46" s="271"/>
      <c r="E46" s="271"/>
      <c r="F46" s="271"/>
      <c r="G46" s="271"/>
      <c r="H46" s="271"/>
      <c r="I46" s="278"/>
      <c r="J46" s="1"/>
      <c r="K46" s="1"/>
      <c r="L46" s="1"/>
      <c r="M46" s="1"/>
      <c r="N46" s="1"/>
      <c r="O46" s="1"/>
      <c r="P46" s="1"/>
      <c r="Q46" s="1"/>
      <c r="R46" s="1"/>
      <c r="S46" s="1"/>
      <c r="T46" s="1"/>
      <c r="U46" s="1"/>
      <c r="V46" s="1"/>
      <c r="W46" s="1"/>
      <c r="X46" s="1"/>
      <c r="Y46" s="1"/>
      <c r="Z46" s="1"/>
    </row>
    <row r="47" spans="1:26" ht="15.75" customHeight="1">
      <c r="A47" s="277"/>
      <c r="B47" s="271"/>
      <c r="C47" s="271"/>
      <c r="D47" s="271"/>
      <c r="E47" s="271"/>
      <c r="F47" s="271"/>
      <c r="G47" s="271"/>
      <c r="H47" s="271"/>
      <c r="I47" s="278"/>
      <c r="J47" s="1"/>
      <c r="K47" s="1"/>
      <c r="L47" s="1"/>
      <c r="M47" s="1"/>
      <c r="N47" s="1"/>
      <c r="O47" s="1"/>
      <c r="P47" s="1"/>
      <c r="Q47" s="1"/>
      <c r="R47" s="1"/>
      <c r="S47" s="1"/>
      <c r="T47" s="1"/>
      <c r="U47" s="1"/>
      <c r="V47" s="1"/>
      <c r="W47" s="1"/>
      <c r="X47" s="1"/>
      <c r="Y47" s="1"/>
      <c r="Z47" s="1"/>
    </row>
    <row r="48" spans="1:26" ht="15.75" customHeight="1">
      <c r="A48" s="277"/>
      <c r="B48" s="271"/>
      <c r="C48" s="271"/>
      <c r="D48" s="271"/>
      <c r="E48" s="271"/>
      <c r="F48" s="271"/>
      <c r="G48" s="271"/>
      <c r="H48" s="271"/>
      <c r="I48" s="278"/>
      <c r="J48" s="1"/>
      <c r="K48" s="1"/>
      <c r="L48" s="1"/>
      <c r="M48" s="1"/>
      <c r="N48" s="1"/>
      <c r="O48" s="1"/>
      <c r="P48" s="1"/>
      <c r="Q48" s="1"/>
      <c r="R48" s="1"/>
      <c r="S48" s="1"/>
      <c r="T48" s="1"/>
      <c r="U48" s="1"/>
      <c r="V48" s="1"/>
      <c r="W48" s="1"/>
      <c r="X48" s="1"/>
      <c r="Y48" s="1"/>
      <c r="Z48" s="1"/>
    </row>
    <row r="49" spans="1:26" ht="15.75" customHeight="1">
      <c r="A49" s="277"/>
      <c r="B49" s="271"/>
      <c r="C49" s="271"/>
      <c r="D49" s="271"/>
      <c r="E49" s="271"/>
      <c r="F49" s="271"/>
      <c r="G49" s="271"/>
      <c r="H49" s="271"/>
      <c r="I49" s="278"/>
      <c r="J49" s="1"/>
      <c r="K49" s="1"/>
      <c r="L49" s="1"/>
      <c r="M49" s="1"/>
      <c r="N49" s="1"/>
      <c r="O49" s="1"/>
      <c r="P49" s="1"/>
      <c r="Q49" s="1"/>
      <c r="R49" s="1"/>
      <c r="S49" s="1"/>
      <c r="T49" s="1"/>
      <c r="U49" s="1"/>
      <c r="V49" s="1"/>
      <c r="W49" s="1"/>
      <c r="X49" s="1"/>
      <c r="Y49" s="1"/>
      <c r="Z49" s="1"/>
    </row>
    <row r="50" spans="1:26" ht="15.75" customHeight="1">
      <c r="A50" s="277"/>
      <c r="B50" s="271"/>
      <c r="C50" s="271"/>
      <c r="D50" s="271"/>
      <c r="E50" s="271"/>
      <c r="F50" s="271"/>
      <c r="G50" s="271"/>
      <c r="H50" s="271"/>
      <c r="I50" s="278"/>
      <c r="J50" s="1"/>
      <c r="K50" s="1"/>
      <c r="L50" s="1"/>
      <c r="M50" s="1"/>
      <c r="N50" s="1"/>
      <c r="O50" s="1"/>
      <c r="P50" s="1"/>
      <c r="Q50" s="1"/>
      <c r="R50" s="1"/>
      <c r="S50" s="1"/>
      <c r="T50" s="1"/>
      <c r="U50" s="1"/>
      <c r="V50" s="1"/>
      <c r="W50" s="1"/>
      <c r="X50" s="1"/>
      <c r="Y50" s="1"/>
      <c r="Z50" s="1"/>
    </row>
    <row r="51" spans="1:26" ht="15.75" customHeight="1">
      <c r="A51" s="277"/>
      <c r="B51" s="271"/>
      <c r="C51" s="271"/>
      <c r="D51" s="271"/>
      <c r="E51" s="271"/>
      <c r="F51" s="271"/>
      <c r="G51" s="271"/>
      <c r="H51" s="271"/>
      <c r="I51" s="278"/>
      <c r="J51" s="1"/>
      <c r="K51" s="1"/>
      <c r="L51" s="1"/>
      <c r="M51" s="1"/>
      <c r="N51" s="1"/>
      <c r="O51" s="1"/>
      <c r="P51" s="1"/>
      <c r="Q51" s="1"/>
      <c r="R51" s="1"/>
      <c r="S51" s="1"/>
      <c r="T51" s="1"/>
      <c r="U51" s="1"/>
      <c r="V51" s="1"/>
      <c r="W51" s="1"/>
      <c r="X51" s="1"/>
      <c r="Y51" s="1"/>
      <c r="Z51" s="1"/>
    </row>
    <row r="52" spans="1:26" ht="15.75" customHeight="1">
      <c r="A52" s="277"/>
      <c r="B52" s="271"/>
      <c r="C52" s="271"/>
      <c r="D52" s="271"/>
      <c r="E52" s="271"/>
      <c r="F52" s="271"/>
      <c r="G52" s="271"/>
      <c r="H52" s="271"/>
      <c r="I52" s="278"/>
      <c r="J52" s="1"/>
      <c r="K52" s="1"/>
      <c r="L52" s="1"/>
      <c r="M52" s="1"/>
      <c r="N52" s="1"/>
      <c r="O52" s="1"/>
      <c r="P52" s="1"/>
      <c r="Q52" s="1"/>
      <c r="R52" s="1"/>
      <c r="S52" s="1"/>
      <c r="T52" s="1"/>
      <c r="U52" s="1"/>
      <c r="V52" s="1"/>
      <c r="W52" s="1"/>
      <c r="X52" s="1"/>
      <c r="Y52" s="1"/>
      <c r="Z52" s="1"/>
    </row>
    <row r="53" spans="1:26" ht="15.75" customHeight="1">
      <c r="A53" s="277"/>
      <c r="B53" s="271"/>
      <c r="C53" s="271"/>
      <c r="D53" s="271"/>
      <c r="E53" s="271"/>
      <c r="F53" s="271"/>
      <c r="G53" s="271"/>
      <c r="H53" s="271"/>
      <c r="I53" s="278"/>
      <c r="J53" s="1"/>
      <c r="K53" s="1"/>
      <c r="L53" s="1"/>
      <c r="M53" s="1"/>
      <c r="N53" s="1"/>
      <c r="O53" s="1"/>
      <c r="P53" s="1"/>
      <c r="Q53" s="1"/>
      <c r="R53" s="1"/>
      <c r="S53" s="1"/>
      <c r="T53" s="1"/>
      <c r="U53" s="1"/>
      <c r="V53" s="1"/>
      <c r="W53" s="1"/>
      <c r="X53" s="1"/>
      <c r="Y53" s="1"/>
      <c r="Z53" s="1"/>
    </row>
    <row r="54" spans="1:26" ht="15.75" customHeight="1">
      <c r="A54" s="279"/>
      <c r="B54" s="280"/>
      <c r="C54" s="280"/>
      <c r="D54" s="280"/>
      <c r="E54" s="280"/>
      <c r="F54" s="280"/>
      <c r="G54" s="280"/>
      <c r="H54" s="280"/>
      <c r="I54" s="28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23"/>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5:I18"/>
    <mergeCell ref="K5:N14"/>
    <mergeCell ref="A22:I54"/>
    <mergeCell ref="K22:N31"/>
  </mergeCells>
  <pageMargins left="0.7" right="0.7" top="0.75" bottom="0.75" header="0" footer="0"/>
  <pageSetup paperSize="9" scale="87" orientation="portrait"/>
  <headerFoot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Z1000"/>
  <sheetViews>
    <sheetView workbookViewId="0"/>
  </sheetViews>
  <sheetFormatPr defaultColWidth="14.42578125" defaultRowHeight="15" customHeight="1"/>
  <cols>
    <col min="1" max="1" width="28.42578125" customWidth="1"/>
    <col min="2" max="2" width="8.28515625" customWidth="1"/>
    <col min="3" max="5" width="9.7109375" customWidth="1"/>
    <col min="6" max="6" width="10.5703125" customWidth="1"/>
    <col min="7" max="7" width="11.28515625" customWidth="1"/>
    <col min="8" max="8" width="11.5703125" customWidth="1"/>
    <col min="9" max="10" width="9.28515625" customWidth="1"/>
    <col min="11" max="11" width="38.42578125" customWidth="1"/>
    <col min="12"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25"/>
      <c r="C2" s="25"/>
      <c r="D2" s="25"/>
      <c r="E2" s="25"/>
      <c r="F2" s="25"/>
      <c r="G2" s="26"/>
      <c r="H2" s="27"/>
      <c r="I2" s="1"/>
      <c r="J2" s="1"/>
      <c r="K2" s="1"/>
      <c r="L2" s="1"/>
      <c r="M2" s="1"/>
      <c r="N2" s="1"/>
      <c r="O2" s="1"/>
      <c r="P2" s="1"/>
      <c r="Q2" s="1"/>
      <c r="R2" s="1"/>
      <c r="S2" s="1"/>
      <c r="T2" s="1"/>
      <c r="U2" s="1"/>
      <c r="V2" s="1"/>
      <c r="W2" s="1"/>
      <c r="X2" s="1"/>
      <c r="Y2" s="1"/>
      <c r="Z2" s="1"/>
    </row>
    <row r="3" spans="1:26">
      <c r="A3" s="28" t="s">
        <v>30</v>
      </c>
      <c r="B3" s="25"/>
      <c r="C3" s="25"/>
      <c r="D3" s="25"/>
      <c r="E3" s="25"/>
      <c r="F3" s="25"/>
      <c r="G3" s="26"/>
      <c r="H3" s="27"/>
      <c r="I3" s="1"/>
      <c r="J3" s="1"/>
      <c r="K3" s="24" t="s">
        <v>1</v>
      </c>
      <c r="L3" s="1"/>
      <c r="M3" s="1"/>
      <c r="N3" s="1"/>
      <c r="O3" s="1"/>
      <c r="P3" s="1"/>
      <c r="Q3" s="1"/>
      <c r="R3" s="1"/>
      <c r="S3" s="1"/>
      <c r="T3" s="1"/>
      <c r="U3" s="1"/>
      <c r="V3" s="1"/>
      <c r="W3" s="1"/>
      <c r="X3" s="1"/>
      <c r="Y3" s="1"/>
      <c r="Z3" s="1"/>
    </row>
    <row r="4" spans="1:26">
      <c r="A4" s="118" t="s">
        <v>63</v>
      </c>
      <c r="B4" s="282"/>
      <c r="C4" s="275"/>
      <c r="D4" s="29" t="s">
        <v>64</v>
      </c>
      <c r="E4" s="30"/>
      <c r="F4" s="29" t="s">
        <v>65</v>
      </c>
      <c r="G4" s="30"/>
      <c r="H4" s="119" t="s">
        <v>66</v>
      </c>
      <c r="I4" s="1"/>
      <c r="J4" s="1"/>
      <c r="K4" s="31" t="s">
        <v>67</v>
      </c>
      <c r="L4" s="1"/>
      <c r="M4" s="1"/>
      <c r="N4" s="1"/>
      <c r="O4" s="1"/>
      <c r="P4" s="1"/>
      <c r="Q4" s="1"/>
      <c r="R4" s="1"/>
      <c r="S4" s="1"/>
      <c r="T4" s="1"/>
      <c r="U4" s="1"/>
      <c r="V4" s="1"/>
      <c r="W4" s="1"/>
      <c r="X4" s="1"/>
      <c r="Y4" s="1"/>
      <c r="Z4" s="1"/>
    </row>
    <row r="5" spans="1:26">
      <c r="A5" s="120" t="s">
        <v>68</v>
      </c>
      <c r="B5" s="32">
        <v>1</v>
      </c>
      <c r="C5" s="121"/>
      <c r="D5" s="121" t="s">
        <v>69</v>
      </c>
      <c r="E5" s="121"/>
      <c r="F5" s="33">
        <v>1</v>
      </c>
      <c r="G5" s="122"/>
      <c r="H5" s="123"/>
      <c r="I5" s="1"/>
      <c r="J5" s="1"/>
      <c r="K5" s="31" t="s">
        <v>70</v>
      </c>
      <c r="L5" s="1"/>
      <c r="M5" s="1"/>
      <c r="N5" s="1"/>
      <c r="O5" s="1"/>
      <c r="P5" s="1"/>
      <c r="Q5" s="1"/>
      <c r="R5" s="1"/>
      <c r="S5" s="1"/>
      <c r="T5" s="1"/>
      <c r="U5" s="1"/>
      <c r="V5" s="1"/>
      <c r="W5" s="1"/>
      <c r="X5" s="1"/>
      <c r="Y5" s="1"/>
      <c r="Z5" s="1"/>
    </row>
    <row r="6" spans="1:26">
      <c r="A6" s="23"/>
      <c r="B6" s="25"/>
      <c r="C6" s="25"/>
      <c r="D6" s="25"/>
      <c r="E6" s="25"/>
      <c r="F6" s="25"/>
      <c r="G6" s="26"/>
      <c r="H6" s="27"/>
      <c r="I6" s="1"/>
      <c r="J6" s="1"/>
      <c r="K6" s="193" t="s">
        <v>71</v>
      </c>
      <c r="L6" s="1"/>
      <c r="M6" s="1"/>
      <c r="N6" s="1"/>
      <c r="O6" s="1"/>
      <c r="P6" s="1"/>
      <c r="Q6" s="1"/>
      <c r="R6" s="1"/>
      <c r="S6" s="1"/>
      <c r="T6" s="1"/>
      <c r="U6" s="1"/>
      <c r="V6" s="1"/>
      <c r="W6" s="1"/>
      <c r="X6" s="1"/>
      <c r="Y6" s="1"/>
      <c r="Z6" s="1"/>
    </row>
    <row r="7" spans="1:26">
      <c r="A7" s="34" t="s">
        <v>72</v>
      </c>
      <c r="B7" s="35" t="s">
        <v>73</v>
      </c>
      <c r="C7" s="36" t="s">
        <v>74</v>
      </c>
      <c r="D7" s="36" t="s">
        <v>75</v>
      </c>
      <c r="E7" s="36" t="s">
        <v>76</v>
      </c>
      <c r="F7" s="36" t="s">
        <v>77</v>
      </c>
      <c r="G7" s="37" t="s">
        <v>78</v>
      </c>
      <c r="H7" s="38" t="s">
        <v>79</v>
      </c>
      <c r="I7" s="1"/>
      <c r="J7" s="1"/>
      <c r="K7" s="271"/>
      <c r="L7" s="1"/>
      <c r="M7" s="1"/>
      <c r="N7" s="1"/>
      <c r="O7" s="1"/>
      <c r="P7" s="1"/>
      <c r="Q7" s="1"/>
      <c r="R7" s="1"/>
      <c r="S7" s="1"/>
      <c r="T7" s="1"/>
      <c r="U7" s="1"/>
      <c r="V7" s="1"/>
      <c r="W7" s="1"/>
      <c r="X7" s="1"/>
      <c r="Y7" s="1"/>
      <c r="Z7" s="1"/>
    </row>
    <row r="8" spans="1:26" ht="15.75" customHeight="1">
      <c r="A8" s="124" t="s">
        <v>80</v>
      </c>
      <c r="B8" s="191" t="s">
        <v>81</v>
      </c>
      <c r="C8" s="39"/>
      <c r="D8" s="39"/>
      <c r="E8" s="39"/>
      <c r="F8" s="39"/>
      <c r="G8" s="125">
        <f t="shared" ref="G8:G15" si="0">SUM(C8:F8)</f>
        <v>0</v>
      </c>
      <c r="H8" s="126" t="str">
        <f t="shared" ref="H8:H15" si="1">IF(G8&gt;0,G8/$G$18,"-")</f>
        <v>-</v>
      </c>
      <c r="I8" s="1"/>
      <c r="J8" s="1"/>
      <c r="K8" s="194" t="s">
        <v>82</v>
      </c>
      <c r="L8" s="1"/>
      <c r="M8" s="1"/>
      <c r="N8" s="1"/>
      <c r="O8" s="1"/>
      <c r="P8" s="1"/>
      <c r="Q8" s="1"/>
      <c r="R8" s="1"/>
      <c r="S8" s="1"/>
      <c r="T8" s="1"/>
      <c r="U8" s="1"/>
      <c r="V8" s="1"/>
      <c r="W8" s="1"/>
      <c r="X8" s="1"/>
      <c r="Y8" s="1"/>
      <c r="Z8" s="1"/>
    </row>
    <row r="9" spans="1:26">
      <c r="A9" s="127" t="s">
        <v>83</v>
      </c>
      <c r="B9" s="271"/>
      <c r="C9" s="128"/>
      <c r="D9" s="128"/>
      <c r="E9" s="128"/>
      <c r="F9" s="128"/>
      <c r="G9" s="40">
        <f t="shared" si="0"/>
        <v>0</v>
      </c>
      <c r="H9" s="129" t="str">
        <f t="shared" si="1"/>
        <v>-</v>
      </c>
      <c r="I9" s="1"/>
      <c r="J9" s="1"/>
      <c r="K9" s="271"/>
      <c r="L9" s="1"/>
      <c r="M9" s="1"/>
      <c r="N9" s="1"/>
      <c r="O9" s="1"/>
      <c r="P9" s="1"/>
      <c r="Q9" s="1"/>
      <c r="R9" s="1"/>
      <c r="S9" s="1"/>
      <c r="T9" s="1"/>
      <c r="U9" s="1"/>
      <c r="V9" s="1"/>
      <c r="W9" s="1"/>
      <c r="X9" s="1"/>
      <c r="Y9" s="1"/>
      <c r="Z9" s="1"/>
    </row>
    <row r="10" spans="1:26">
      <c r="A10" s="127" t="s">
        <v>84</v>
      </c>
      <c r="B10" s="271"/>
      <c r="C10" s="128"/>
      <c r="D10" s="128"/>
      <c r="E10" s="128"/>
      <c r="F10" s="128"/>
      <c r="G10" s="40">
        <f t="shared" si="0"/>
        <v>0</v>
      </c>
      <c r="H10" s="129" t="str">
        <f t="shared" si="1"/>
        <v>-</v>
      </c>
      <c r="I10" s="1"/>
      <c r="J10" s="1"/>
      <c r="K10" s="271"/>
      <c r="L10" s="1"/>
      <c r="M10" s="1"/>
      <c r="N10" s="1"/>
      <c r="O10" s="1"/>
      <c r="P10" s="1"/>
      <c r="Q10" s="1"/>
      <c r="R10" s="1"/>
      <c r="S10" s="1"/>
      <c r="T10" s="1"/>
      <c r="U10" s="1"/>
      <c r="V10" s="1"/>
      <c r="W10" s="1"/>
      <c r="X10" s="1"/>
      <c r="Y10" s="1"/>
      <c r="Z10" s="1"/>
    </row>
    <row r="11" spans="1:26">
      <c r="A11" s="127" t="s">
        <v>85</v>
      </c>
      <c r="B11" s="271"/>
      <c r="C11" s="128"/>
      <c r="D11" s="128"/>
      <c r="E11" s="128"/>
      <c r="F11" s="128"/>
      <c r="G11" s="40">
        <f t="shared" si="0"/>
        <v>0</v>
      </c>
      <c r="H11" s="129" t="str">
        <f t="shared" si="1"/>
        <v>-</v>
      </c>
      <c r="I11" s="1"/>
      <c r="J11" s="1"/>
      <c r="K11" s="271"/>
      <c r="L11" s="1"/>
      <c r="M11" s="1"/>
      <c r="N11" s="1"/>
      <c r="O11" s="1"/>
      <c r="P11" s="1"/>
      <c r="Q11" s="1"/>
      <c r="R11" s="1"/>
      <c r="S11" s="1"/>
      <c r="T11" s="1"/>
      <c r="U11" s="1"/>
      <c r="V11" s="1"/>
      <c r="W11" s="1"/>
      <c r="X11" s="1"/>
      <c r="Y11" s="1"/>
      <c r="Z11" s="1"/>
    </row>
    <row r="12" spans="1:26">
      <c r="A12" s="127" t="s">
        <v>86</v>
      </c>
      <c r="B12" s="271"/>
      <c r="C12" s="128">
        <v>27554</v>
      </c>
      <c r="D12" s="128">
        <v>29676</v>
      </c>
      <c r="E12" s="128">
        <v>26351</v>
      </c>
      <c r="F12" s="128">
        <v>24579</v>
      </c>
      <c r="G12" s="40">
        <f t="shared" si="0"/>
        <v>108160</v>
      </c>
      <c r="H12" s="129">
        <f t="shared" si="1"/>
        <v>1</v>
      </c>
      <c r="I12" s="1"/>
      <c r="J12" s="1"/>
      <c r="K12" s="271"/>
      <c r="L12" s="1"/>
      <c r="M12" s="1"/>
      <c r="N12" s="1"/>
      <c r="O12" s="1"/>
      <c r="P12" s="1"/>
      <c r="Q12" s="1"/>
      <c r="R12" s="1"/>
      <c r="S12" s="1"/>
      <c r="T12" s="1"/>
      <c r="U12" s="1"/>
      <c r="V12" s="1"/>
      <c r="W12" s="1"/>
      <c r="X12" s="1"/>
      <c r="Y12" s="1"/>
      <c r="Z12" s="1"/>
    </row>
    <row r="13" spans="1:26">
      <c r="A13" s="127" t="s">
        <v>87</v>
      </c>
      <c r="B13" s="271"/>
      <c r="C13" s="128"/>
      <c r="D13" s="128"/>
      <c r="E13" s="128"/>
      <c r="F13" s="128"/>
      <c r="G13" s="40">
        <f t="shared" si="0"/>
        <v>0</v>
      </c>
      <c r="H13" s="129" t="str">
        <f t="shared" si="1"/>
        <v>-</v>
      </c>
      <c r="I13" s="1"/>
      <c r="J13" s="1"/>
      <c r="K13" s="271"/>
      <c r="L13" s="1"/>
      <c r="M13" s="1"/>
      <c r="N13" s="1"/>
      <c r="O13" s="1"/>
      <c r="P13" s="1"/>
      <c r="Q13" s="1"/>
      <c r="R13" s="1"/>
      <c r="S13" s="1"/>
      <c r="T13" s="1"/>
      <c r="U13" s="1"/>
      <c r="V13" s="1"/>
      <c r="W13" s="1"/>
      <c r="X13" s="1"/>
      <c r="Y13" s="1"/>
      <c r="Z13" s="1"/>
    </row>
    <row r="14" spans="1:26">
      <c r="A14" s="127" t="s">
        <v>88</v>
      </c>
      <c r="B14" s="271"/>
      <c r="C14" s="128"/>
      <c r="D14" s="128"/>
      <c r="E14" s="128"/>
      <c r="F14" s="128"/>
      <c r="G14" s="40">
        <f t="shared" si="0"/>
        <v>0</v>
      </c>
      <c r="H14" s="129" t="str">
        <f t="shared" si="1"/>
        <v>-</v>
      </c>
      <c r="I14" s="1"/>
      <c r="J14" s="1"/>
      <c r="K14" s="271"/>
      <c r="L14" s="1"/>
      <c r="M14" s="1"/>
      <c r="N14" s="1"/>
      <c r="O14" s="1"/>
      <c r="P14" s="1"/>
      <c r="Q14" s="1"/>
      <c r="R14" s="1"/>
      <c r="S14" s="1"/>
      <c r="T14" s="1"/>
      <c r="U14" s="1"/>
      <c r="V14" s="1"/>
      <c r="W14" s="1"/>
      <c r="X14" s="1"/>
      <c r="Y14" s="1"/>
      <c r="Z14" s="1"/>
    </row>
    <row r="15" spans="1:26">
      <c r="A15" s="130" t="s">
        <v>89</v>
      </c>
      <c r="B15" s="271"/>
      <c r="C15" s="128"/>
      <c r="D15" s="128"/>
      <c r="E15" s="128"/>
      <c r="F15" s="128"/>
      <c r="G15" s="40">
        <f t="shared" si="0"/>
        <v>0</v>
      </c>
      <c r="H15" s="129" t="str">
        <f t="shared" si="1"/>
        <v>-</v>
      </c>
      <c r="I15" s="1"/>
      <c r="J15" s="1"/>
      <c r="K15" s="271"/>
      <c r="L15" s="1"/>
      <c r="M15" s="1"/>
      <c r="N15" s="1"/>
      <c r="O15" s="1"/>
      <c r="P15" s="1"/>
      <c r="Q15" s="1"/>
      <c r="R15" s="1"/>
      <c r="S15" s="1"/>
      <c r="T15" s="1"/>
      <c r="U15" s="1"/>
      <c r="V15" s="1"/>
      <c r="W15" s="1"/>
      <c r="X15" s="1"/>
      <c r="Y15" s="1"/>
      <c r="Z15" s="1"/>
    </row>
    <row r="16" spans="1:26">
      <c r="A16" s="130" t="s">
        <v>89</v>
      </c>
      <c r="B16" s="271"/>
      <c r="C16" s="128"/>
      <c r="D16" s="128"/>
      <c r="E16" s="128"/>
      <c r="F16" s="128"/>
      <c r="G16" s="40"/>
      <c r="H16" s="129"/>
      <c r="I16" s="1"/>
      <c r="J16" s="1"/>
      <c r="K16" s="271"/>
      <c r="L16" s="1"/>
      <c r="M16" s="1"/>
      <c r="N16" s="1"/>
      <c r="O16" s="1"/>
      <c r="P16" s="1"/>
      <c r="Q16" s="1"/>
      <c r="R16" s="1"/>
      <c r="S16" s="1"/>
      <c r="T16" s="1"/>
      <c r="U16" s="1"/>
      <c r="V16" s="1"/>
      <c r="W16" s="1"/>
      <c r="X16" s="1"/>
      <c r="Y16" s="1"/>
      <c r="Z16" s="1"/>
    </row>
    <row r="17" spans="1:26">
      <c r="A17" s="130" t="s">
        <v>89</v>
      </c>
      <c r="B17" s="271"/>
      <c r="C17" s="128"/>
      <c r="D17" s="128"/>
      <c r="E17" s="128"/>
      <c r="F17" s="128"/>
      <c r="G17" s="40"/>
      <c r="H17" s="129"/>
      <c r="I17" s="1"/>
      <c r="J17" s="1"/>
      <c r="K17" s="271"/>
      <c r="L17" s="1"/>
      <c r="M17" s="1"/>
      <c r="N17" s="1"/>
      <c r="O17" s="1"/>
      <c r="P17" s="1"/>
      <c r="Q17" s="1"/>
      <c r="R17" s="1"/>
      <c r="S17" s="1"/>
      <c r="T17" s="1"/>
      <c r="U17" s="1"/>
      <c r="V17" s="1"/>
      <c r="W17" s="1"/>
      <c r="X17" s="1"/>
      <c r="Y17" s="1"/>
      <c r="Z17" s="1"/>
    </row>
    <row r="18" spans="1:26">
      <c r="A18" s="131" t="s">
        <v>90</v>
      </c>
      <c r="B18" s="271"/>
      <c r="C18" s="40">
        <f t="shared" ref="C18:G18" si="2">SUM(C8:C17)</f>
        <v>27554</v>
      </c>
      <c r="D18" s="40">
        <f t="shared" si="2"/>
        <v>29676</v>
      </c>
      <c r="E18" s="40">
        <f t="shared" si="2"/>
        <v>26351</v>
      </c>
      <c r="F18" s="40">
        <f t="shared" si="2"/>
        <v>24579</v>
      </c>
      <c r="G18" s="40">
        <f t="shared" si="2"/>
        <v>108160</v>
      </c>
      <c r="H18" s="129">
        <v>1</v>
      </c>
      <c r="I18" s="1"/>
      <c r="J18" s="1"/>
      <c r="K18" s="271"/>
      <c r="L18" s="1"/>
      <c r="M18" s="1"/>
      <c r="N18" s="1"/>
      <c r="O18" s="1"/>
      <c r="P18" s="1"/>
      <c r="Q18" s="1"/>
      <c r="R18" s="1"/>
      <c r="S18" s="1"/>
      <c r="T18" s="1"/>
      <c r="U18" s="1"/>
      <c r="V18" s="1"/>
      <c r="W18" s="1"/>
      <c r="X18" s="1"/>
      <c r="Y18" s="1"/>
      <c r="Z18" s="1"/>
    </row>
    <row r="19" spans="1:26">
      <c r="A19" s="127" t="s">
        <v>91</v>
      </c>
      <c r="B19" s="271"/>
      <c r="C19" s="128"/>
      <c r="D19" s="128"/>
      <c r="E19" s="128"/>
      <c r="F19" s="128"/>
      <c r="G19" s="40">
        <f t="shared" ref="G19:G21" si="3">SUM(C19:F19)</f>
        <v>0</v>
      </c>
      <c r="H19" s="129" t="str">
        <f t="shared" ref="H19:H21" si="4">IF(G19&gt;0,G19/$G$18,"-")</f>
        <v>-</v>
      </c>
      <c r="I19" s="1"/>
      <c r="J19" s="1"/>
      <c r="K19" s="271"/>
      <c r="L19" s="1"/>
      <c r="M19" s="1"/>
      <c r="N19" s="1"/>
      <c r="O19" s="1"/>
      <c r="P19" s="1"/>
      <c r="Q19" s="1"/>
      <c r="R19" s="1"/>
      <c r="S19" s="1"/>
      <c r="T19" s="1"/>
      <c r="U19" s="1"/>
      <c r="V19" s="1"/>
      <c r="W19" s="1"/>
      <c r="X19" s="1"/>
      <c r="Y19" s="1"/>
      <c r="Z19" s="1"/>
    </row>
    <row r="20" spans="1:26">
      <c r="A20" s="127" t="s">
        <v>92</v>
      </c>
      <c r="B20" s="271"/>
      <c r="C20" s="128"/>
      <c r="D20" s="128"/>
      <c r="E20" s="128"/>
      <c r="F20" s="128"/>
      <c r="G20" s="40">
        <f t="shared" si="3"/>
        <v>0</v>
      </c>
      <c r="H20" s="129" t="str">
        <f t="shared" si="4"/>
        <v>-</v>
      </c>
      <c r="I20" s="1"/>
      <c r="J20" s="1"/>
      <c r="K20" s="1"/>
      <c r="L20" s="1"/>
      <c r="M20" s="1"/>
      <c r="N20" s="1"/>
      <c r="O20" s="1"/>
      <c r="P20" s="1"/>
      <c r="Q20" s="1"/>
      <c r="R20" s="1"/>
      <c r="S20" s="1"/>
      <c r="T20" s="1"/>
      <c r="U20" s="1"/>
      <c r="V20" s="1"/>
      <c r="W20" s="1"/>
      <c r="X20" s="1"/>
      <c r="Y20" s="1"/>
      <c r="Z20" s="1"/>
    </row>
    <row r="21" spans="1:26" ht="15.75" customHeight="1">
      <c r="A21" s="132" t="s">
        <v>93</v>
      </c>
      <c r="B21" s="133"/>
      <c r="C21" s="41">
        <f t="shared" ref="C21:F21" si="5">C18-SUM(C19:C20)</f>
        <v>27554</v>
      </c>
      <c r="D21" s="41">
        <f t="shared" si="5"/>
        <v>29676</v>
      </c>
      <c r="E21" s="41">
        <f t="shared" si="5"/>
        <v>26351</v>
      </c>
      <c r="F21" s="41">
        <f t="shared" si="5"/>
        <v>24579</v>
      </c>
      <c r="G21" s="134">
        <f t="shared" si="3"/>
        <v>108160</v>
      </c>
      <c r="H21" s="135">
        <f t="shared" si="4"/>
        <v>1</v>
      </c>
      <c r="I21" s="1"/>
      <c r="J21" s="1"/>
      <c r="K21" s="1"/>
      <c r="L21" s="1"/>
      <c r="M21" s="1"/>
      <c r="N21" s="1"/>
      <c r="O21" s="1"/>
      <c r="P21" s="1"/>
      <c r="Q21" s="1"/>
      <c r="R21" s="1"/>
      <c r="S21" s="1"/>
      <c r="T21" s="1"/>
      <c r="U21" s="1"/>
      <c r="V21" s="1"/>
      <c r="W21" s="1"/>
      <c r="X21" s="1"/>
      <c r="Y21" s="1"/>
      <c r="Z21" s="1"/>
    </row>
    <row r="22" spans="1:26" ht="15.75" customHeight="1">
      <c r="A22" s="23"/>
      <c r="B22" s="25"/>
      <c r="C22" s="27"/>
      <c r="D22" s="27"/>
      <c r="E22" s="27"/>
      <c r="F22" s="27"/>
      <c r="G22" s="42"/>
      <c r="H22" s="27"/>
      <c r="I22" s="1"/>
      <c r="J22" s="1"/>
      <c r="K22" s="1"/>
      <c r="L22" s="1"/>
      <c r="M22" s="1"/>
      <c r="N22" s="1"/>
      <c r="O22" s="1"/>
      <c r="P22" s="1"/>
      <c r="Q22" s="1"/>
      <c r="R22" s="1"/>
      <c r="S22" s="1"/>
      <c r="T22" s="1"/>
      <c r="U22" s="1"/>
      <c r="V22" s="1"/>
      <c r="W22" s="1"/>
      <c r="X22" s="1"/>
      <c r="Y22" s="1"/>
      <c r="Z22" s="1"/>
    </row>
    <row r="23" spans="1:26" ht="15.75" customHeight="1">
      <c r="A23" s="34" t="s">
        <v>94</v>
      </c>
      <c r="B23" s="35" t="s">
        <v>73</v>
      </c>
      <c r="C23" s="136" t="s">
        <v>74</v>
      </c>
      <c r="D23" s="136" t="s">
        <v>75</v>
      </c>
      <c r="E23" s="136" t="s">
        <v>76</v>
      </c>
      <c r="F23" s="136" t="s">
        <v>77</v>
      </c>
      <c r="G23" s="137" t="s">
        <v>78</v>
      </c>
      <c r="H23" s="138" t="s">
        <v>95</v>
      </c>
      <c r="I23" s="1"/>
      <c r="J23" s="1"/>
      <c r="K23" s="1"/>
      <c r="L23" s="1"/>
      <c r="M23" s="1"/>
      <c r="N23" s="1"/>
      <c r="O23" s="1"/>
      <c r="P23" s="1"/>
      <c r="Q23" s="1"/>
      <c r="R23" s="1"/>
      <c r="S23" s="1"/>
      <c r="T23" s="1"/>
      <c r="U23" s="1"/>
      <c r="V23" s="1"/>
      <c r="W23" s="1"/>
      <c r="X23" s="1"/>
      <c r="Y23" s="1"/>
      <c r="Z23" s="1"/>
    </row>
    <row r="24" spans="1:26" ht="15" customHeight="1">
      <c r="A24" s="139" t="s">
        <v>96</v>
      </c>
      <c r="B24" s="191" t="s">
        <v>97</v>
      </c>
      <c r="C24" s="39">
        <v>31792</v>
      </c>
      <c r="D24" s="39">
        <v>35847</v>
      </c>
      <c r="E24" s="39">
        <v>31509</v>
      </c>
      <c r="F24" s="39">
        <v>26559</v>
      </c>
      <c r="G24" s="125">
        <f t="shared" ref="G24:G27" si="6">SUM(C24:F24)</f>
        <v>125707</v>
      </c>
      <c r="H24" s="140">
        <f t="shared" ref="H24:H27" si="7">IF(G24&gt;0,G24*1000/$G$21,"-")</f>
        <v>1162.2318786982248</v>
      </c>
      <c r="I24" s="1"/>
      <c r="J24" s="1"/>
      <c r="K24" s="1"/>
      <c r="L24" s="1"/>
      <c r="M24" s="1"/>
      <c r="N24" s="1"/>
      <c r="O24" s="1"/>
      <c r="P24" s="1"/>
      <c r="Q24" s="1"/>
      <c r="R24" s="1"/>
      <c r="S24" s="1"/>
      <c r="T24" s="1"/>
      <c r="U24" s="1"/>
      <c r="V24" s="1"/>
      <c r="W24" s="1"/>
      <c r="X24" s="1"/>
      <c r="Y24" s="1"/>
      <c r="Z24" s="1"/>
    </row>
    <row r="25" spans="1:26" ht="15.75" customHeight="1">
      <c r="A25" s="141" t="s">
        <v>98</v>
      </c>
      <c r="B25" s="271"/>
      <c r="C25" s="128">
        <v>28161</v>
      </c>
      <c r="D25" s="128">
        <v>31701</v>
      </c>
      <c r="E25" s="128">
        <v>27719</v>
      </c>
      <c r="F25" s="128">
        <v>23345</v>
      </c>
      <c r="G25" s="40">
        <f t="shared" si="6"/>
        <v>110926</v>
      </c>
      <c r="H25" s="142">
        <f t="shared" si="7"/>
        <v>1025.573224852071</v>
      </c>
      <c r="I25" s="1"/>
      <c r="J25" s="1"/>
      <c r="K25" s="1"/>
      <c r="L25" s="1"/>
      <c r="M25" s="1"/>
      <c r="N25" s="1"/>
      <c r="O25" s="1"/>
      <c r="P25" s="1"/>
      <c r="Q25" s="1"/>
      <c r="R25" s="1"/>
      <c r="S25" s="1"/>
      <c r="T25" s="1"/>
      <c r="U25" s="1"/>
      <c r="V25" s="1"/>
      <c r="W25" s="1"/>
      <c r="X25" s="1"/>
      <c r="Y25" s="1"/>
      <c r="Z25" s="1"/>
    </row>
    <row r="26" spans="1:26" ht="15.75" customHeight="1">
      <c r="A26" s="141" t="s">
        <v>99</v>
      </c>
      <c r="B26" s="271"/>
      <c r="C26" s="128">
        <v>3262</v>
      </c>
      <c r="D26" s="128">
        <v>3578</v>
      </c>
      <c r="E26" s="128">
        <v>3335</v>
      </c>
      <c r="F26" s="128">
        <v>4189</v>
      </c>
      <c r="G26" s="40">
        <f t="shared" si="6"/>
        <v>14364</v>
      </c>
      <c r="H26" s="142">
        <f t="shared" si="7"/>
        <v>132.80325443786981</v>
      </c>
      <c r="I26" s="1"/>
      <c r="J26" s="1"/>
      <c r="K26" s="1"/>
      <c r="L26" s="1"/>
      <c r="M26" s="1"/>
      <c r="N26" s="1"/>
      <c r="O26" s="1"/>
      <c r="P26" s="1"/>
      <c r="Q26" s="1"/>
      <c r="R26" s="1"/>
      <c r="S26" s="1"/>
      <c r="T26" s="1"/>
      <c r="U26" s="1"/>
      <c r="V26" s="1"/>
      <c r="W26" s="1"/>
      <c r="X26" s="1"/>
      <c r="Y26" s="1"/>
      <c r="Z26" s="1"/>
    </row>
    <row r="27" spans="1:26" ht="15.75" customHeight="1">
      <c r="A27" s="141" t="s">
        <v>100</v>
      </c>
      <c r="B27" s="271"/>
      <c r="C27" s="128">
        <v>125</v>
      </c>
      <c r="D27" s="128">
        <v>43</v>
      </c>
      <c r="E27" s="128">
        <v>158</v>
      </c>
      <c r="F27" s="128">
        <v>251</v>
      </c>
      <c r="G27" s="40">
        <f t="shared" si="6"/>
        <v>577</v>
      </c>
      <c r="H27" s="142">
        <f t="shared" si="7"/>
        <v>5.3346893491124261</v>
      </c>
      <c r="I27" s="1"/>
      <c r="J27" s="1"/>
      <c r="K27" s="1"/>
      <c r="L27" s="1"/>
      <c r="M27" s="1"/>
      <c r="N27" s="1"/>
      <c r="O27" s="1"/>
      <c r="P27" s="1"/>
      <c r="Q27" s="1"/>
      <c r="R27" s="1"/>
      <c r="S27" s="1"/>
      <c r="T27" s="1"/>
      <c r="U27" s="1"/>
      <c r="V27" s="1"/>
      <c r="W27" s="1"/>
      <c r="X27" s="1"/>
      <c r="Y27" s="1"/>
      <c r="Z27" s="1"/>
    </row>
    <row r="28" spans="1:26" ht="15.75" customHeight="1">
      <c r="A28" s="141" t="s">
        <v>101</v>
      </c>
      <c r="B28" s="43" t="s">
        <v>79</v>
      </c>
      <c r="C28" s="44">
        <f t="shared" ref="C28:G28" si="8">IF(C24&gt;0,1-C25/(C24+C27),"-")</f>
        <v>0.11768023310461506</v>
      </c>
      <c r="D28" s="44">
        <f t="shared" si="8"/>
        <v>0.11671774867651152</v>
      </c>
      <c r="E28" s="44">
        <f t="shared" si="8"/>
        <v>0.12467237186976976</v>
      </c>
      <c r="F28" s="44">
        <f t="shared" si="8"/>
        <v>0.12924281984334207</v>
      </c>
      <c r="G28" s="44">
        <f t="shared" si="8"/>
        <v>0.12161477305121793</v>
      </c>
      <c r="H28" s="142"/>
      <c r="I28" s="1"/>
      <c r="J28" s="1"/>
      <c r="K28" s="1"/>
      <c r="L28" s="1"/>
      <c r="M28" s="1"/>
      <c r="N28" s="1"/>
      <c r="O28" s="1"/>
      <c r="P28" s="1"/>
      <c r="Q28" s="1"/>
      <c r="R28" s="1"/>
      <c r="S28" s="1"/>
      <c r="T28" s="1"/>
      <c r="U28" s="1"/>
      <c r="V28" s="1"/>
      <c r="W28" s="1"/>
      <c r="X28" s="1"/>
      <c r="Y28" s="1"/>
      <c r="Z28" s="1"/>
    </row>
    <row r="29" spans="1:26" ht="15.75" customHeight="1">
      <c r="A29" s="141" t="s">
        <v>102</v>
      </c>
      <c r="B29" s="190" t="s">
        <v>97</v>
      </c>
      <c r="C29" s="128"/>
      <c r="D29" s="128"/>
      <c r="E29" s="128"/>
      <c r="F29" s="128"/>
      <c r="G29" s="40">
        <f t="shared" ref="G29:G30" si="9">SUM(C29:F29)</f>
        <v>0</v>
      </c>
      <c r="H29" s="142" t="str">
        <f t="shared" ref="H29:H30" si="10">IF(G29&gt;0,G29*1000/$G$21,"-")</f>
        <v>-</v>
      </c>
      <c r="I29" s="1"/>
      <c r="J29" s="1"/>
      <c r="K29" s="1"/>
      <c r="L29" s="1"/>
      <c r="M29" s="1"/>
      <c r="N29" s="1"/>
      <c r="O29" s="1"/>
      <c r="P29" s="1"/>
      <c r="Q29" s="1"/>
      <c r="R29" s="1"/>
      <c r="S29" s="1"/>
      <c r="T29" s="1"/>
      <c r="U29" s="1"/>
      <c r="V29" s="1"/>
      <c r="W29" s="1"/>
      <c r="X29" s="1"/>
      <c r="Y29" s="1"/>
      <c r="Z29" s="1"/>
    </row>
    <row r="30" spans="1:26" ht="15.75" customHeight="1">
      <c r="A30" s="141" t="s">
        <v>103</v>
      </c>
      <c r="B30" s="271"/>
      <c r="C30" s="128"/>
      <c r="D30" s="128"/>
      <c r="E30" s="128"/>
      <c r="F30" s="128"/>
      <c r="G30" s="40">
        <f t="shared" si="9"/>
        <v>0</v>
      </c>
      <c r="H30" s="142" t="str">
        <f t="shared" si="10"/>
        <v>-</v>
      </c>
      <c r="I30" s="1"/>
      <c r="J30" s="1"/>
      <c r="K30" s="31"/>
      <c r="L30" s="31"/>
      <c r="M30" s="1"/>
      <c r="N30" s="1"/>
      <c r="O30" s="1"/>
      <c r="P30" s="1"/>
      <c r="Q30" s="1"/>
      <c r="R30" s="1"/>
      <c r="S30" s="1"/>
      <c r="T30" s="1"/>
      <c r="U30" s="1"/>
      <c r="V30" s="1"/>
      <c r="W30" s="1"/>
      <c r="X30" s="1"/>
      <c r="Y30" s="1"/>
      <c r="Z30" s="1"/>
    </row>
    <row r="31" spans="1:26" ht="15.75" customHeight="1">
      <c r="A31" s="143" t="s">
        <v>104</v>
      </c>
      <c r="B31" s="144"/>
      <c r="C31" s="45"/>
      <c r="D31" s="45"/>
      <c r="E31" s="45"/>
      <c r="F31" s="45"/>
      <c r="G31" s="145"/>
      <c r="H31" s="45"/>
      <c r="I31" s="1"/>
      <c r="J31" s="1"/>
      <c r="K31" s="1"/>
      <c r="L31" s="31"/>
      <c r="M31" s="1"/>
      <c r="N31" s="1"/>
      <c r="O31" s="1"/>
      <c r="P31" s="1"/>
      <c r="Q31" s="1"/>
      <c r="R31" s="1"/>
      <c r="S31" s="1"/>
      <c r="T31" s="1"/>
      <c r="U31" s="1"/>
      <c r="V31" s="1"/>
      <c r="W31" s="1"/>
      <c r="X31" s="1"/>
      <c r="Y31" s="1"/>
      <c r="Z31" s="1"/>
    </row>
    <row r="32" spans="1:26" ht="15.75" customHeight="1">
      <c r="A32" s="23"/>
      <c r="B32" s="25"/>
      <c r="C32" s="27"/>
      <c r="D32" s="27"/>
      <c r="E32" s="27"/>
      <c r="F32" s="27"/>
      <c r="G32" s="42"/>
      <c r="H32" s="27"/>
      <c r="I32" s="1"/>
      <c r="J32" s="1"/>
      <c r="K32" s="1"/>
      <c r="L32" s="31"/>
      <c r="M32" s="1"/>
      <c r="N32" s="1"/>
      <c r="O32" s="1"/>
      <c r="P32" s="1"/>
      <c r="Q32" s="1"/>
      <c r="R32" s="1"/>
      <c r="S32" s="1"/>
      <c r="T32" s="1"/>
      <c r="U32" s="1"/>
      <c r="V32" s="1"/>
      <c r="W32" s="1"/>
      <c r="X32" s="1"/>
      <c r="Y32" s="1"/>
      <c r="Z32" s="1"/>
    </row>
    <row r="33" spans="1:26" ht="15.75" customHeight="1">
      <c r="A33" s="34" t="s">
        <v>105</v>
      </c>
      <c r="B33" s="146" t="s">
        <v>73</v>
      </c>
      <c r="C33" s="136" t="s">
        <v>74</v>
      </c>
      <c r="D33" s="136" t="s">
        <v>75</v>
      </c>
      <c r="E33" s="136" t="s">
        <v>76</v>
      </c>
      <c r="F33" s="136" t="s">
        <v>77</v>
      </c>
      <c r="G33" s="137" t="s">
        <v>78</v>
      </c>
      <c r="H33" s="147" t="s">
        <v>106</v>
      </c>
      <c r="I33" s="1"/>
      <c r="J33" s="1"/>
      <c r="K33" s="1"/>
      <c r="L33" s="31"/>
      <c r="M33" s="1"/>
      <c r="N33" s="1"/>
      <c r="O33" s="1"/>
      <c r="P33" s="1"/>
      <c r="Q33" s="1"/>
      <c r="R33" s="1"/>
      <c r="S33" s="1"/>
      <c r="T33" s="1"/>
      <c r="U33" s="1"/>
      <c r="V33" s="1"/>
      <c r="W33" s="1"/>
      <c r="X33" s="1"/>
      <c r="Y33" s="1"/>
      <c r="Z33" s="1"/>
    </row>
    <row r="34" spans="1:26" ht="15" customHeight="1">
      <c r="A34" s="139" t="s">
        <v>107</v>
      </c>
      <c r="B34" s="191" t="s">
        <v>81</v>
      </c>
      <c r="C34" s="39">
        <v>375.74</v>
      </c>
      <c r="D34" s="39">
        <v>421</v>
      </c>
      <c r="E34" s="39">
        <v>369.38</v>
      </c>
      <c r="F34" s="39">
        <v>346</v>
      </c>
      <c r="G34" s="125">
        <f t="shared" ref="G34:G39" si="11">SUM(C34:F34)</f>
        <v>1512.12</v>
      </c>
      <c r="H34" s="126">
        <f t="shared" ref="H34:H39" si="12">IF(G34&gt;0,G34/$G$21,"-")</f>
        <v>1.3980399408284022E-2</v>
      </c>
      <c r="I34" s="1"/>
      <c r="J34" s="1"/>
      <c r="K34" s="31"/>
      <c r="L34" s="31"/>
      <c r="M34" s="1"/>
      <c r="N34" s="1"/>
      <c r="O34" s="1"/>
      <c r="P34" s="1"/>
      <c r="Q34" s="1"/>
      <c r="R34" s="1"/>
      <c r="S34" s="1"/>
      <c r="T34" s="1"/>
      <c r="U34" s="1"/>
      <c r="V34" s="1"/>
      <c r="W34" s="1"/>
      <c r="X34" s="1"/>
      <c r="Y34" s="1"/>
      <c r="Z34" s="1"/>
    </row>
    <row r="35" spans="1:26" ht="15" customHeight="1">
      <c r="A35" s="141" t="s">
        <v>108</v>
      </c>
      <c r="B35" s="271"/>
      <c r="C35" s="128">
        <v>1089</v>
      </c>
      <c r="D35" s="128">
        <v>1058</v>
      </c>
      <c r="E35" s="128">
        <v>952</v>
      </c>
      <c r="F35" s="128">
        <v>922</v>
      </c>
      <c r="G35" s="40">
        <f t="shared" si="11"/>
        <v>4021</v>
      </c>
      <c r="H35" s="129">
        <f t="shared" si="12"/>
        <v>3.7176405325443786E-2</v>
      </c>
      <c r="I35" s="1"/>
      <c r="J35" s="1"/>
      <c r="K35" s="31"/>
      <c r="L35" s="31"/>
      <c r="M35" s="1"/>
      <c r="N35" s="1"/>
      <c r="O35" s="1"/>
      <c r="P35" s="1"/>
      <c r="Q35" s="1"/>
      <c r="R35" s="1"/>
      <c r="S35" s="1"/>
      <c r="T35" s="1"/>
      <c r="U35" s="1"/>
      <c r="V35" s="1"/>
      <c r="W35" s="1"/>
      <c r="X35" s="1"/>
      <c r="Y35" s="1"/>
      <c r="Z35" s="1"/>
    </row>
    <row r="36" spans="1:26" ht="15" customHeight="1">
      <c r="A36" s="141" t="s">
        <v>109</v>
      </c>
      <c r="B36" s="271"/>
      <c r="C36" s="128"/>
      <c r="D36" s="128"/>
      <c r="E36" s="128"/>
      <c r="F36" s="128"/>
      <c r="G36" s="40">
        <f t="shared" si="11"/>
        <v>0</v>
      </c>
      <c r="H36" s="129" t="str">
        <f t="shared" si="12"/>
        <v>-</v>
      </c>
      <c r="I36" s="1"/>
      <c r="J36" s="1"/>
      <c r="K36" s="1"/>
      <c r="L36" s="1"/>
      <c r="M36" s="1"/>
      <c r="N36" s="1"/>
      <c r="O36" s="1"/>
      <c r="P36" s="1"/>
      <c r="Q36" s="1"/>
      <c r="R36" s="1"/>
      <c r="S36" s="1"/>
      <c r="T36" s="1"/>
      <c r="U36" s="1"/>
      <c r="V36" s="1"/>
      <c r="W36" s="1"/>
      <c r="X36" s="1"/>
      <c r="Y36" s="1"/>
      <c r="Z36" s="1"/>
    </row>
    <row r="37" spans="1:26" ht="15.75" customHeight="1">
      <c r="A37" s="148" t="s">
        <v>110</v>
      </c>
      <c r="B37" s="271"/>
      <c r="C37" s="128">
        <v>57.28</v>
      </c>
      <c r="D37" s="128">
        <v>47.82</v>
      </c>
      <c r="E37" s="128">
        <v>32.340000000000003</v>
      </c>
      <c r="F37" s="128">
        <v>24.62</v>
      </c>
      <c r="G37" s="40">
        <f t="shared" si="11"/>
        <v>162.06</v>
      </c>
      <c r="H37" s="129">
        <f t="shared" si="12"/>
        <v>1.4983357988165682E-3</v>
      </c>
      <c r="I37" s="1"/>
      <c r="J37" s="1"/>
      <c r="K37" s="1"/>
      <c r="L37" s="1"/>
      <c r="M37" s="1"/>
      <c r="N37" s="1"/>
      <c r="O37" s="1"/>
      <c r="P37" s="1"/>
      <c r="Q37" s="1"/>
      <c r="R37" s="1"/>
      <c r="S37" s="1"/>
      <c r="T37" s="1"/>
      <c r="U37" s="1"/>
      <c r="V37" s="1"/>
      <c r="W37" s="1"/>
      <c r="X37" s="1"/>
      <c r="Y37" s="1"/>
      <c r="Z37" s="1"/>
    </row>
    <row r="38" spans="1:26" ht="15.75" customHeight="1">
      <c r="A38" s="148" t="s">
        <v>111</v>
      </c>
      <c r="B38" s="271"/>
      <c r="C38" s="128">
        <v>0</v>
      </c>
      <c r="D38" s="128">
        <v>0</v>
      </c>
      <c r="E38" s="128">
        <v>0</v>
      </c>
      <c r="F38" s="128">
        <v>0</v>
      </c>
      <c r="G38" s="40">
        <f t="shared" si="11"/>
        <v>0</v>
      </c>
      <c r="H38" s="129" t="str">
        <f t="shared" si="12"/>
        <v>-</v>
      </c>
      <c r="I38" s="1"/>
      <c r="J38" s="1"/>
      <c r="K38" s="1"/>
      <c r="L38" s="1"/>
      <c r="M38" s="1"/>
      <c r="N38" s="1"/>
      <c r="O38" s="1"/>
      <c r="P38" s="1"/>
      <c r="Q38" s="1"/>
      <c r="R38" s="1"/>
      <c r="S38" s="1"/>
      <c r="T38" s="1"/>
      <c r="U38" s="1"/>
      <c r="V38" s="1"/>
      <c r="W38" s="1"/>
      <c r="X38" s="1"/>
      <c r="Y38" s="1"/>
      <c r="Z38" s="1"/>
    </row>
    <row r="39" spans="1:26" ht="15.75" customHeight="1">
      <c r="A39" s="46" t="s">
        <v>111</v>
      </c>
      <c r="B39" s="280"/>
      <c r="C39" s="47">
        <v>0</v>
      </c>
      <c r="D39" s="47">
        <v>0</v>
      </c>
      <c r="E39" s="47">
        <v>0</v>
      </c>
      <c r="F39" s="47">
        <v>0</v>
      </c>
      <c r="G39" s="134">
        <f t="shared" si="11"/>
        <v>0</v>
      </c>
      <c r="H39" s="135" t="str">
        <f t="shared" si="12"/>
        <v>-</v>
      </c>
      <c r="I39" s="1"/>
      <c r="J39" s="1"/>
      <c r="K39" s="1"/>
      <c r="L39" s="1"/>
      <c r="M39" s="1"/>
      <c r="N39" s="1"/>
      <c r="O39" s="1"/>
      <c r="P39" s="1"/>
      <c r="Q39" s="1"/>
      <c r="R39" s="1"/>
      <c r="S39" s="1"/>
      <c r="T39" s="1"/>
      <c r="U39" s="1"/>
      <c r="V39" s="1"/>
      <c r="W39" s="1"/>
      <c r="X39" s="1"/>
      <c r="Y39" s="1"/>
      <c r="Z39" s="1"/>
    </row>
    <row r="40" spans="1:26" ht="15.75" customHeight="1">
      <c r="A40" s="25"/>
      <c r="B40" s="25"/>
      <c r="C40" s="27"/>
      <c r="D40" s="27"/>
      <c r="E40" s="27"/>
      <c r="F40" s="27"/>
      <c r="G40" s="42"/>
      <c r="H40" s="27"/>
      <c r="I40" s="1"/>
      <c r="J40" s="1"/>
      <c r="K40" s="1"/>
      <c r="L40" s="1"/>
      <c r="M40" s="1"/>
      <c r="N40" s="1"/>
      <c r="O40" s="1"/>
      <c r="P40" s="1"/>
      <c r="Q40" s="1"/>
      <c r="R40" s="1"/>
      <c r="S40" s="1"/>
      <c r="T40" s="1"/>
      <c r="U40" s="1"/>
      <c r="V40" s="1"/>
      <c r="W40" s="1"/>
      <c r="X40" s="1"/>
      <c r="Y40" s="1"/>
      <c r="Z40" s="1"/>
    </row>
    <row r="41" spans="1:26" ht="15.75" customHeight="1">
      <c r="A41" s="34" t="s">
        <v>112</v>
      </c>
      <c r="B41" s="48" t="s">
        <v>73</v>
      </c>
      <c r="C41" s="36" t="s">
        <v>74</v>
      </c>
      <c r="D41" s="36" t="s">
        <v>75</v>
      </c>
      <c r="E41" s="36" t="s">
        <v>76</v>
      </c>
      <c r="F41" s="36" t="s">
        <v>77</v>
      </c>
      <c r="G41" s="37" t="s">
        <v>78</v>
      </c>
      <c r="H41" s="38" t="s">
        <v>113</v>
      </c>
      <c r="I41" s="1"/>
      <c r="J41" s="1"/>
      <c r="K41" s="1"/>
      <c r="L41" s="1"/>
      <c r="M41" s="1"/>
      <c r="N41" s="1"/>
      <c r="O41" s="1"/>
      <c r="P41" s="1"/>
      <c r="Q41" s="1"/>
      <c r="R41" s="1"/>
      <c r="S41" s="1"/>
      <c r="T41" s="1"/>
      <c r="U41" s="1"/>
      <c r="V41" s="1"/>
      <c r="W41" s="1"/>
      <c r="X41" s="1"/>
      <c r="Y41" s="1"/>
      <c r="Z41" s="1"/>
    </row>
    <row r="42" spans="1:26" ht="15" customHeight="1">
      <c r="A42" s="139" t="s">
        <v>114</v>
      </c>
      <c r="B42" s="43" t="s">
        <v>115</v>
      </c>
      <c r="C42" s="39">
        <v>87552</v>
      </c>
      <c r="D42" s="39">
        <v>101032</v>
      </c>
      <c r="E42" s="39">
        <v>96942</v>
      </c>
      <c r="F42" s="39">
        <v>71349</v>
      </c>
      <c r="G42" s="125">
        <f t="shared" ref="G42:G50" si="13">SUM(C42:F42)</f>
        <v>356875</v>
      </c>
      <c r="H42" s="149">
        <f t="shared" ref="H42:H48" si="14">IF(G42&gt;0,G42/$G$21,"-")</f>
        <v>3.2995099852071004</v>
      </c>
      <c r="I42" s="1"/>
      <c r="J42" s="1"/>
      <c r="K42" s="1"/>
      <c r="L42" s="1"/>
      <c r="M42" s="1"/>
      <c r="N42" s="1"/>
      <c r="O42" s="1"/>
      <c r="P42" s="1"/>
      <c r="Q42" s="1"/>
      <c r="R42" s="1"/>
      <c r="S42" s="1"/>
      <c r="T42" s="1"/>
      <c r="U42" s="1"/>
      <c r="V42" s="1"/>
      <c r="W42" s="1"/>
      <c r="X42" s="1"/>
      <c r="Y42" s="1"/>
      <c r="Z42" s="1"/>
    </row>
    <row r="43" spans="1:26" ht="15.75" customHeight="1">
      <c r="A43" s="141" t="s">
        <v>116</v>
      </c>
      <c r="B43" s="43" t="s">
        <v>115</v>
      </c>
      <c r="C43" s="128"/>
      <c r="D43" s="128"/>
      <c r="E43" s="128"/>
      <c r="F43" s="128"/>
      <c r="G43" s="40">
        <f t="shared" si="13"/>
        <v>0</v>
      </c>
      <c r="H43" s="149" t="str">
        <f t="shared" si="14"/>
        <v>-</v>
      </c>
      <c r="I43" s="1"/>
      <c r="J43" s="1"/>
      <c r="K43" s="1"/>
      <c r="L43" s="1"/>
      <c r="M43" s="1"/>
      <c r="N43" s="1"/>
      <c r="O43" s="1"/>
      <c r="P43" s="1"/>
      <c r="Q43" s="1"/>
      <c r="R43" s="1"/>
      <c r="S43" s="1"/>
      <c r="T43" s="1"/>
      <c r="U43" s="1"/>
      <c r="V43" s="1"/>
      <c r="W43" s="1"/>
      <c r="X43" s="1"/>
      <c r="Y43" s="1"/>
      <c r="Z43" s="1"/>
    </row>
    <row r="44" spans="1:26" ht="15" customHeight="1">
      <c r="A44" s="141" t="s">
        <v>117</v>
      </c>
      <c r="B44" s="43" t="s">
        <v>118</v>
      </c>
      <c r="C44" s="128"/>
      <c r="D44" s="128"/>
      <c r="E44" s="128"/>
      <c r="F44" s="128"/>
      <c r="G44" s="40">
        <f t="shared" si="13"/>
        <v>0</v>
      </c>
      <c r="H44" s="149" t="str">
        <f t="shared" si="14"/>
        <v>-</v>
      </c>
      <c r="I44" s="1"/>
      <c r="J44" s="1"/>
      <c r="K44" s="1"/>
      <c r="L44" s="1"/>
      <c r="M44" s="1"/>
      <c r="N44" s="1"/>
      <c r="O44" s="1"/>
      <c r="P44" s="1"/>
      <c r="Q44" s="1"/>
      <c r="R44" s="1"/>
      <c r="S44" s="1"/>
      <c r="T44" s="1"/>
      <c r="U44" s="1"/>
      <c r="V44" s="1"/>
      <c r="W44" s="1"/>
      <c r="X44" s="1"/>
      <c r="Y44" s="1"/>
      <c r="Z44" s="1"/>
    </row>
    <row r="45" spans="1:26" ht="15" customHeight="1">
      <c r="A45" s="141" t="s">
        <v>119</v>
      </c>
      <c r="B45" s="43" t="s">
        <v>118</v>
      </c>
      <c r="C45" s="128">
        <v>36000</v>
      </c>
      <c r="D45" s="128">
        <v>69000</v>
      </c>
      <c r="E45" s="128">
        <v>49000</v>
      </c>
      <c r="F45" s="128">
        <v>48000</v>
      </c>
      <c r="G45" s="40">
        <f t="shared" si="13"/>
        <v>202000</v>
      </c>
      <c r="H45" s="149">
        <f t="shared" si="14"/>
        <v>1.8676035502958579</v>
      </c>
      <c r="I45" s="1"/>
      <c r="J45" s="1"/>
      <c r="K45" s="1"/>
      <c r="L45" s="1"/>
      <c r="M45" s="1"/>
      <c r="N45" s="1"/>
      <c r="O45" s="1"/>
      <c r="P45" s="1"/>
      <c r="Q45" s="1"/>
      <c r="R45" s="1"/>
      <c r="S45" s="1"/>
      <c r="T45" s="1"/>
      <c r="U45" s="1"/>
      <c r="V45" s="1"/>
      <c r="W45" s="1"/>
      <c r="X45" s="1"/>
      <c r="Y45" s="1"/>
      <c r="Z45" s="1"/>
    </row>
    <row r="46" spans="1:26" ht="15.75" customHeight="1">
      <c r="A46" s="141" t="s">
        <v>120</v>
      </c>
      <c r="B46" s="43" t="s">
        <v>118</v>
      </c>
      <c r="C46" s="128">
        <v>1847</v>
      </c>
      <c r="D46" s="128">
        <v>1900</v>
      </c>
      <c r="E46" s="128">
        <v>1309</v>
      </c>
      <c r="F46" s="128">
        <v>1625</v>
      </c>
      <c r="G46" s="40">
        <f t="shared" si="13"/>
        <v>6681</v>
      </c>
      <c r="H46" s="149">
        <f t="shared" si="14"/>
        <v>6.1769600591715976E-2</v>
      </c>
      <c r="I46" s="1"/>
      <c r="J46" s="1"/>
      <c r="K46" s="1"/>
      <c r="L46" s="1"/>
      <c r="M46" s="1"/>
      <c r="N46" s="1"/>
      <c r="O46" s="1"/>
      <c r="P46" s="1"/>
      <c r="Q46" s="1"/>
      <c r="R46" s="1"/>
      <c r="S46" s="1"/>
      <c r="T46" s="1"/>
      <c r="U46" s="1"/>
      <c r="V46" s="1"/>
      <c r="W46" s="1"/>
      <c r="X46" s="1"/>
      <c r="Y46" s="1"/>
      <c r="Z46" s="1"/>
    </row>
    <row r="47" spans="1:26" ht="15.75" customHeight="1">
      <c r="A47" s="141" t="s">
        <v>121</v>
      </c>
      <c r="B47" s="43" t="s">
        <v>118</v>
      </c>
      <c r="C47" s="128">
        <v>100000</v>
      </c>
      <c r="D47" s="128">
        <v>115000</v>
      </c>
      <c r="E47" s="128">
        <v>105000</v>
      </c>
      <c r="F47" s="128">
        <v>109000</v>
      </c>
      <c r="G47" s="40">
        <f t="shared" si="13"/>
        <v>429000</v>
      </c>
      <c r="H47" s="149">
        <f t="shared" si="14"/>
        <v>3.9663461538461537</v>
      </c>
      <c r="I47" s="1"/>
      <c r="J47" s="1"/>
      <c r="K47" s="1"/>
      <c r="L47" s="1"/>
      <c r="M47" s="1"/>
      <c r="N47" s="1"/>
      <c r="O47" s="1"/>
      <c r="P47" s="1"/>
      <c r="Q47" s="1"/>
      <c r="R47" s="1"/>
      <c r="S47" s="1"/>
      <c r="T47" s="1"/>
      <c r="U47" s="1"/>
      <c r="V47" s="1"/>
      <c r="W47" s="1"/>
      <c r="X47" s="1"/>
      <c r="Y47" s="1"/>
      <c r="Z47" s="1"/>
    </row>
    <row r="48" spans="1:26" ht="15.75" customHeight="1">
      <c r="A48" s="141" t="s">
        <v>122</v>
      </c>
      <c r="B48" s="43" t="s">
        <v>115</v>
      </c>
      <c r="C48" s="128">
        <v>45832</v>
      </c>
      <c r="D48" s="128">
        <v>33947</v>
      </c>
      <c r="E48" s="128">
        <v>42561</v>
      </c>
      <c r="F48" s="128">
        <v>62523</v>
      </c>
      <c r="G48" s="40">
        <f t="shared" si="13"/>
        <v>184863</v>
      </c>
      <c r="H48" s="149">
        <f t="shared" si="14"/>
        <v>1.709162352071006</v>
      </c>
      <c r="I48" s="1"/>
      <c r="J48" s="1"/>
      <c r="K48" s="1"/>
      <c r="L48" s="1"/>
      <c r="M48" s="1"/>
      <c r="N48" s="1"/>
      <c r="O48" s="1"/>
      <c r="P48" s="1"/>
      <c r="Q48" s="1"/>
      <c r="R48" s="1"/>
      <c r="S48" s="1"/>
      <c r="T48" s="1"/>
      <c r="U48" s="1"/>
      <c r="V48" s="1"/>
      <c r="W48" s="1"/>
      <c r="X48" s="1"/>
      <c r="Y48" s="1"/>
      <c r="Z48" s="1"/>
    </row>
    <row r="49" spans="1:26" ht="15.75" customHeight="1">
      <c r="A49" s="141" t="s">
        <v>123</v>
      </c>
      <c r="B49" s="43" t="s">
        <v>124</v>
      </c>
      <c r="C49" s="128">
        <v>0</v>
      </c>
      <c r="D49" s="128">
        <v>0</v>
      </c>
      <c r="E49" s="128">
        <v>0</v>
      </c>
      <c r="F49" s="128">
        <v>0</v>
      </c>
      <c r="G49" s="40">
        <f t="shared" si="13"/>
        <v>0</v>
      </c>
      <c r="H49" s="150"/>
      <c r="I49" s="1"/>
      <c r="J49" s="1"/>
      <c r="K49" s="1"/>
      <c r="L49" s="1"/>
      <c r="M49" s="1"/>
      <c r="N49" s="1"/>
      <c r="O49" s="1"/>
      <c r="P49" s="1"/>
      <c r="Q49" s="1"/>
      <c r="R49" s="1"/>
      <c r="S49" s="1"/>
      <c r="T49" s="1"/>
      <c r="U49" s="1"/>
      <c r="V49" s="1"/>
      <c r="W49" s="1"/>
      <c r="X49" s="1"/>
      <c r="Y49" s="1"/>
      <c r="Z49" s="1"/>
    </row>
    <row r="50" spans="1:26" ht="15.75" customHeight="1">
      <c r="A50" s="143" t="s">
        <v>111</v>
      </c>
      <c r="B50" s="49"/>
      <c r="C50" s="47">
        <v>0</v>
      </c>
      <c r="D50" s="47">
        <v>0</v>
      </c>
      <c r="E50" s="47">
        <v>0</v>
      </c>
      <c r="F50" s="47">
        <v>0</v>
      </c>
      <c r="G50" s="134">
        <f t="shared" si="13"/>
        <v>0</v>
      </c>
      <c r="H50" s="50"/>
      <c r="I50" s="1"/>
      <c r="J50" s="1"/>
      <c r="K50" s="1"/>
      <c r="L50" s="1"/>
      <c r="M50" s="1"/>
      <c r="N50" s="1"/>
      <c r="O50" s="1"/>
      <c r="P50" s="1"/>
      <c r="Q50" s="1"/>
      <c r="R50" s="1"/>
      <c r="S50" s="1"/>
      <c r="T50" s="1"/>
      <c r="U50" s="1"/>
      <c r="V50" s="1"/>
      <c r="W50" s="1"/>
      <c r="X50" s="1"/>
      <c r="Y50" s="1"/>
      <c r="Z50" s="1"/>
    </row>
    <row r="51" spans="1:26" ht="15.75" customHeight="1">
      <c r="A51" s="25"/>
      <c r="B51" s="25"/>
      <c r="C51" s="27"/>
      <c r="D51" s="27"/>
      <c r="E51" s="27"/>
      <c r="F51" s="27"/>
      <c r="G51" s="42"/>
      <c r="H51" s="27"/>
      <c r="I51" s="1"/>
      <c r="J51" s="1"/>
      <c r="K51" s="1"/>
      <c r="L51" s="1"/>
      <c r="M51" s="1"/>
      <c r="N51" s="1"/>
      <c r="O51" s="1"/>
      <c r="P51" s="1"/>
      <c r="Q51" s="1"/>
      <c r="R51" s="1"/>
      <c r="S51" s="1"/>
      <c r="T51" s="1"/>
      <c r="U51" s="1"/>
      <c r="V51" s="1"/>
      <c r="W51" s="1"/>
      <c r="X51" s="1"/>
      <c r="Y51" s="1"/>
      <c r="Z51" s="1"/>
    </row>
    <row r="52" spans="1:26" ht="15.75" customHeight="1">
      <c r="A52" s="34" t="s">
        <v>125</v>
      </c>
      <c r="B52" s="151" t="s">
        <v>126</v>
      </c>
      <c r="C52" s="136" t="s">
        <v>74</v>
      </c>
      <c r="D52" s="136" t="s">
        <v>75</v>
      </c>
      <c r="E52" s="136" t="s">
        <v>76</v>
      </c>
      <c r="F52" s="136" t="s">
        <v>77</v>
      </c>
      <c r="G52" s="137" t="s">
        <v>78</v>
      </c>
      <c r="H52" s="138"/>
      <c r="I52" s="1"/>
      <c r="J52" s="51" t="s">
        <v>127</v>
      </c>
      <c r="K52" s="1"/>
      <c r="L52" s="1"/>
      <c r="M52" s="1"/>
      <c r="N52" s="1"/>
      <c r="O52" s="1"/>
      <c r="P52" s="1"/>
      <c r="Q52" s="1"/>
      <c r="R52" s="1"/>
      <c r="S52" s="1"/>
      <c r="T52" s="1"/>
      <c r="U52" s="1"/>
      <c r="V52" s="1"/>
      <c r="W52" s="1"/>
      <c r="X52" s="1"/>
      <c r="Y52" s="1"/>
      <c r="Z52" s="1"/>
    </row>
    <row r="53" spans="1:26" ht="14.25" customHeight="1">
      <c r="A53" s="192" t="s">
        <v>128</v>
      </c>
      <c r="B53" s="136">
        <f>+B5</f>
        <v>1</v>
      </c>
      <c r="C53" s="39">
        <v>1903</v>
      </c>
      <c r="D53" s="39">
        <v>2098</v>
      </c>
      <c r="E53" s="39">
        <v>1890</v>
      </c>
      <c r="F53" s="39">
        <v>1605</v>
      </c>
      <c r="G53" s="125">
        <f t="shared" ref="G53:G57" si="15">SUM(C53:F53)</f>
        <v>7496</v>
      </c>
      <c r="H53" s="126" t="s">
        <v>129</v>
      </c>
      <c r="I53" s="1"/>
      <c r="J53" s="152">
        <v>8760</v>
      </c>
      <c r="K53" s="1"/>
      <c r="L53" s="1"/>
      <c r="M53" s="1"/>
      <c r="N53" s="1"/>
      <c r="O53" s="1"/>
      <c r="P53" s="1"/>
      <c r="Q53" s="1"/>
      <c r="R53" s="1"/>
      <c r="S53" s="1"/>
      <c r="T53" s="1"/>
      <c r="U53" s="1"/>
      <c r="V53" s="1"/>
      <c r="W53" s="1"/>
      <c r="X53" s="1"/>
      <c r="Y53" s="1"/>
      <c r="Z53" s="1"/>
    </row>
    <row r="54" spans="1:26" ht="14.25" customHeight="1">
      <c r="A54" s="277"/>
      <c r="B54" s="27">
        <v>2</v>
      </c>
      <c r="C54" s="128"/>
      <c r="D54" s="128"/>
      <c r="E54" s="128"/>
      <c r="F54" s="128"/>
      <c r="G54" s="40">
        <f t="shared" si="15"/>
        <v>0</v>
      </c>
      <c r="H54" s="129" t="s">
        <v>130</v>
      </c>
      <c r="I54" s="1"/>
      <c r="J54" s="1"/>
      <c r="K54" s="1"/>
      <c r="L54" s="1"/>
      <c r="M54" s="1"/>
      <c r="N54" s="1"/>
      <c r="O54" s="1"/>
      <c r="P54" s="1"/>
      <c r="Q54" s="1"/>
      <c r="R54" s="1"/>
      <c r="S54" s="1"/>
      <c r="T54" s="1"/>
      <c r="U54" s="1"/>
      <c r="V54" s="1"/>
      <c r="W54" s="1"/>
      <c r="X54" s="1"/>
      <c r="Y54" s="1"/>
      <c r="Z54" s="1"/>
    </row>
    <row r="55" spans="1:26" ht="14.25" customHeight="1">
      <c r="A55" s="277"/>
      <c r="B55" s="27">
        <v>3</v>
      </c>
      <c r="C55" s="128"/>
      <c r="D55" s="128"/>
      <c r="E55" s="128"/>
      <c r="F55" s="128"/>
      <c r="G55" s="40">
        <f t="shared" si="15"/>
        <v>0</v>
      </c>
      <c r="H55" s="129" t="s">
        <v>130</v>
      </c>
      <c r="I55" s="1"/>
      <c r="J55" s="1"/>
      <c r="K55" s="1"/>
      <c r="L55" s="1"/>
      <c r="M55" s="1"/>
      <c r="N55" s="1"/>
      <c r="O55" s="1"/>
      <c r="P55" s="1"/>
      <c r="Q55" s="1"/>
      <c r="R55" s="1"/>
      <c r="S55" s="1"/>
      <c r="T55" s="1"/>
      <c r="U55" s="1"/>
      <c r="V55" s="1"/>
      <c r="W55" s="1"/>
      <c r="X55" s="1"/>
      <c r="Y55" s="1"/>
      <c r="Z55" s="1"/>
    </row>
    <row r="56" spans="1:26" ht="14.25" customHeight="1">
      <c r="A56" s="277"/>
      <c r="B56" s="27">
        <v>4</v>
      </c>
      <c r="C56" s="128"/>
      <c r="D56" s="128"/>
      <c r="E56" s="128"/>
      <c r="F56" s="128"/>
      <c r="G56" s="40">
        <f t="shared" si="15"/>
        <v>0</v>
      </c>
      <c r="H56" s="129" t="s">
        <v>130</v>
      </c>
      <c r="I56" s="1"/>
      <c r="J56" s="1"/>
      <c r="K56" s="1"/>
      <c r="L56" s="1"/>
      <c r="M56" s="1"/>
      <c r="N56" s="1"/>
      <c r="O56" s="1"/>
      <c r="P56" s="1"/>
      <c r="Q56" s="1"/>
      <c r="R56" s="1"/>
      <c r="S56" s="1"/>
      <c r="T56" s="1"/>
      <c r="U56" s="1"/>
      <c r="V56" s="1"/>
      <c r="W56" s="1"/>
      <c r="X56" s="1"/>
      <c r="Y56" s="1"/>
      <c r="Z56" s="1"/>
    </row>
    <row r="57" spans="1:26" ht="14.25" customHeight="1">
      <c r="A57" s="277"/>
      <c r="B57" s="27">
        <v>5</v>
      </c>
      <c r="C57" s="128"/>
      <c r="D57" s="128"/>
      <c r="E57" s="128"/>
      <c r="F57" s="128"/>
      <c r="G57" s="40">
        <f t="shared" si="15"/>
        <v>0</v>
      </c>
      <c r="H57" s="129" t="s">
        <v>130</v>
      </c>
      <c r="I57" s="1"/>
      <c r="J57" s="1"/>
      <c r="K57" s="1"/>
      <c r="L57" s="1"/>
      <c r="M57" s="1"/>
      <c r="N57" s="1"/>
      <c r="O57" s="1"/>
      <c r="P57" s="1"/>
      <c r="Q57" s="1"/>
      <c r="R57" s="1"/>
      <c r="S57" s="1"/>
      <c r="T57" s="1"/>
      <c r="U57" s="1"/>
      <c r="V57" s="1"/>
      <c r="W57" s="1"/>
      <c r="X57" s="1"/>
      <c r="Y57" s="1"/>
      <c r="Z57" s="1"/>
    </row>
    <row r="58" spans="1:26" ht="14.25" customHeight="1">
      <c r="A58" s="141" t="s">
        <v>131</v>
      </c>
      <c r="B58" s="27"/>
      <c r="C58" s="128"/>
      <c r="D58" s="128"/>
      <c r="E58" s="128"/>
      <c r="F58" s="128"/>
      <c r="G58" s="40">
        <f>AVERAGE(G53:G57)</f>
        <v>1499.2</v>
      </c>
      <c r="H58" s="153" t="s">
        <v>130</v>
      </c>
      <c r="I58" s="1"/>
      <c r="J58" s="1"/>
      <c r="K58" s="1"/>
      <c r="L58" s="1"/>
      <c r="M58" s="1"/>
      <c r="N58" s="1"/>
      <c r="O58" s="1"/>
      <c r="P58" s="1"/>
      <c r="Q58" s="1"/>
      <c r="R58" s="1"/>
      <c r="S58" s="1"/>
      <c r="T58" s="1"/>
      <c r="U58" s="1"/>
      <c r="V58" s="1"/>
      <c r="W58" s="1"/>
      <c r="X58" s="1"/>
      <c r="Y58" s="1"/>
      <c r="Z58" s="1"/>
    </row>
    <row r="59" spans="1:26" ht="14.25" customHeight="1">
      <c r="A59" s="141" t="s">
        <v>132</v>
      </c>
      <c r="B59" s="27">
        <v>1</v>
      </c>
      <c r="C59" s="39">
        <v>1897</v>
      </c>
      <c r="D59" s="39">
        <v>2088</v>
      </c>
      <c r="E59" s="39">
        <v>1879</v>
      </c>
      <c r="F59" s="39">
        <v>1588</v>
      </c>
      <c r="G59" s="40">
        <f t="shared" ref="G59:G61" si="16">SUM(C59:F59)</f>
        <v>7452</v>
      </c>
      <c r="H59" s="129" t="s">
        <v>130</v>
      </c>
      <c r="I59" s="1"/>
      <c r="J59" s="1"/>
      <c r="K59" s="1"/>
      <c r="L59" s="1"/>
      <c r="M59" s="1"/>
      <c r="N59" s="1"/>
      <c r="O59" s="1"/>
      <c r="P59" s="1"/>
      <c r="Q59" s="1"/>
      <c r="R59" s="1"/>
      <c r="S59" s="1"/>
      <c r="T59" s="1"/>
      <c r="U59" s="1"/>
      <c r="V59" s="1"/>
      <c r="W59" s="1"/>
      <c r="X59" s="1"/>
      <c r="Y59" s="1"/>
      <c r="Z59" s="1"/>
    </row>
    <row r="60" spans="1:26" ht="15.75" customHeight="1">
      <c r="A60" s="141" t="s">
        <v>132</v>
      </c>
      <c r="B60" s="27">
        <v>2</v>
      </c>
      <c r="C60" s="128"/>
      <c r="D60" s="128"/>
      <c r="E60" s="128"/>
      <c r="F60" s="128"/>
      <c r="G60" s="40">
        <f t="shared" si="16"/>
        <v>0</v>
      </c>
      <c r="H60" s="129" t="s">
        <v>130</v>
      </c>
      <c r="I60" s="1"/>
      <c r="J60" s="1"/>
      <c r="K60" s="1"/>
      <c r="L60" s="1"/>
      <c r="M60" s="1"/>
      <c r="N60" s="1"/>
      <c r="O60" s="1"/>
      <c r="P60" s="1"/>
      <c r="Q60" s="1"/>
      <c r="R60" s="1"/>
      <c r="S60" s="1"/>
      <c r="T60" s="1"/>
      <c r="U60" s="1"/>
      <c r="V60" s="1"/>
      <c r="W60" s="1"/>
      <c r="X60" s="1"/>
      <c r="Y60" s="1"/>
      <c r="Z60" s="1"/>
    </row>
    <row r="61" spans="1:26" ht="15.75" customHeight="1">
      <c r="A61" s="141" t="s">
        <v>133</v>
      </c>
      <c r="B61" s="27"/>
      <c r="C61" s="128">
        <v>383.77</v>
      </c>
      <c r="D61" s="128">
        <v>463.83</v>
      </c>
      <c r="E61" s="128">
        <v>261.58999999999997</v>
      </c>
      <c r="F61" s="128">
        <v>214.95</v>
      </c>
      <c r="G61" s="40">
        <f t="shared" si="16"/>
        <v>1324.1399999999999</v>
      </c>
      <c r="H61" s="129" t="str">
        <f>IF(B61&gt;0,G60/J53,"n/a")</f>
        <v>n/a</v>
      </c>
      <c r="I61" s="1"/>
      <c r="J61" s="1"/>
      <c r="K61" s="1"/>
      <c r="L61" s="1"/>
      <c r="M61" s="1"/>
      <c r="N61" s="1"/>
      <c r="O61" s="1"/>
      <c r="P61" s="1"/>
      <c r="Q61" s="1"/>
      <c r="R61" s="1"/>
      <c r="S61" s="1"/>
      <c r="T61" s="1"/>
      <c r="U61" s="1"/>
      <c r="V61" s="1"/>
      <c r="W61" s="1"/>
      <c r="X61" s="1"/>
      <c r="Y61" s="1"/>
      <c r="Z61" s="1"/>
    </row>
    <row r="62" spans="1:26" ht="15.75" customHeight="1">
      <c r="A62" s="141" t="s">
        <v>134</v>
      </c>
      <c r="B62" s="27" t="s">
        <v>135</v>
      </c>
      <c r="C62" s="128">
        <v>19350</v>
      </c>
      <c r="D62" s="128">
        <v>19520</v>
      </c>
      <c r="E62" s="128">
        <v>19250</v>
      </c>
      <c r="F62" s="128">
        <v>18850</v>
      </c>
      <c r="G62" s="40"/>
      <c r="H62" s="154" t="s">
        <v>136</v>
      </c>
      <c r="I62" s="1"/>
      <c r="J62" s="1"/>
      <c r="K62" s="1"/>
      <c r="L62" s="1"/>
      <c r="M62" s="1"/>
      <c r="N62" s="1"/>
      <c r="O62" s="1"/>
      <c r="P62" s="1"/>
      <c r="Q62" s="1"/>
      <c r="R62" s="1"/>
      <c r="S62" s="1"/>
      <c r="T62" s="1"/>
      <c r="U62" s="1"/>
      <c r="V62" s="1"/>
      <c r="W62" s="1"/>
      <c r="X62" s="1"/>
      <c r="Y62" s="1"/>
      <c r="Z62" s="1"/>
    </row>
    <row r="63" spans="1:26" ht="15.75" customHeight="1">
      <c r="A63" s="141" t="s">
        <v>137</v>
      </c>
      <c r="B63" s="27" t="s">
        <v>138</v>
      </c>
      <c r="C63" s="128">
        <v>0</v>
      </c>
      <c r="D63" s="128">
        <v>0</v>
      </c>
      <c r="E63" s="128"/>
      <c r="F63" s="128">
        <v>0</v>
      </c>
      <c r="G63" s="40">
        <f t="shared" ref="G63:G65" si="17">SUM(C63:F63)</f>
        <v>0</v>
      </c>
      <c r="H63" s="142" t="str">
        <f>IF(G63&gt;0,"yes","no")</f>
        <v>no</v>
      </c>
      <c r="I63" s="1"/>
      <c r="J63" s="1"/>
      <c r="K63" s="1"/>
      <c r="L63" s="1"/>
      <c r="M63" s="1"/>
      <c r="N63" s="1"/>
      <c r="O63" s="1"/>
      <c r="P63" s="1"/>
      <c r="Q63" s="1"/>
      <c r="R63" s="1"/>
      <c r="S63" s="1"/>
      <c r="T63" s="1"/>
      <c r="U63" s="1"/>
      <c r="V63" s="1"/>
      <c r="W63" s="1"/>
      <c r="X63" s="1"/>
      <c r="Y63" s="1"/>
      <c r="Z63" s="1"/>
    </row>
    <row r="64" spans="1:26" ht="15.75" customHeight="1">
      <c r="A64" s="141" t="s">
        <v>139</v>
      </c>
      <c r="B64" s="27" t="s">
        <v>140</v>
      </c>
      <c r="C64" s="128">
        <v>0</v>
      </c>
      <c r="D64" s="128">
        <v>0</v>
      </c>
      <c r="E64" s="128">
        <v>1</v>
      </c>
      <c r="F64" s="128">
        <v>0</v>
      </c>
      <c r="G64" s="40">
        <f t="shared" si="17"/>
        <v>1</v>
      </c>
      <c r="H64" s="155">
        <f>+(G64)/J53</f>
        <v>1.1415525114155251E-4</v>
      </c>
      <c r="I64" s="1"/>
      <c r="J64" s="1"/>
      <c r="K64" s="1"/>
      <c r="L64" s="1"/>
      <c r="M64" s="1"/>
      <c r="N64" s="1"/>
      <c r="O64" s="1"/>
      <c r="P64" s="1"/>
      <c r="Q64" s="1"/>
      <c r="R64" s="1"/>
      <c r="S64" s="1"/>
      <c r="T64" s="1"/>
      <c r="U64" s="1"/>
      <c r="V64" s="1"/>
      <c r="W64" s="1"/>
      <c r="X64" s="1"/>
      <c r="Y64" s="1"/>
      <c r="Z64" s="1"/>
    </row>
    <row r="65" spans="1:26" ht="15.75" customHeight="1">
      <c r="A65" s="143" t="s">
        <v>141</v>
      </c>
      <c r="B65" s="156" t="s">
        <v>138</v>
      </c>
      <c r="C65" s="47">
        <v>0</v>
      </c>
      <c r="D65" s="47">
        <v>0</v>
      </c>
      <c r="E65" s="47">
        <v>2</v>
      </c>
      <c r="F65" s="47">
        <v>0</v>
      </c>
      <c r="G65" s="134">
        <f t="shared" si="17"/>
        <v>2</v>
      </c>
      <c r="H65" s="157" t="str">
        <f>IF(G65&gt;0,"yes","no")</f>
        <v>yes</v>
      </c>
      <c r="I65" s="1"/>
      <c r="J65" s="1"/>
      <c r="K65" s="1"/>
      <c r="L65" s="1"/>
      <c r="M65" s="1"/>
      <c r="N65" s="1"/>
      <c r="O65" s="1"/>
      <c r="P65" s="1"/>
      <c r="Q65" s="1"/>
      <c r="R65" s="1"/>
      <c r="S65" s="1"/>
      <c r="T65" s="1"/>
      <c r="U65" s="1"/>
      <c r="V65" s="1"/>
      <c r="W65" s="1"/>
      <c r="X65" s="1"/>
      <c r="Y65" s="1"/>
      <c r="Z65" s="1"/>
    </row>
    <row r="66" spans="1:26" ht="15.75" customHeight="1">
      <c r="A66" s="1"/>
      <c r="B66" s="25"/>
      <c r="C66" s="25"/>
      <c r="D66" s="25"/>
      <c r="E66" s="25"/>
      <c r="F66" s="25"/>
      <c r="G66" s="26"/>
      <c r="H66" s="27"/>
      <c r="I66" s="1"/>
      <c r="J66" s="1"/>
      <c r="K66" s="1"/>
      <c r="L66" s="1"/>
      <c r="M66" s="1"/>
      <c r="N66" s="1"/>
      <c r="O66" s="1"/>
      <c r="P66" s="1"/>
      <c r="Q66" s="1"/>
      <c r="R66" s="1"/>
      <c r="S66" s="1"/>
      <c r="T66" s="1"/>
      <c r="U66" s="1"/>
      <c r="V66" s="1"/>
      <c r="W66" s="1"/>
      <c r="X66" s="1"/>
      <c r="Y66" s="1"/>
      <c r="Z66" s="1"/>
    </row>
    <row r="67" spans="1:26" ht="15.75" customHeight="1">
      <c r="A67" s="1"/>
      <c r="B67" s="25"/>
      <c r="C67" s="25"/>
      <c r="D67" s="25"/>
      <c r="E67" s="25"/>
      <c r="F67" s="25"/>
      <c r="G67" s="26"/>
      <c r="H67" s="27"/>
      <c r="I67" s="1"/>
      <c r="J67" s="1"/>
      <c r="K67" s="1"/>
      <c r="L67" s="1"/>
      <c r="M67" s="1"/>
      <c r="N67" s="1"/>
      <c r="O67" s="1"/>
      <c r="P67" s="1"/>
      <c r="Q67" s="1"/>
      <c r="R67" s="1"/>
      <c r="S67" s="1"/>
      <c r="T67" s="1"/>
      <c r="U67" s="1"/>
      <c r="V67" s="1"/>
      <c r="W67" s="1"/>
      <c r="X67" s="1"/>
      <c r="Y67" s="1"/>
      <c r="Z67" s="1"/>
    </row>
    <row r="68" spans="1:26" ht="15.75" customHeight="1">
      <c r="A68" s="1"/>
      <c r="B68" s="25"/>
      <c r="C68" s="25"/>
      <c r="D68" s="25"/>
      <c r="E68" s="25"/>
      <c r="F68" s="25"/>
      <c r="G68" s="26"/>
      <c r="H68" s="27"/>
      <c r="I68" s="1"/>
      <c r="J68" s="1"/>
      <c r="K68" s="1"/>
      <c r="L68" s="1"/>
      <c r="M68" s="1"/>
      <c r="N68" s="1"/>
      <c r="O68" s="1"/>
      <c r="P68" s="1"/>
      <c r="Q68" s="1"/>
      <c r="R68" s="1"/>
      <c r="S68" s="1"/>
      <c r="T68" s="1"/>
      <c r="U68" s="1"/>
      <c r="V68" s="1"/>
      <c r="W68" s="1"/>
      <c r="X68" s="1"/>
      <c r="Y68" s="1"/>
      <c r="Z68" s="1"/>
    </row>
    <row r="69" spans="1:26" ht="15.75" customHeight="1">
      <c r="A69" s="1"/>
      <c r="B69" s="25"/>
      <c r="C69" s="25"/>
      <c r="D69" s="25"/>
      <c r="E69" s="25"/>
      <c r="F69" s="25"/>
      <c r="G69" s="26"/>
      <c r="H69" s="27"/>
      <c r="I69" s="1"/>
      <c r="J69" s="1"/>
      <c r="K69" s="1"/>
      <c r="L69" s="1"/>
      <c r="M69" s="1"/>
      <c r="N69" s="1"/>
      <c r="O69" s="1"/>
      <c r="P69" s="1"/>
      <c r="Q69" s="1"/>
      <c r="R69" s="1"/>
      <c r="S69" s="1"/>
      <c r="T69" s="1"/>
      <c r="U69" s="1"/>
      <c r="V69" s="1"/>
      <c r="W69" s="1"/>
      <c r="X69" s="1"/>
      <c r="Y69" s="1"/>
      <c r="Z69" s="1"/>
    </row>
    <row r="70" spans="1:26" ht="15.75" customHeight="1">
      <c r="A70" s="1"/>
      <c r="B70" s="25"/>
      <c r="C70" s="25"/>
      <c r="D70" s="25"/>
      <c r="E70" s="25"/>
      <c r="F70" s="25"/>
      <c r="G70" s="26"/>
      <c r="H70" s="27"/>
      <c r="I70" s="1"/>
      <c r="J70" s="1"/>
      <c r="K70" s="1"/>
      <c r="L70" s="1"/>
      <c r="M70" s="1"/>
      <c r="N70" s="1"/>
      <c r="O70" s="1"/>
      <c r="P70" s="1"/>
      <c r="Q70" s="1"/>
      <c r="R70" s="1"/>
      <c r="S70" s="1"/>
      <c r="T70" s="1"/>
      <c r="U70" s="1"/>
      <c r="V70" s="1"/>
      <c r="W70" s="1"/>
      <c r="X70" s="1"/>
      <c r="Y70" s="1"/>
      <c r="Z70" s="1"/>
    </row>
    <row r="71" spans="1:26" ht="15.75" customHeight="1">
      <c r="A71" s="1"/>
      <c r="B71" s="25"/>
      <c r="C71" s="25"/>
      <c r="D71" s="25"/>
      <c r="E71" s="25"/>
      <c r="F71" s="25"/>
      <c r="G71" s="26"/>
      <c r="H71" s="27"/>
      <c r="I71" s="1"/>
      <c r="J71" s="1"/>
      <c r="K71" s="1"/>
      <c r="L71" s="1"/>
      <c r="M71" s="1"/>
      <c r="N71" s="1"/>
      <c r="O71" s="1"/>
      <c r="P71" s="1"/>
      <c r="Q71" s="1"/>
      <c r="R71" s="1"/>
      <c r="S71" s="1"/>
      <c r="T71" s="1"/>
      <c r="U71" s="1"/>
      <c r="V71" s="1"/>
      <c r="W71" s="1"/>
      <c r="X71" s="1"/>
      <c r="Y71" s="1"/>
      <c r="Z71" s="1"/>
    </row>
    <row r="72" spans="1:26" ht="15.75" customHeight="1">
      <c r="A72" s="1"/>
      <c r="B72" s="25"/>
      <c r="C72" s="25"/>
      <c r="D72" s="25"/>
      <c r="E72" s="25"/>
      <c r="F72" s="25"/>
      <c r="G72" s="26"/>
      <c r="H72" s="27"/>
      <c r="I72" s="1"/>
      <c r="J72" s="1"/>
      <c r="K72" s="1"/>
      <c r="L72" s="1"/>
      <c r="M72" s="1"/>
      <c r="N72" s="1"/>
      <c r="O72" s="1"/>
      <c r="P72" s="1"/>
      <c r="Q72" s="1"/>
      <c r="R72" s="1"/>
      <c r="S72" s="1"/>
      <c r="T72" s="1"/>
      <c r="U72" s="1"/>
      <c r="V72" s="1"/>
      <c r="W72" s="1"/>
      <c r="X72" s="1"/>
      <c r="Y72" s="1"/>
      <c r="Z72" s="1"/>
    </row>
    <row r="73" spans="1:26" ht="15.75" customHeight="1">
      <c r="A73" s="1"/>
      <c r="B73" s="25"/>
      <c r="C73" s="25"/>
      <c r="D73" s="25"/>
      <c r="E73" s="25"/>
      <c r="F73" s="25"/>
      <c r="G73" s="26"/>
      <c r="H73" s="27"/>
      <c r="I73" s="1"/>
      <c r="J73" s="1"/>
      <c r="K73" s="1"/>
      <c r="L73" s="1"/>
      <c r="M73" s="1"/>
      <c r="N73" s="1"/>
      <c r="O73" s="1"/>
      <c r="P73" s="1"/>
      <c r="Q73" s="1"/>
      <c r="R73" s="1"/>
      <c r="S73" s="1"/>
      <c r="T73" s="1"/>
      <c r="U73" s="1"/>
      <c r="V73" s="1"/>
      <c r="W73" s="1"/>
      <c r="X73" s="1"/>
      <c r="Y73" s="1"/>
      <c r="Z73" s="1"/>
    </row>
    <row r="74" spans="1:26" ht="15.75" customHeight="1">
      <c r="A74" s="1"/>
      <c r="B74" s="25"/>
      <c r="C74" s="25"/>
      <c r="D74" s="25"/>
      <c r="E74" s="25"/>
      <c r="F74" s="25"/>
      <c r="G74" s="26"/>
      <c r="H74" s="27"/>
      <c r="I74" s="1"/>
      <c r="J74" s="1"/>
      <c r="K74" s="1"/>
      <c r="L74" s="1"/>
      <c r="M74" s="1"/>
      <c r="N74" s="1"/>
      <c r="O74" s="1"/>
      <c r="P74" s="1"/>
      <c r="Q74" s="1"/>
      <c r="R74" s="1"/>
      <c r="S74" s="1"/>
      <c r="T74" s="1"/>
      <c r="U74" s="1"/>
      <c r="V74" s="1"/>
      <c r="W74" s="1"/>
      <c r="X74" s="1"/>
      <c r="Y74" s="1"/>
      <c r="Z74" s="1"/>
    </row>
    <row r="75" spans="1:26" ht="15.75" customHeight="1">
      <c r="A75" s="1"/>
      <c r="B75" s="25"/>
      <c r="C75" s="25"/>
      <c r="D75" s="25"/>
      <c r="E75" s="25"/>
      <c r="F75" s="25"/>
      <c r="G75" s="26"/>
      <c r="H75" s="27"/>
      <c r="I75" s="1"/>
      <c r="J75" s="1"/>
      <c r="K75" s="1"/>
      <c r="L75" s="1"/>
      <c r="M75" s="1"/>
      <c r="N75" s="1"/>
      <c r="O75" s="1"/>
      <c r="P75" s="1"/>
      <c r="Q75" s="1"/>
      <c r="R75" s="1"/>
      <c r="S75" s="1"/>
      <c r="T75" s="1"/>
      <c r="U75" s="1"/>
      <c r="V75" s="1"/>
      <c r="W75" s="1"/>
      <c r="X75" s="1"/>
      <c r="Y75" s="1"/>
      <c r="Z75" s="1"/>
    </row>
    <row r="76" spans="1:26" ht="15.75" customHeight="1">
      <c r="A76" s="1"/>
      <c r="B76" s="25"/>
      <c r="C76" s="25"/>
      <c r="D76" s="25"/>
      <c r="E76" s="25"/>
      <c r="F76" s="25"/>
      <c r="G76" s="26"/>
      <c r="H76" s="27"/>
      <c r="I76" s="1"/>
      <c r="J76" s="1"/>
      <c r="K76" s="1"/>
      <c r="L76" s="1"/>
      <c r="M76" s="1"/>
      <c r="N76" s="1"/>
      <c r="O76" s="1"/>
      <c r="P76" s="1"/>
      <c r="Q76" s="1"/>
      <c r="R76" s="1"/>
      <c r="S76" s="1"/>
      <c r="T76" s="1"/>
      <c r="U76" s="1"/>
      <c r="V76" s="1"/>
      <c r="W76" s="1"/>
      <c r="X76" s="1"/>
      <c r="Y76" s="1"/>
      <c r="Z76" s="1"/>
    </row>
    <row r="77" spans="1:26" ht="15.75" customHeight="1">
      <c r="A77" s="1"/>
      <c r="B77" s="25"/>
      <c r="C77" s="25"/>
      <c r="D77" s="25"/>
      <c r="E77" s="25"/>
      <c r="F77" s="25"/>
      <c r="G77" s="26"/>
      <c r="H77" s="27"/>
      <c r="I77" s="1"/>
      <c r="J77" s="1"/>
      <c r="K77" s="1"/>
      <c r="L77" s="1"/>
      <c r="M77" s="1"/>
      <c r="N77" s="1"/>
      <c r="O77" s="1"/>
      <c r="P77" s="1"/>
      <c r="Q77" s="1"/>
      <c r="R77" s="1"/>
      <c r="S77" s="1"/>
      <c r="T77" s="1"/>
      <c r="U77" s="1"/>
      <c r="V77" s="1"/>
      <c r="W77" s="1"/>
      <c r="X77" s="1"/>
      <c r="Y77" s="1"/>
      <c r="Z77" s="1"/>
    </row>
    <row r="78" spans="1:26" ht="15.75" customHeight="1">
      <c r="A78" s="1"/>
      <c r="B78" s="25"/>
      <c r="C78" s="25"/>
      <c r="D78" s="25"/>
      <c r="E78" s="25"/>
      <c r="F78" s="23"/>
      <c r="G78" s="26"/>
      <c r="H78" s="27"/>
      <c r="I78" s="1"/>
      <c r="J78" s="1"/>
      <c r="K78" s="1"/>
      <c r="L78" s="1"/>
      <c r="M78" s="1"/>
      <c r="N78" s="1"/>
      <c r="O78" s="1"/>
      <c r="P78" s="1"/>
      <c r="Q78" s="1"/>
      <c r="R78" s="1"/>
      <c r="S78" s="1"/>
      <c r="T78" s="1"/>
      <c r="U78" s="1"/>
      <c r="V78" s="1"/>
      <c r="W78" s="1"/>
      <c r="X78" s="1"/>
      <c r="Y78" s="1"/>
      <c r="Z78" s="1"/>
    </row>
    <row r="79" spans="1:26" ht="15.75" customHeight="1">
      <c r="A79" s="1"/>
      <c r="B79" s="25"/>
      <c r="C79" s="25"/>
      <c r="D79" s="25"/>
      <c r="E79" s="25"/>
      <c r="F79" s="25"/>
      <c r="G79" s="26"/>
      <c r="H79" s="27"/>
      <c r="I79" s="1"/>
      <c r="J79" s="1"/>
      <c r="K79" s="1"/>
      <c r="L79" s="1"/>
      <c r="M79" s="1"/>
      <c r="N79" s="1"/>
      <c r="O79" s="1"/>
      <c r="P79" s="1"/>
      <c r="Q79" s="1"/>
      <c r="R79" s="1"/>
      <c r="S79" s="1"/>
      <c r="T79" s="1"/>
      <c r="U79" s="1"/>
      <c r="V79" s="1"/>
      <c r="W79" s="1"/>
      <c r="X79" s="1"/>
      <c r="Y79" s="1"/>
      <c r="Z79" s="1"/>
    </row>
    <row r="80" spans="1:26" ht="15.75" customHeight="1">
      <c r="A80" s="1"/>
      <c r="B80" s="25"/>
      <c r="C80" s="25"/>
      <c r="D80" s="25"/>
      <c r="E80" s="25"/>
      <c r="F80" s="25"/>
      <c r="G80" s="26"/>
      <c r="H80" s="27"/>
      <c r="I80" s="1"/>
      <c r="J80" s="1"/>
      <c r="K80" s="1"/>
      <c r="L80" s="1"/>
      <c r="M80" s="1"/>
      <c r="N80" s="1"/>
      <c r="O80" s="1"/>
      <c r="P80" s="1"/>
      <c r="Q80" s="1"/>
      <c r="R80" s="1"/>
      <c r="S80" s="1"/>
      <c r="T80" s="1"/>
      <c r="U80" s="1"/>
      <c r="V80" s="1"/>
      <c r="W80" s="1"/>
      <c r="X80" s="1"/>
      <c r="Y80" s="1"/>
      <c r="Z80" s="1"/>
    </row>
    <row r="81" spans="1:26" ht="15.75" customHeight="1">
      <c r="A81" s="1"/>
      <c r="B81" s="25"/>
      <c r="C81" s="25"/>
      <c r="D81" s="25"/>
      <c r="E81" s="25"/>
      <c r="F81" s="25"/>
      <c r="G81" s="26"/>
      <c r="H81" s="27"/>
      <c r="I81" s="1"/>
      <c r="J81" s="1"/>
      <c r="K81" s="1"/>
      <c r="L81" s="1"/>
      <c r="M81" s="1"/>
      <c r="N81" s="1"/>
      <c r="O81" s="1"/>
      <c r="P81" s="1"/>
      <c r="Q81" s="1"/>
      <c r="R81" s="1"/>
      <c r="S81" s="1"/>
      <c r="T81" s="1"/>
      <c r="U81" s="1"/>
      <c r="V81" s="1"/>
      <c r="W81" s="1"/>
      <c r="X81" s="1"/>
      <c r="Y81" s="1"/>
      <c r="Z81" s="1"/>
    </row>
    <row r="82" spans="1:26" ht="15.75" customHeight="1">
      <c r="A82" s="1"/>
      <c r="B82" s="25"/>
      <c r="C82" s="25"/>
      <c r="D82" s="25"/>
      <c r="E82" s="25"/>
      <c r="F82" s="25"/>
      <c r="G82" s="26"/>
      <c r="H82" s="27"/>
      <c r="I82" s="1"/>
      <c r="J82" s="1"/>
      <c r="K82" s="1"/>
      <c r="L82" s="1"/>
      <c r="M82" s="1"/>
      <c r="N82" s="1"/>
      <c r="O82" s="1"/>
      <c r="P82" s="1"/>
      <c r="Q82" s="1"/>
      <c r="R82" s="1"/>
      <c r="S82" s="1"/>
      <c r="T82" s="1"/>
      <c r="U82" s="1"/>
      <c r="V82" s="1"/>
      <c r="W82" s="1"/>
      <c r="X82" s="1"/>
      <c r="Y82" s="1"/>
      <c r="Z82" s="1"/>
    </row>
    <row r="83" spans="1:26" ht="15.75" customHeight="1">
      <c r="A83" s="1"/>
      <c r="B83" s="25"/>
      <c r="C83" s="25"/>
      <c r="D83" s="25"/>
      <c r="E83" s="25"/>
      <c r="F83" s="25"/>
      <c r="G83" s="26"/>
      <c r="H83" s="27"/>
      <c r="I83" s="1"/>
      <c r="J83" s="1"/>
      <c r="K83" s="1"/>
      <c r="L83" s="1"/>
      <c r="M83" s="1"/>
      <c r="N83" s="1"/>
      <c r="O83" s="1"/>
      <c r="P83" s="1"/>
      <c r="Q83" s="1"/>
      <c r="R83" s="1"/>
      <c r="S83" s="1"/>
      <c r="T83" s="1"/>
      <c r="U83" s="1"/>
      <c r="V83" s="1"/>
      <c r="W83" s="1"/>
      <c r="X83" s="1"/>
      <c r="Y83" s="1"/>
      <c r="Z83" s="1"/>
    </row>
    <row r="84" spans="1:26" ht="15.75" customHeight="1">
      <c r="A84" s="1"/>
      <c r="B84" s="25"/>
      <c r="C84" s="25"/>
      <c r="D84" s="25"/>
      <c r="E84" s="25"/>
      <c r="F84" s="25"/>
      <c r="G84" s="26"/>
      <c r="H84" s="27"/>
      <c r="I84" s="1"/>
      <c r="J84" s="1"/>
      <c r="K84" s="1"/>
      <c r="L84" s="1"/>
      <c r="M84" s="1"/>
      <c r="N84" s="1"/>
      <c r="O84" s="1"/>
      <c r="P84" s="1"/>
      <c r="Q84" s="1"/>
      <c r="R84" s="1"/>
      <c r="S84" s="1"/>
      <c r="T84" s="1"/>
      <c r="U84" s="1"/>
      <c r="V84" s="1"/>
      <c r="W84" s="1"/>
      <c r="X84" s="1"/>
      <c r="Y84" s="1"/>
      <c r="Z84" s="1"/>
    </row>
    <row r="85" spans="1:26" ht="15.75" customHeight="1">
      <c r="A85" s="1"/>
      <c r="B85" s="25"/>
      <c r="C85" s="25"/>
      <c r="D85" s="25"/>
      <c r="E85" s="25"/>
      <c r="F85" s="25"/>
      <c r="G85" s="26"/>
      <c r="H85" s="27"/>
      <c r="I85" s="1"/>
      <c r="J85" s="1"/>
      <c r="K85" s="1"/>
      <c r="L85" s="1"/>
      <c r="M85" s="1"/>
      <c r="N85" s="1"/>
      <c r="O85" s="1"/>
      <c r="P85" s="1"/>
      <c r="Q85" s="1"/>
      <c r="R85" s="1"/>
      <c r="S85" s="1"/>
      <c r="T85" s="1"/>
      <c r="U85" s="1"/>
      <c r="V85" s="1"/>
      <c r="W85" s="1"/>
      <c r="X85" s="1"/>
      <c r="Y85" s="1"/>
      <c r="Z85" s="1"/>
    </row>
    <row r="86" spans="1:26" ht="15.75" customHeight="1">
      <c r="A86" s="1"/>
      <c r="B86" s="25"/>
      <c r="C86" s="25"/>
      <c r="D86" s="25"/>
      <c r="E86" s="25"/>
      <c r="F86" s="25"/>
      <c r="G86" s="26"/>
      <c r="H86" s="27"/>
      <c r="I86" s="1"/>
      <c r="J86" s="1"/>
      <c r="K86" s="1"/>
      <c r="L86" s="1"/>
      <c r="M86" s="1"/>
      <c r="N86" s="1"/>
      <c r="O86" s="1"/>
      <c r="P86" s="1"/>
      <c r="Q86" s="1"/>
      <c r="R86" s="1"/>
      <c r="S86" s="1"/>
      <c r="T86" s="1"/>
      <c r="U86" s="1"/>
      <c r="V86" s="1"/>
      <c r="W86" s="1"/>
      <c r="X86" s="1"/>
      <c r="Y86" s="1"/>
      <c r="Z86" s="1"/>
    </row>
    <row r="87" spans="1:26" ht="15.75" customHeight="1">
      <c r="A87" s="1"/>
      <c r="B87" s="25"/>
      <c r="C87" s="25"/>
      <c r="D87" s="25"/>
      <c r="E87" s="25"/>
      <c r="F87" s="25"/>
      <c r="G87" s="26"/>
      <c r="H87" s="27"/>
      <c r="I87" s="1"/>
      <c r="J87" s="1"/>
      <c r="K87" s="1"/>
      <c r="L87" s="1"/>
      <c r="M87" s="1"/>
      <c r="N87" s="1"/>
      <c r="O87" s="1"/>
      <c r="P87" s="1"/>
      <c r="Q87" s="1"/>
      <c r="R87" s="1"/>
      <c r="S87" s="1"/>
      <c r="T87" s="1"/>
      <c r="U87" s="1"/>
      <c r="V87" s="1"/>
      <c r="W87" s="1"/>
      <c r="X87" s="1"/>
      <c r="Y87" s="1"/>
      <c r="Z87" s="1"/>
    </row>
    <row r="88" spans="1:26" ht="15.75" customHeight="1">
      <c r="A88" s="1"/>
      <c r="B88" s="25"/>
      <c r="C88" s="25"/>
      <c r="D88" s="25"/>
      <c r="E88" s="25"/>
      <c r="F88" s="25"/>
      <c r="G88" s="26"/>
      <c r="H88" s="27"/>
      <c r="I88" s="1"/>
      <c r="J88" s="1"/>
      <c r="K88" s="1"/>
      <c r="L88" s="1"/>
      <c r="M88" s="1"/>
      <c r="N88" s="1"/>
      <c r="O88" s="1"/>
      <c r="P88" s="1"/>
      <c r="Q88" s="1"/>
      <c r="R88" s="1"/>
      <c r="S88" s="1"/>
      <c r="T88" s="1"/>
      <c r="U88" s="1"/>
      <c r="V88" s="1"/>
      <c r="W88" s="1"/>
      <c r="X88" s="1"/>
      <c r="Y88" s="1"/>
      <c r="Z88" s="1"/>
    </row>
    <row r="89" spans="1:26" ht="15.75" customHeight="1">
      <c r="A89" s="1"/>
      <c r="B89" s="25"/>
      <c r="C89" s="25"/>
      <c r="D89" s="25"/>
      <c r="E89" s="25"/>
      <c r="F89" s="25"/>
      <c r="G89" s="26"/>
      <c r="H89" s="27"/>
      <c r="I89" s="1"/>
      <c r="J89" s="1"/>
      <c r="K89" s="1"/>
      <c r="L89" s="1"/>
      <c r="M89" s="1"/>
      <c r="N89" s="1"/>
      <c r="O89" s="1"/>
      <c r="P89" s="1"/>
      <c r="Q89" s="1"/>
      <c r="R89" s="1"/>
      <c r="S89" s="1"/>
      <c r="T89" s="1"/>
      <c r="U89" s="1"/>
      <c r="V89" s="1"/>
      <c r="W89" s="1"/>
      <c r="X89" s="1"/>
      <c r="Y89" s="1"/>
      <c r="Z89" s="1"/>
    </row>
    <row r="90" spans="1:26" ht="15.75" customHeight="1">
      <c r="A90" s="1"/>
      <c r="B90" s="25"/>
      <c r="C90" s="25"/>
      <c r="D90" s="25"/>
      <c r="E90" s="25"/>
      <c r="F90" s="25"/>
      <c r="G90" s="26"/>
      <c r="H90" s="27"/>
      <c r="I90" s="1"/>
      <c r="J90" s="1"/>
      <c r="K90" s="1"/>
      <c r="L90" s="1"/>
      <c r="M90" s="1"/>
      <c r="N90" s="1"/>
      <c r="O90" s="1"/>
      <c r="P90" s="1"/>
      <c r="Q90" s="1"/>
      <c r="R90" s="1"/>
      <c r="S90" s="1"/>
      <c r="T90" s="1"/>
      <c r="U90" s="1"/>
      <c r="V90" s="1"/>
      <c r="W90" s="1"/>
      <c r="X90" s="1"/>
      <c r="Y90" s="1"/>
      <c r="Z90" s="1"/>
    </row>
    <row r="91" spans="1:26" ht="15.75" customHeight="1">
      <c r="A91" s="1"/>
      <c r="B91" s="25"/>
      <c r="C91" s="25"/>
      <c r="D91" s="25"/>
      <c r="E91" s="25"/>
      <c r="F91" s="25"/>
      <c r="G91" s="26"/>
      <c r="H91" s="27"/>
      <c r="I91" s="1"/>
      <c r="J91" s="1"/>
      <c r="K91" s="1"/>
      <c r="L91" s="1"/>
      <c r="M91" s="1"/>
      <c r="N91" s="1"/>
      <c r="O91" s="1"/>
      <c r="P91" s="1"/>
      <c r="Q91" s="1"/>
      <c r="R91" s="1"/>
      <c r="S91" s="1"/>
      <c r="T91" s="1"/>
      <c r="U91" s="1"/>
      <c r="V91" s="1"/>
      <c r="W91" s="1"/>
      <c r="X91" s="1"/>
      <c r="Y91" s="1"/>
      <c r="Z91" s="1"/>
    </row>
    <row r="92" spans="1:26" ht="15.75" customHeight="1">
      <c r="A92" s="1"/>
      <c r="B92" s="25"/>
      <c r="C92" s="25"/>
      <c r="D92" s="25"/>
      <c r="E92" s="25"/>
      <c r="F92" s="25"/>
      <c r="G92" s="26"/>
      <c r="H92" s="27"/>
      <c r="I92" s="1"/>
      <c r="J92" s="1"/>
      <c r="K92" s="1"/>
      <c r="L92" s="1"/>
      <c r="M92" s="1"/>
      <c r="N92" s="1"/>
      <c r="O92" s="1"/>
      <c r="P92" s="1"/>
      <c r="Q92" s="1"/>
      <c r="R92" s="1"/>
      <c r="S92" s="1"/>
      <c r="T92" s="1"/>
      <c r="U92" s="1"/>
      <c r="V92" s="1"/>
      <c r="W92" s="1"/>
      <c r="X92" s="1"/>
      <c r="Y92" s="1"/>
      <c r="Z92" s="1"/>
    </row>
    <row r="93" spans="1:26" ht="15.75" customHeight="1">
      <c r="A93" s="1"/>
      <c r="B93" s="25"/>
      <c r="C93" s="25"/>
      <c r="D93" s="25"/>
      <c r="E93" s="25"/>
      <c r="F93" s="25"/>
      <c r="G93" s="26"/>
      <c r="H93" s="27"/>
      <c r="I93" s="1"/>
      <c r="J93" s="1"/>
      <c r="K93" s="1"/>
      <c r="L93" s="1"/>
      <c r="M93" s="1"/>
      <c r="N93" s="1"/>
      <c r="O93" s="1"/>
      <c r="P93" s="1"/>
      <c r="Q93" s="1"/>
      <c r="R93" s="1"/>
      <c r="S93" s="1"/>
      <c r="T93" s="1"/>
      <c r="U93" s="1"/>
      <c r="V93" s="1"/>
      <c r="W93" s="1"/>
      <c r="X93" s="1"/>
      <c r="Y93" s="1"/>
      <c r="Z93" s="1"/>
    </row>
    <row r="94" spans="1:26" ht="15.75" customHeight="1">
      <c r="A94" s="1"/>
      <c r="B94" s="25"/>
      <c r="C94" s="25"/>
      <c r="D94" s="25"/>
      <c r="E94" s="25"/>
      <c r="F94" s="25"/>
      <c r="G94" s="26"/>
      <c r="H94" s="27"/>
      <c r="I94" s="1"/>
      <c r="J94" s="1"/>
      <c r="K94" s="1"/>
      <c r="L94" s="1"/>
      <c r="M94" s="1"/>
      <c r="N94" s="1"/>
      <c r="O94" s="1"/>
      <c r="P94" s="1"/>
      <c r="Q94" s="1"/>
      <c r="R94" s="1"/>
      <c r="S94" s="1"/>
      <c r="T94" s="1"/>
      <c r="U94" s="1"/>
      <c r="V94" s="1"/>
      <c r="W94" s="1"/>
      <c r="X94" s="1"/>
      <c r="Y94" s="1"/>
      <c r="Z94" s="1"/>
    </row>
    <row r="95" spans="1:26" ht="15.75" customHeight="1">
      <c r="A95" s="1"/>
      <c r="B95" s="25"/>
      <c r="C95" s="25"/>
      <c r="D95" s="25"/>
      <c r="E95" s="25"/>
      <c r="F95" s="25"/>
      <c r="G95" s="26"/>
      <c r="H95" s="27"/>
      <c r="I95" s="1"/>
      <c r="J95" s="1"/>
      <c r="K95" s="1"/>
      <c r="L95" s="1"/>
      <c r="M95" s="1"/>
      <c r="N95" s="1"/>
      <c r="O95" s="1"/>
      <c r="P95" s="1"/>
      <c r="Q95" s="1"/>
      <c r="R95" s="1"/>
      <c r="S95" s="1"/>
      <c r="T95" s="1"/>
      <c r="U95" s="1"/>
      <c r="V95" s="1"/>
      <c r="W95" s="1"/>
      <c r="X95" s="1"/>
      <c r="Y95" s="1"/>
      <c r="Z95" s="1"/>
    </row>
    <row r="96" spans="1:26" ht="15.75" customHeight="1">
      <c r="A96" s="1"/>
      <c r="B96" s="25"/>
      <c r="C96" s="25"/>
      <c r="D96" s="25"/>
      <c r="E96" s="25"/>
      <c r="F96" s="25"/>
      <c r="G96" s="26"/>
      <c r="H96" s="27"/>
      <c r="I96" s="1"/>
      <c r="J96" s="1"/>
      <c r="K96" s="1"/>
      <c r="L96" s="1"/>
      <c r="M96" s="1"/>
      <c r="N96" s="1"/>
      <c r="O96" s="1"/>
      <c r="P96" s="1"/>
      <c r="Q96" s="1"/>
      <c r="R96" s="1"/>
      <c r="S96" s="1"/>
      <c r="T96" s="1"/>
      <c r="U96" s="1"/>
      <c r="V96" s="1"/>
      <c r="W96" s="1"/>
      <c r="X96" s="1"/>
      <c r="Y96" s="1"/>
      <c r="Z96" s="1"/>
    </row>
    <row r="97" spans="1:26" ht="15.75" customHeight="1">
      <c r="A97" s="1"/>
      <c r="B97" s="25"/>
      <c r="C97" s="25"/>
      <c r="D97" s="25"/>
      <c r="E97" s="25"/>
      <c r="F97" s="25"/>
      <c r="G97" s="26"/>
      <c r="H97" s="27"/>
      <c r="I97" s="1"/>
      <c r="J97" s="1"/>
      <c r="K97" s="1"/>
      <c r="L97" s="1"/>
      <c r="M97" s="1"/>
      <c r="N97" s="1"/>
      <c r="O97" s="1"/>
      <c r="P97" s="1"/>
      <c r="Q97" s="1"/>
      <c r="R97" s="1"/>
      <c r="S97" s="1"/>
      <c r="T97" s="1"/>
      <c r="U97" s="1"/>
      <c r="V97" s="1"/>
      <c r="W97" s="1"/>
      <c r="X97" s="1"/>
      <c r="Y97" s="1"/>
      <c r="Z97" s="1"/>
    </row>
    <row r="98" spans="1:26" ht="15.75" customHeight="1">
      <c r="A98" s="1"/>
      <c r="B98" s="25"/>
      <c r="C98" s="25"/>
      <c r="D98" s="25"/>
      <c r="E98" s="25"/>
      <c r="F98" s="25"/>
      <c r="G98" s="26"/>
      <c r="H98" s="27"/>
      <c r="I98" s="1"/>
      <c r="J98" s="1"/>
      <c r="K98" s="1"/>
      <c r="L98" s="1"/>
      <c r="M98" s="1"/>
      <c r="N98" s="1"/>
      <c r="O98" s="1"/>
      <c r="P98" s="1"/>
      <c r="Q98" s="1"/>
      <c r="R98" s="1"/>
      <c r="S98" s="1"/>
      <c r="T98" s="1"/>
      <c r="U98" s="1"/>
      <c r="V98" s="1"/>
      <c r="W98" s="1"/>
      <c r="X98" s="1"/>
      <c r="Y98" s="1"/>
      <c r="Z98" s="1"/>
    </row>
    <row r="99" spans="1:26" ht="15.75" customHeight="1">
      <c r="A99" s="1"/>
      <c r="B99" s="25"/>
      <c r="C99" s="25"/>
      <c r="D99" s="25"/>
      <c r="E99" s="25"/>
      <c r="F99" s="25"/>
      <c r="G99" s="26"/>
      <c r="H99" s="27"/>
      <c r="I99" s="1"/>
      <c r="J99" s="1"/>
      <c r="K99" s="1"/>
      <c r="L99" s="1"/>
      <c r="M99" s="1"/>
      <c r="N99" s="1"/>
      <c r="O99" s="1"/>
      <c r="P99" s="1"/>
      <c r="Q99" s="1"/>
      <c r="R99" s="1"/>
      <c r="S99" s="1"/>
      <c r="T99" s="1"/>
      <c r="U99" s="1"/>
      <c r="V99" s="1"/>
      <c r="W99" s="1"/>
      <c r="X99" s="1"/>
      <c r="Y99" s="1"/>
      <c r="Z99" s="1"/>
    </row>
    <row r="100" spans="1:26" ht="15.75" customHeight="1">
      <c r="A100" s="1"/>
      <c r="B100" s="25"/>
      <c r="C100" s="25"/>
      <c r="D100" s="25"/>
      <c r="E100" s="25"/>
      <c r="F100" s="25"/>
      <c r="G100" s="26"/>
      <c r="H100" s="27"/>
      <c r="I100" s="1"/>
      <c r="J100" s="1"/>
      <c r="K100" s="1"/>
      <c r="L100" s="1"/>
      <c r="M100" s="1"/>
      <c r="N100" s="1"/>
      <c r="O100" s="1"/>
      <c r="P100" s="1"/>
      <c r="Q100" s="1"/>
      <c r="R100" s="1"/>
      <c r="S100" s="1"/>
      <c r="T100" s="1"/>
      <c r="U100" s="1"/>
      <c r="V100" s="1"/>
      <c r="W100" s="1"/>
      <c r="X100" s="1"/>
      <c r="Y100" s="1"/>
      <c r="Z100" s="1"/>
    </row>
    <row r="101" spans="1:26" ht="15.75" customHeight="1">
      <c r="A101" s="1"/>
      <c r="B101" s="25"/>
      <c r="C101" s="25"/>
      <c r="D101" s="25"/>
      <c r="E101" s="25"/>
      <c r="F101" s="25"/>
      <c r="G101" s="26"/>
      <c r="H101" s="27"/>
      <c r="I101" s="1"/>
      <c r="J101" s="1"/>
      <c r="K101" s="1"/>
      <c r="L101" s="1"/>
      <c r="M101" s="1"/>
      <c r="N101" s="1"/>
      <c r="O101" s="1"/>
      <c r="P101" s="1"/>
      <c r="Q101" s="1"/>
      <c r="R101" s="1"/>
      <c r="S101" s="1"/>
      <c r="T101" s="1"/>
      <c r="U101" s="1"/>
      <c r="V101" s="1"/>
      <c r="W101" s="1"/>
      <c r="X101" s="1"/>
      <c r="Y101" s="1"/>
      <c r="Z101" s="1"/>
    </row>
    <row r="102" spans="1:26" ht="15.75" customHeight="1">
      <c r="A102" s="1"/>
      <c r="B102" s="25"/>
      <c r="C102" s="25"/>
      <c r="D102" s="25"/>
      <c r="E102" s="25"/>
      <c r="F102" s="25"/>
      <c r="G102" s="26"/>
      <c r="H102" s="27"/>
      <c r="I102" s="1"/>
      <c r="J102" s="1"/>
      <c r="K102" s="1"/>
      <c r="L102" s="1"/>
      <c r="M102" s="1"/>
      <c r="N102" s="1"/>
      <c r="O102" s="1"/>
      <c r="P102" s="1"/>
      <c r="Q102" s="1"/>
      <c r="R102" s="1"/>
      <c r="S102" s="1"/>
      <c r="T102" s="1"/>
      <c r="U102" s="1"/>
      <c r="V102" s="1"/>
      <c r="W102" s="1"/>
      <c r="X102" s="1"/>
      <c r="Y102" s="1"/>
      <c r="Z102" s="1"/>
    </row>
    <row r="103" spans="1:26" ht="15.75" customHeight="1">
      <c r="A103" s="1"/>
      <c r="B103" s="25"/>
      <c r="C103" s="25"/>
      <c r="D103" s="25"/>
      <c r="E103" s="25"/>
      <c r="F103" s="25"/>
      <c r="G103" s="26"/>
      <c r="H103" s="27"/>
      <c r="I103" s="1"/>
      <c r="J103" s="1"/>
      <c r="K103" s="1"/>
      <c r="L103" s="1"/>
      <c r="M103" s="1"/>
      <c r="N103" s="1"/>
      <c r="O103" s="1"/>
      <c r="P103" s="1"/>
      <c r="Q103" s="1"/>
      <c r="R103" s="1"/>
      <c r="S103" s="1"/>
      <c r="T103" s="1"/>
      <c r="U103" s="1"/>
      <c r="V103" s="1"/>
      <c r="W103" s="1"/>
      <c r="X103" s="1"/>
      <c r="Y103" s="1"/>
      <c r="Z103" s="1"/>
    </row>
    <row r="104" spans="1:26" ht="15.75" customHeight="1">
      <c r="A104" s="1"/>
      <c r="B104" s="25"/>
      <c r="C104" s="25"/>
      <c r="D104" s="25"/>
      <c r="E104" s="25"/>
      <c r="F104" s="25"/>
      <c r="G104" s="26"/>
      <c r="H104" s="27"/>
      <c r="I104" s="1"/>
      <c r="J104" s="1"/>
      <c r="K104" s="1"/>
      <c r="L104" s="1"/>
      <c r="M104" s="1"/>
      <c r="N104" s="1"/>
      <c r="O104" s="1"/>
      <c r="P104" s="1"/>
      <c r="Q104" s="1"/>
      <c r="R104" s="1"/>
      <c r="S104" s="1"/>
      <c r="T104" s="1"/>
      <c r="U104" s="1"/>
      <c r="V104" s="1"/>
      <c r="W104" s="1"/>
      <c r="X104" s="1"/>
      <c r="Y104" s="1"/>
      <c r="Z104" s="1"/>
    </row>
    <row r="105" spans="1:26" ht="15.75" customHeight="1">
      <c r="A105" s="1"/>
      <c r="B105" s="25"/>
      <c r="C105" s="25"/>
      <c r="D105" s="25"/>
      <c r="E105" s="25"/>
      <c r="F105" s="25"/>
      <c r="G105" s="26"/>
      <c r="H105" s="27"/>
      <c r="I105" s="1"/>
      <c r="J105" s="1"/>
      <c r="K105" s="1"/>
      <c r="L105" s="1"/>
      <c r="M105" s="1"/>
      <c r="N105" s="1"/>
      <c r="O105" s="1"/>
      <c r="P105" s="1"/>
      <c r="Q105" s="1"/>
      <c r="R105" s="1"/>
      <c r="S105" s="1"/>
      <c r="T105" s="1"/>
      <c r="U105" s="1"/>
      <c r="V105" s="1"/>
      <c r="W105" s="1"/>
      <c r="X105" s="1"/>
      <c r="Y105" s="1"/>
      <c r="Z105" s="1"/>
    </row>
    <row r="106" spans="1:26" ht="15.75" customHeight="1">
      <c r="A106" s="1"/>
      <c r="B106" s="25"/>
      <c r="C106" s="25"/>
      <c r="D106" s="25"/>
      <c r="E106" s="25"/>
      <c r="F106" s="25"/>
      <c r="G106" s="26"/>
      <c r="H106" s="27"/>
      <c r="I106" s="1"/>
      <c r="J106" s="1"/>
      <c r="K106" s="1"/>
      <c r="L106" s="1"/>
      <c r="M106" s="1"/>
      <c r="N106" s="1"/>
      <c r="O106" s="1"/>
      <c r="P106" s="1"/>
      <c r="Q106" s="1"/>
      <c r="R106" s="1"/>
      <c r="S106" s="1"/>
      <c r="T106" s="1"/>
      <c r="U106" s="1"/>
      <c r="V106" s="1"/>
      <c r="W106" s="1"/>
      <c r="X106" s="1"/>
      <c r="Y106" s="1"/>
      <c r="Z106" s="1"/>
    </row>
    <row r="107" spans="1:26" ht="15.75" customHeight="1">
      <c r="A107" s="1"/>
      <c r="B107" s="25"/>
      <c r="C107" s="25"/>
      <c r="D107" s="25"/>
      <c r="E107" s="25"/>
      <c r="F107" s="25"/>
      <c r="G107" s="26"/>
      <c r="H107" s="27"/>
      <c r="I107" s="1"/>
      <c r="J107" s="1"/>
      <c r="K107" s="1"/>
      <c r="L107" s="1"/>
      <c r="M107" s="1"/>
      <c r="N107" s="1"/>
      <c r="O107" s="1"/>
      <c r="P107" s="1"/>
      <c r="Q107" s="1"/>
      <c r="R107" s="1"/>
      <c r="S107" s="1"/>
      <c r="T107" s="1"/>
      <c r="U107" s="1"/>
      <c r="V107" s="1"/>
      <c r="W107" s="1"/>
      <c r="X107" s="1"/>
      <c r="Y107" s="1"/>
      <c r="Z107" s="1"/>
    </row>
    <row r="108" spans="1:26" ht="15.75" customHeight="1">
      <c r="A108" s="1"/>
      <c r="B108" s="25"/>
      <c r="C108" s="25"/>
      <c r="D108" s="25"/>
      <c r="E108" s="25"/>
      <c r="F108" s="25"/>
      <c r="G108" s="26"/>
      <c r="H108" s="27"/>
      <c r="I108" s="1"/>
      <c r="J108" s="1"/>
      <c r="K108" s="1"/>
      <c r="L108" s="1"/>
      <c r="M108" s="1"/>
      <c r="N108" s="1"/>
      <c r="O108" s="1"/>
      <c r="P108" s="1"/>
      <c r="Q108" s="1"/>
      <c r="R108" s="1"/>
      <c r="S108" s="1"/>
      <c r="T108" s="1"/>
      <c r="U108" s="1"/>
      <c r="V108" s="1"/>
      <c r="W108" s="1"/>
      <c r="X108" s="1"/>
      <c r="Y108" s="1"/>
      <c r="Z108" s="1"/>
    </row>
    <row r="109" spans="1:26" ht="15.75" customHeight="1">
      <c r="A109" s="1"/>
      <c r="B109" s="25"/>
      <c r="C109" s="25"/>
      <c r="D109" s="25"/>
      <c r="E109" s="25"/>
      <c r="F109" s="25"/>
      <c r="G109" s="26"/>
      <c r="H109" s="27"/>
      <c r="I109" s="1"/>
      <c r="J109" s="1"/>
      <c r="K109" s="1"/>
      <c r="L109" s="1"/>
      <c r="M109" s="1"/>
      <c r="N109" s="1"/>
      <c r="O109" s="1"/>
      <c r="P109" s="1"/>
      <c r="Q109" s="1"/>
      <c r="R109" s="1"/>
      <c r="S109" s="1"/>
      <c r="T109" s="1"/>
      <c r="U109" s="1"/>
      <c r="V109" s="1"/>
      <c r="W109" s="1"/>
      <c r="X109" s="1"/>
      <c r="Y109" s="1"/>
      <c r="Z109" s="1"/>
    </row>
    <row r="110" spans="1:26" ht="15.75" customHeight="1">
      <c r="A110" s="1"/>
      <c r="B110" s="25"/>
      <c r="C110" s="25"/>
      <c r="D110" s="25"/>
      <c r="E110" s="25"/>
      <c r="F110" s="25"/>
      <c r="G110" s="26"/>
      <c r="H110" s="27"/>
      <c r="I110" s="1"/>
      <c r="J110" s="1"/>
      <c r="K110" s="1"/>
      <c r="L110" s="1"/>
      <c r="M110" s="1"/>
      <c r="N110" s="1"/>
      <c r="O110" s="1"/>
      <c r="P110" s="1"/>
      <c r="Q110" s="1"/>
      <c r="R110" s="1"/>
      <c r="S110" s="1"/>
      <c r="T110" s="1"/>
      <c r="U110" s="1"/>
      <c r="V110" s="1"/>
      <c r="W110" s="1"/>
      <c r="X110" s="1"/>
      <c r="Y110" s="1"/>
      <c r="Z110" s="1"/>
    </row>
    <row r="111" spans="1:26" ht="15.75" customHeight="1">
      <c r="A111" s="1"/>
      <c r="B111" s="25"/>
      <c r="C111" s="25"/>
      <c r="D111" s="25"/>
      <c r="E111" s="25"/>
      <c r="F111" s="25"/>
      <c r="G111" s="26"/>
      <c r="H111" s="27"/>
      <c r="I111" s="1"/>
      <c r="J111" s="1"/>
      <c r="K111" s="1"/>
      <c r="L111" s="1"/>
      <c r="M111" s="1"/>
      <c r="N111" s="1"/>
      <c r="O111" s="1"/>
      <c r="P111" s="1"/>
      <c r="Q111" s="1"/>
      <c r="R111" s="1"/>
      <c r="S111" s="1"/>
      <c r="T111" s="1"/>
      <c r="U111" s="1"/>
      <c r="V111" s="1"/>
      <c r="W111" s="1"/>
      <c r="X111" s="1"/>
      <c r="Y111" s="1"/>
      <c r="Z111" s="1"/>
    </row>
    <row r="112" spans="1:26" ht="15.75" customHeight="1">
      <c r="A112" s="1"/>
      <c r="B112" s="25"/>
      <c r="C112" s="25"/>
      <c r="D112" s="25"/>
      <c r="E112" s="25"/>
      <c r="F112" s="25"/>
      <c r="G112" s="26"/>
      <c r="H112" s="27"/>
      <c r="I112" s="1"/>
      <c r="J112" s="1"/>
      <c r="K112" s="1"/>
      <c r="L112" s="1"/>
      <c r="M112" s="1"/>
      <c r="N112" s="1"/>
      <c r="O112" s="1"/>
      <c r="P112" s="1"/>
      <c r="Q112" s="1"/>
      <c r="R112" s="1"/>
      <c r="S112" s="1"/>
      <c r="T112" s="1"/>
      <c r="U112" s="1"/>
      <c r="V112" s="1"/>
      <c r="W112" s="1"/>
      <c r="X112" s="1"/>
      <c r="Y112" s="1"/>
      <c r="Z112" s="1"/>
    </row>
    <row r="113" spans="1:26" ht="15.75" customHeight="1">
      <c r="A113" s="1"/>
      <c r="B113" s="25"/>
      <c r="C113" s="25"/>
      <c r="D113" s="25"/>
      <c r="E113" s="25"/>
      <c r="F113" s="25"/>
      <c r="G113" s="26"/>
      <c r="H113" s="27"/>
      <c r="I113" s="1"/>
      <c r="J113" s="1"/>
      <c r="K113" s="1"/>
      <c r="L113" s="1"/>
      <c r="M113" s="1"/>
      <c r="N113" s="1"/>
      <c r="O113" s="1"/>
      <c r="P113" s="1"/>
      <c r="Q113" s="1"/>
      <c r="R113" s="1"/>
      <c r="S113" s="1"/>
      <c r="T113" s="1"/>
      <c r="U113" s="1"/>
      <c r="V113" s="1"/>
      <c r="W113" s="1"/>
      <c r="X113" s="1"/>
      <c r="Y113" s="1"/>
      <c r="Z113" s="1"/>
    </row>
    <row r="114" spans="1:26" ht="15.75" customHeight="1">
      <c r="A114" s="1"/>
      <c r="B114" s="25"/>
      <c r="C114" s="25"/>
      <c r="D114" s="25"/>
      <c r="E114" s="25"/>
      <c r="F114" s="25"/>
      <c r="G114" s="26"/>
      <c r="H114" s="27"/>
      <c r="I114" s="1"/>
      <c r="J114" s="1"/>
      <c r="K114" s="1"/>
      <c r="L114" s="1"/>
      <c r="M114" s="1"/>
      <c r="N114" s="1"/>
      <c r="O114" s="1"/>
      <c r="P114" s="1"/>
      <c r="Q114" s="1"/>
      <c r="R114" s="1"/>
      <c r="S114" s="1"/>
      <c r="T114" s="1"/>
      <c r="U114" s="1"/>
      <c r="V114" s="1"/>
      <c r="W114" s="1"/>
      <c r="X114" s="1"/>
      <c r="Y114" s="1"/>
      <c r="Z114" s="1"/>
    </row>
    <row r="115" spans="1:26" ht="15.75" customHeight="1">
      <c r="A115" s="1"/>
      <c r="B115" s="25"/>
      <c r="C115" s="25"/>
      <c r="D115" s="25"/>
      <c r="E115" s="25"/>
      <c r="F115" s="25"/>
      <c r="G115" s="26"/>
      <c r="H115" s="27"/>
      <c r="I115" s="1"/>
      <c r="J115" s="1"/>
      <c r="K115" s="1"/>
      <c r="L115" s="1"/>
      <c r="M115" s="1"/>
      <c r="N115" s="1"/>
      <c r="O115" s="1"/>
      <c r="P115" s="1"/>
      <c r="Q115" s="1"/>
      <c r="R115" s="1"/>
      <c r="S115" s="1"/>
      <c r="T115" s="1"/>
      <c r="U115" s="1"/>
      <c r="V115" s="1"/>
      <c r="W115" s="1"/>
      <c r="X115" s="1"/>
      <c r="Y115" s="1"/>
      <c r="Z115" s="1"/>
    </row>
    <row r="116" spans="1:26" ht="15.75" customHeight="1">
      <c r="A116" s="1"/>
      <c r="B116" s="25"/>
      <c r="C116" s="25"/>
      <c r="D116" s="25"/>
      <c r="E116" s="25"/>
      <c r="F116" s="25"/>
      <c r="G116" s="26"/>
      <c r="H116" s="27"/>
      <c r="I116" s="1"/>
      <c r="J116" s="1"/>
      <c r="K116" s="1"/>
      <c r="L116" s="1"/>
      <c r="M116" s="1"/>
      <c r="N116" s="1"/>
      <c r="O116" s="1"/>
      <c r="P116" s="1"/>
      <c r="Q116" s="1"/>
      <c r="R116" s="1"/>
      <c r="S116" s="1"/>
      <c r="T116" s="1"/>
      <c r="U116" s="1"/>
      <c r="V116" s="1"/>
      <c r="W116" s="1"/>
      <c r="X116" s="1"/>
      <c r="Y116" s="1"/>
      <c r="Z116" s="1"/>
    </row>
    <row r="117" spans="1:26" ht="15.75" customHeight="1">
      <c r="A117" s="1"/>
      <c r="B117" s="25"/>
      <c r="C117" s="25"/>
      <c r="D117" s="25"/>
      <c r="E117" s="25"/>
      <c r="F117" s="25"/>
      <c r="G117" s="26"/>
      <c r="H117" s="27"/>
      <c r="I117" s="1"/>
      <c r="J117" s="1"/>
      <c r="K117" s="1"/>
      <c r="L117" s="1"/>
      <c r="M117" s="1"/>
      <c r="N117" s="1"/>
      <c r="O117" s="1"/>
      <c r="P117" s="1"/>
      <c r="Q117" s="1"/>
      <c r="R117" s="1"/>
      <c r="S117" s="1"/>
      <c r="T117" s="1"/>
      <c r="U117" s="1"/>
      <c r="V117" s="1"/>
      <c r="W117" s="1"/>
      <c r="X117" s="1"/>
      <c r="Y117" s="1"/>
      <c r="Z117" s="1"/>
    </row>
    <row r="118" spans="1:26" ht="15.75" customHeight="1">
      <c r="A118" s="1"/>
      <c r="B118" s="25"/>
      <c r="C118" s="25"/>
      <c r="D118" s="25"/>
      <c r="E118" s="25"/>
      <c r="F118" s="25"/>
      <c r="G118" s="26"/>
      <c r="H118" s="27"/>
      <c r="I118" s="1"/>
      <c r="J118" s="1"/>
      <c r="K118" s="1"/>
      <c r="L118" s="1"/>
      <c r="M118" s="1"/>
      <c r="N118" s="1"/>
      <c r="O118" s="1"/>
      <c r="P118" s="1"/>
      <c r="Q118" s="1"/>
      <c r="R118" s="1"/>
      <c r="S118" s="1"/>
      <c r="T118" s="1"/>
      <c r="U118" s="1"/>
      <c r="V118" s="1"/>
      <c r="W118" s="1"/>
      <c r="X118" s="1"/>
      <c r="Y118" s="1"/>
      <c r="Z118" s="1"/>
    </row>
    <row r="119" spans="1:26" ht="15.75" customHeight="1">
      <c r="A119" s="1"/>
      <c r="B119" s="25"/>
      <c r="C119" s="25"/>
      <c r="D119" s="25"/>
      <c r="E119" s="25"/>
      <c r="F119" s="25"/>
      <c r="G119" s="26"/>
      <c r="H119" s="27"/>
      <c r="I119" s="1"/>
      <c r="J119" s="1"/>
      <c r="K119" s="1"/>
      <c r="L119" s="1"/>
      <c r="M119" s="1"/>
      <c r="N119" s="1"/>
      <c r="O119" s="1"/>
      <c r="P119" s="1"/>
      <c r="Q119" s="1"/>
      <c r="R119" s="1"/>
      <c r="S119" s="1"/>
      <c r="T119" s="1"/>
      <c r="U119" s="1"/>
      <c r="V119" s="1"/>
      <c r="W119" s="1"/>
      <c r="X119" s="1"/>
      <c r="Y119" s="1"/>
      <c r="Z119" s="1"/>
    </row>
    <row r="120" spans="1:26" ht="15.75" customHeight="1">
      <c r="A120" s="1"/>
      <c r="B120" s="25"/>
      <c r="C120" s="25"/>
      <c r="D120" s="25"/>
      <c r="E120" s="25"/>
      <c r="F120" s="25"/>
      <c r="G120" s="26"/>
      <c r="H120" s="27"/>
      <c r="I120" s="1"/>
      <c r="J120" s="1"/>
      <c r="K120" s="1"/>
      <c r="L120" s="1"/>
      <c r="M120" s="1"/>
      <c r="N120" s="1"/>
      <c r="O120" s="1"/>
      <c r="P120" s="1"/>
      <c r="Q120" s="1"/>
      <c r="R120" s="1"/>
      <c r="S120" s="1"/>
      <c r="T120" s="1"/>
      <c r="U120" s="1"/>
      <c r="V120" s="1"/>
      <c r="W120" s="1"/>
      <c r="X120" s="1"/>
      <c r="Y120" s="1"/>
      <c r="Z120" s="1"/>
    </row>
    <row r="121" spans="1:26" ht="15.75" customHeight="1">
      <c r="A121" s="1"/>
      <c r="B121" s="25"/>
      <c r="C121" s="25"/>
      <c r="D121" s="25"/>
      <c r="E121" s="25"/>
      <c r="F121" s="25"/>
      <c r="G121" s="26"/>
      <c r="H121" s="27"/>
      <c r="I121" s="1"/>
      <c r="J121" s="1"/>
      <c r="K121" s="1"/>
      <c r="L121" s="1"/>
      <c r="M121" s="1"/>
      <c r="N121" s="1"/>
      <c r="O121" s="1"/>
      <c r="P121" s="1"/>
      <c r="Q121" s="1"/>
      <c r="R121" s="1"/>
      <c r="S121" s="1"/>
      <c r="T121" s="1"/>
      <c r="U121" s="1"/>
      <c r="V121" s="1"/>
      <c r="W121" s="1"/>
      <c r="X121" s="1"/>
      <c r="Y121" s="1"/>
      <c r="Z121" s="1"/>
    </row>
    <row r="122" spans="1:26" ht="15.75" customHeight="1">
      <c r="A122" s="1"/>
      <c r="B122" s="25"/>
      <c r="C122" s="25"/>
      <c r="D122" s="25"/>
      <c r="E122" s="25"/>
      <c r="F122" s="25"/>
      <c r="G122" s="26"/>
      <c r="H122" s="27"/>
      <c r="I122" s="1"/>
      <c r="J122" s="1"/>
      <c r="K122" s="1"/>
      <c r="L122" s="1"/>
      <c r="M122" s="1"/>
      <c r="N122" s="1"/>
      <c r="O122" s="1"/>
      <c r="P122" s="1"/>
      <c r="Q122" s="1"/>
      <c r="R122" s="1"/>
      <c r="S122" s="1"/>
      <c r="T122" s="1"/>
      <c r="U122" s="1"/>
      <c r="V122" s="1"/>
      <c r="W122" s="1"/>
      <c r="X122" s="1"/>
      <c r="Y122" s="1"/>
      <c r="Z122" s="1"/>
    </row>
    <row r="123" spans="1:26" ht="15.75" customHeight="1">
      <c r="A123" s="1"/>
      <c r="B123" s="25"/>
      <c r="C123" s="25"/>
      <c r="D123" s="25"/>
      <c r="E123" s="25"/>
      <c r="F123" s="25"/>
      <c r="G123" s="26"/>
      <c r="H123" s="27"/>
      <c r="I123" s="1"/>
      <c r="J123" s="1"/>
      <c r="K123" s="1"/>
      <c r="L123" s="1"/>
      <c r="M123" s="1"/>
      <c r="N123" s="1"/>
      <c r="O123" s="1"/>
      <c r="P123" s="1"/>
      <c r="Q123" s="1"/>
      <c r="R123" s="1"/>
      <c r="S123" s="1"/>
      <c r="T123" s="1"/>
      <c r="U123" s="1"/>
      <c r="V123" s="1"/>
      <c r="W123" s="1"/>
      <c r="X123" s="1"/>
      <c r="Y123" s="1"/>
      <c r="Z123" s="1"/>
    </row>
    <row r="124" spans="1:26" ht="15.75" customHeight="1">
      <c r="A124" s="1"/>
      <c r="B124" s="25"/>
      <c r="C124" s="25"/>
      <c r="D124" s="25"/>
      <c r="E124" s="25"/>
      <c r="F124" s="25"/>
      <c r="G124" s="26"/>
      <c r="H124" s="27"/>
      <c r="I124" s="1"/>
      <c r="J124" s="1"/>
      <c r="K124" s="1"/>
      <c r="L124" s="1"/>
      <c r="M124" s="1"/>
      <c r="N124" s="1"/>
      <c r="O124" s="1"/>
      <c r="P124" s="1"/>
      <c r="Q124" s="1"/>
      <c r="R124" s="1"/>
      <c r="S124" s="1"/>
      <c r="T124" s="1"/>
      <c r="U124" s="1"/>
      <c r="V124" s="1"/>
      <c r="W124" s="1"/>
      <c r="X124" s="1"/>
      <c r="Y124" s="1"/>
      <c r="Z124" s="1"/>
    </row>
    <row r="125" spans="1:26" ht="15.75" customHeight="1">
      <c r="A125" s="1"/>
      <c r="B125" s="25"/>
      <c r="C125" s="25"/>
      <c r="D125" s="25"/>
      <c r="E125" s="25"/>
      <c r="F125" s="25"/>
      <c r="G125" s="26"/>
      <c r="H125" s="27"/>
      <c r="I125" s="1"/>
      <c r="J125" s="1"/>
      <c r="K125" s="1"/>
      <c r="L125" s="1"/>
      <c r="M125" s="1"/>
      <c r="N125" s="1"/>
      <c r="O125" s="1"/>
      <c r="P125" s="1"/>
      <c r="Q125" s="1"/>
      <c r="R125" s="1"/>
      <c r="S125" s="1"/>
      <c r="T125" s="1"/>
      <c r="U125" s="1"/>
      <c r="V125" s="1"/>
      <c r="W125" s="1"/>
      <c r="X125" s="1"/>
      <c r="Y125" s="1"/>
      <c r="Z125" s="1"/>
    </row>
    <row r="126" spans="1:26" ht="15.75" customHeight="1">
      <c r="A126" s="1"/>
      <c r="B126" s="25"/>
      <c r="C126" s="25"/>
      <c r="D126" s="25"/>
      <c r="E126" s="25"/>
      <c r="F126" s="25"/>
      <c r="G126" s="26"/>
      <c r="H126" s="27"/>
      <c r="I126" s="1"/>
      <c r="J126" s="1"/>
      <c r="K126" s="1"/>
      <c r="L126" s="1"/>
      <c r="M126" s="1"/>
      <c r="N126" s="1"/>
      <c r="O126" s="1"/>
      <c r="P126" s="1"/>
      <c r="Q126" s="1"/>
      <c r="R126" s="1"/>
      <c r="S126" s="1"/>
      <c r="T126" s="1"/>
      <c r="U126" s="1"/>
      <c r="V126" s="1"/>
      <c r="W126" s="1"/>
      <c r="X126" s="1"/>
      <c r="Y126" s="1"/>
      <c r="Z126" s="1"/>
    </row>
    <row r="127" spans="1:26" ht="15.75" customHeight="1">
      <c r="A127" s="1"/>
      <c r="B127" s="25"/>
      <c r="C127" s="25"/>
      <c r="D127" s="25"/>
      <c r="E127" s="25"/>
      <c r="F127" s="25"/>
      <c r="G127" s="26"/>
      <c r="H127" s="27"/>
      <c r="I127" s="1"/>
      <c r="J127" s="1"/>
      <c r="K127" s="1"/>
      <c r="L127" s="1"/>
      <c r="M127" s="1"/>
      <c r="N127" s="1"/>
      <c r="O127" s="1"/>
      <c r="P127" s="1"/>
      <c r="Q127" s="1"/>
      <c r="R127" s="1"/>
      <c r="S127" s="1"/>
      <c r="T127" s="1"/>
      <c r="U127" s="1"/>
      <c r="V127" s="1"/>
      <c r="W127" s="1"/>
      <c r="X127" s="1"/>
      <c r="Y127" s="1"/>
      <c r="Z127" s="1"/>
    </row>
    <row r="128" spans="1:26" ht="15.75" customHeight="1">
      <c r="A128" s="1"/>
      <c r="B128" s="25"/>
      <c r="C128" s="25"/>
      <c r="D128" s="25"/>
      <c r="E128" s="25"/>
      <c r="F128" s="25"/>
      <c r="G128" s="26"/>
      <c r="H128" s="27"/>
      <c r="I128" s="1"/>
      <c r="J128" s="1"/>
      <c r="K128" s="1"/>
      <c r="L128" s="1"/>
      <c r="M128" s="1"/>
      <c r="N128" s="1"/>
      <c r="O128" s="1"/>
      <c r="P128" s="1"/>
      <c r="Q128" s="1"/>
      <c r="R128" s="1"/>
      <c r="S128" s="1"/>
      <c r="T128" s="1"/>
      <c r="U128" s="1"/>
      <c r="V128" s="1"/>
      <c r="W128" s="1"/>
      <c r="X128" s="1"/>
      <c r="Y128" s="1"/>
      <c r="Z128" s="1"/>
    </row>
    <row r="129" spans="1:26" ht="15.75" customHeight="1">
      <c r="A129" s="1"/>
      <c r="B129" s="25"/>
      <c r="C129" s="25"/>
      <c r="D129" s="25"/>
      <c r="E129" s="25"/>
      <c r="F129" s="25"/>
      <c r="G129" s="26"/>
      <c r="H129" s="27"/>
      <c r="I129" s="1"/>
      <c r="J129" s="1"/>
      <c r="K129" s="1"/>
      <c r="L129" s="1"/>
      <c r="M129" s="1"/>
      <c r="N129" s="1"/>
      <c r="O129" s="1"/>
      <c r="P129" s="1"/>
      <c r="Q129" s="1"/>
      <c r="R129" s="1"/>
      <c r="S129" s="1"/>
      <c r="T129" s="1"/>
      <c r="U129" s="1"/>
      <c r="V129" s="1"/>
      <c r="W129" s="1"/>
      <c r="X129" s="1"/>
      <c r="Y129" s="1"/>
      <c r="Z129" s="1"/>
    </row>
    <row r="130" spans="1:26" ht="15.75" customHeight="1">
      <c r="A130" s="1"/>
      <c r="B130" s="25"/>
      <c r="C130" s="25"/>
      <c r="D130" s="25"/>
      <c r="E130" s="25"/>
      <c r="F130" s="25"/>
      <c r="G130" s="26"/>
      <c r="H130" s="27"/>
      <c r="I130" s="1"/>
      <c r="J130" s="1"/>
      <c r="K130" s="1"/>
      <c r="L130" s="1"/>
      <c r="M130" s="1"/>
      <c r="N130" s="1"/>
      <c r="O130" s="1"/>
      <c r="P130" s="1"/>
      <c r="Q130" s="1"/>
      <c r="R130" s="1"/>
      <c r="S130" s="1"/>
      <c r="T130" s="1"/>
      <c r="U130" s="1"/>
      <c r="V130" s="1"/>
      <c r="W130" s="1"/>
      <c r="X130" s="1"/>
      <c r="Y130" s="1"/>
      <c r="Z130" s="1"/>
    </row>
    <row r="131" spans="1:26" ht="15.75" customHeight="1">
      <c r="A131" s="1"/>
      <c r="B131" s="25"/>
      <c r="C131" s="25"/>
      <c r="D131" s="25"/>
      <c r="E131" s="25"/>
      <c r="F131" s="25"/>
      <c r="G131" s="26"/>
      <c r="H131" s="27"/>
      <c r="I131" s="1"/>
      <c r="J131" s="1"/>
      <c r="K131" s="1"/>
      <c r="L131" s="1"/>
      <c r="M131" s="1"/>
      <c r="N131" s="1"/>
      <c r="O131" s="1"/>
      <c r="P131" s="1"/>
      <c r="Q131" s="1"/>
      <c r="R131" s="1"/>
      <c r="S131" s="1"/>
      <c r="T131" s="1"/>
      <c r="U131" s="1"/>
      <c r="V131" s="1"/>
      <c r="W131" s="1"/>
      <c r="X131" s="1"/>
      <c r="Y131" s="1"/>
      <c r="Z131" s="1"/>
    </row>
    <row r="132" spans="1:26" ht="15.75" customHeight="1">
      <c r="A132" s="1"/>
      <c r="B132" s="25"/>
      <c r="C132" s="25"/>
      <c r="D132" s="25"/>
      <c r="E132" s="25"/>
      <c r="F132" s="25"/>
      <c r="G132" s="26"/>
      <c r="H132" s="27"/>
      <c r="I132" s="1"/>
      <c r="J132" s="1"/>
      <c r="K132" s="1"/>
      <c r="L132" s="1"/>
      <c r="M132" s="1"/>
      <c r="N132" s="1"/>
      <c r="O132" s="1"/>
      <c r="P132" s="1"/>
      <c r="Q132" s="1"/>
      <c r="R132" s="1"/>
      <c r="S132" s="1"/>
      <c r="T132" s="1"/>
      <c r="U132" s="1"/>
      <c r="V132" s="1"/>
      <c r="W132" s="1"/>
      <c r="X132" s="1"/>
      <c r="Y132" s="1"/>
      <c r="Z132" s="1"/>
    </row>
    <row r="133" spans="1:26" ht="15.75" customHeight="1">
      <c r="A133" s="1"/>
      <c r="B133" s="25"/>
      <c r="C133" s="25"/>
      <c r="D133" s="25"/>
      <c r="E133" s="25"/>
      <c r="F133" s="25"/>
      <c r="G133" s="26"/>
      <c r="H133" s="27"/>
      <c r="I133" s="1"/>
      <c r="J133" s="1"/>
      <c r="K133" s="1"/>
      <c r="L133" s="1"/>
      <c r="M133" s="1"/>
      <c r="N133" s="1"/>
      <c r="O133" s="1"/>
      <c r="P133" s="1"/>
      <c r="Q133" s="1"/>
      <c r="R133" s="1"/>
      <c r="S133" s="1"/>
      <c r="T133" s="1"/>
      <c r="U133" s="1"/>
      <c r="V133" s="1"/>
      <c r="W133" s="1"/>
      <c r="X133" s="1"/>
      <c r="Y133" s="1"/>
      <c r="Z133" s="1"/>
    </row>
    <row r="134" spans="1:26" ht="15.75" customHeight="1">
      <c r="A134" s="1"/>
      <c r="B134" s="25"/>
      <c r="C134" s="25"/>
      <c r="D134" s="25"/>
      <c r="E134" s="25"/>
      <c r="F134" s="25"/>
      <c r="G134" s="26"/>
      <c r="H134" s="27"/>
      <c r="I134" s="1"/>
      <c r="J134" s="1"/>
      <c r="K134" s="1"/>
      <c r="L134" s="1"/>
      <c r="M134" s="1"/>
      <c r="N134" s="1"/>
      <c r="O134" s="1"/>
      <c r="P134" s="1"/>
      <c r="Q134" s="1"/>
      <c r="R134" s="1"/>
      <c r="S134" s="1"/>
      <c r="T134" s="1"/>
      <c r="U134" s="1"/>
      <c r="V134" s="1"/>
      <c r="W134" s="1"/>
      <c r="X134" s="1"/>
      <c r="Y134" s="1"/>
      <c r="Z134" s="1"/>
    </row>
    <row r="135" spans="1:26" ht="15.75" customHeight="1">
      <c r="A135" s="1"/>
      <c r="B135" s="25"/>
      <c r="C135" s="25"/>
      <c r="D135" s="25"/>
      <c r="E135" s="25"/>
      <c r="F135" s="25"/>
      <c r="G135" s="26"/>
      <c r="H135" s="27"/>
      <c r="I135" s="1"/>
      <c r="J135" s="1"/>
      <c r="K135" s="1"/>
      <c r="L135" s="1"/>
      <c r="M135" s="1"/>
      <c r="N135" s="1"/>
      <c r="O135" s="1"/>
      <c r="P135" s="1"/>
      <c r="Q135" s="1"/>
      <c r="R135" s="1"/>
      <c r="S135" s="1"/>
      <c r="T135" s="1"/>
      <c r="U135" s="1"/>
      <c r="V135" s="1"/>
      <c r="W135" s="1"/>
      <c r="X135" s="1"/>
      <c r="Y135" s="1"/>
      <c r="Z135" s="1"/>
    </row>
    <row r="136" spans="1:26" ht="15.75" customHeight="1">
      <c r="A136" s="1"/>
      <c r="B136" s="25"/>
      <c r="C136" s="25"/>
      <c r="D136" s="25"/>
      <c r="E136" s="25"/>
      <c r="F136" s="25"/>
      <c r="G136" s="26"/>
      <c r="H136" s="27"/>
      <c r="I136" s="1"/>
      <c r="J136" s="1"/>
      <c r="K136" s="1"/>
      <c r="L136" s="1"/>
      <c r="M136" s="1"/>
      <c r="N136" s="1"/>
      <c r="O136" s="1"/>
      <c r="P136" s="1"/>
      <c r="Q136" s="1"/>
      <c r="R136" s="1"/>
      <c r="S136" s="1"/>
      <c r="T136" s="1"/>
      <c r="U136" s="1"/>
      <c r="V136" s="1"/>
      <c r="W136" s="1"/>
      <c r="X136" s="1"/>
      <c r="Y136" s="1"/>
      <c r="Z136" s="1"/>
    </row>
    <row r="137" spans="1:26" ht="15.75" customHeight="1">
      <c r="A137" s="1"/>
      <c r="B137" s="25"/>
      <c r="C137" s="25"/>
      <c r="D137" s="25"/>
      <c r="E137" s="25"/>
      <c r="F137" s="25"/>
      <c r="G137" s="26"/>
      <c r="H137" s="27"/>
      <c r="I137" s="1"/>
      <c r="J137" s="1"/>
      <c r="K137" s="1"/>
      <c r="L137" s="1"/>
      <c r="M137" s="1"/>
      <c r="N137" s="1"/>
      <c r="O137" s="1"/>
      <c r="P137" s="1"/>
      <c r="Q137" s="1"/>
      <c r="R137" s="1"/>
      <c r="S137" s="1"/>
      <c r="T137" s="1"/>
      <c r="U137" s="1"/>
      <c r="V137" s="1"/>
      <c r="W137" s="1"/>
      <c r="X137" s="1"/>
      <c r="Y137" s="1"/>
      <c r="Z137" s="1"/>
    </row>
    <row r="138" spans="1:26" ht="15.75" customHeight="1">
      <c r="A138" s="1"/>
      <c r="B138" s="25"/>
      <c r="C138" s="25"/>
      <c r="D138" s="25"/>
      <c r="E138" s="25"/>
      <c r="F138" s="25"/>
      <c r="G138" s="26"/>
      <c r="H138" s="27"/>
      <c r="I138" s="1"/>
      <c r="J138" s="1"/>
      <c r="K138" s="1"/>
      <c r="L138" s="1"/>
      <c r="M138" s="1"/>
      <c r="N138" s="1"/>
      <c r="O138" s="1"/>
      <c r="P138" s="1"/>
      <c r="Q138" s="1"/>
      <c r="R138" s="1"/>
      <c r="S138" s="1"/>
      <c r="T138" s="1"/>
      <c r="U138" s="1"/>
      <c r="V138" s="1"/>
      <c r="W138" s="1"/>
      <c r="X138" s="1"/>
      <c r="Y138" s="1"/>
      <c r="Z138" s="1"/>
    </row>
    <row r="139" spans="1:26" ht="15.75" customHeight="1">
      <c r="A139" s="1"/>
      <c r="B139" s="25"/>
      <c r="C139" s="25"/>
      <c r="D139" s="25"/>
      <c r="E139" s="25"/>
      <c r="F139" s="25"/>
      <c r="G139" s="26"/>
      <c r="H139" s="27"/>
      <c r="I139" s="1"/>
      <c r="J139" s="1"/>
      <c r="K139" s="1"/>
      <c r="L139" s="1"/>
      <c r="M139" s="1"/>
      <c r="N139" s="1"/>
      <c r="O139" s="1"/>
      <c r="P139" s="1"/>
      <c r="Q139" s="1"/>
      <c r="R139" s="1"/>
      <c r="S139" s="1"/>
      <c r="T139" s="1"/>
      <c r="U139" s="1"/>
      <c r="V139" s="1"/>
      <c r="W139" s="1"/>
      <c r="X139" s="1"/>
      <c r="Y139" s="1"/>
      <c r="Z139" s="1"/>
    </row>
    <row r="140" spans="1:26" ht="15.75" customHeight="1">
      <c r="A140" s="1"/>
      <c r="B140" s="25"/>
      <c r="C140" s="25"/>
      <c r="D140" s="25"/>
      <c r="E140" s="25"/>
      <c r="F140" s="25"/>
      <c r="G140" s="26"/>
      <c r="H140" s="27"/>
      <c r="I140" s="1"/>
      <c r="J140" s="1"/>
      <c r="K140" s="1"/>
      <c r="L140" s="1"/>
      <c r="M140" s="1"/>
      <c r="N140" s="1"/>
      <c r="O140" s="1"/>
      <c r="P140" s="1"/>
      <c r="Q140" s="1"/>
      <c r="R140" s="1"/>
      <c r="S140" s="1"/>
      <c r="T140" s="1"/>
      <c r="U140" s="1"/>
      <c r="V140" s="1"/>
      <c r="W140" s="1"/>
      <c r="X140" s="1"/>
      <c r="Y140" s="1"/>
      <c r="Z140" s="1"/>
    </row>
    <row r="141" spans="1:26" ht="15.75" customHeight="1">
      <c r="A141" s="1"/>
      <c r="B141" s="25"/>
      <c r="C141" s="25"/>
      <c r="D141" s="25"/>
      <c r="E141" s="25"/>
      <c r="F141" s="25"/>
      <c r="G141" s="26"/>
      <c r="H141" s="27"/>
      <c r="I141" s="1"/>
      <c r="J141" s="1"/>
      <c r="K141" s="1"/>
      <c r="L141" s="1"/>
      <c r="M141" s="1"/>
      <c r="N141" s="1"/>
      <c r="O141" s="1"/>
      <c r="P141" s="1"/>
      <c r="Q141" s="1"/>
      <c r="R141" s="1"/>
      <c r="S141" s="1"/>
      <c r="T141" s="1"/>
      <c r="U141" s="1"/>
      <c r="V141" s="1"/>
      <c r="W141" s="1"/>
      <c r="X141" s="1"/>
      <c r="Y141" s="1"/>
      <c r="Z141" s="1"/>
    </row>
    <row r="142" spans="1:26" ht="15.75" customHeight="1">
      <c r="A142" s="1"/>
      <c r="B142" s="25"/>
      <c r="C142" s="25"/>
      <c r="D142" s="25"/>
      <c r="E142" s="25"/>
      <c r="F142" s="25"/>
      <c r="G142" s="26"/>
      <c r="H142" s="27"/>
      <c r="I142" s="1"/>
      <c r="J142" s="1"/>
      <c r="K142" s="1"/>
      <c r="L142" s="1"/>
      <c r="M142" s="1"/>
      <c r="N142" s="1"/>
      <c r="O142" s="1"/>
      <c r="P142" s="1"/>
      <c r="Q142" s="1"/>
      <c r="R142" s="1"/>
      <c r="S142" s="1"/>
      <c r="T142" s="1"/>
      <c r="U142" s="1"/>
      <c r="V142" s="1"/>
      <c r="W142" s="1"/>
      <c r="X142" s="1"/>
      <c r="Y142" s="1"/>
      <c r="Z142" s="1"/>
    </row>
    <row r="143" spans="1:26" ht="15.75" customHeight="1">
      <c r="A143" s="1"/>
      <c r="B143" s="25"/>
      <c r="C143" s="25"/>
      <c r="D143" s="25"/>
      <c r="E143" s="25"/>
      <c r="F143" s="25"/>
      <c r="G143" s="26"/>
      <c r="H143" s="27"/>
      <c r="I143" s="1"/>
      <c r="J143" s="1"/>
      <c r="K143" s="1"/>
      <c r="L143" s="1"/>
      <c r="M143" s="1"/>
      <c r="N143" s="1"/>
      <c r="O143" s="1"/>
      <c r="P143" s="1"/>
      <c r="Q143" s="1"/>
      <c r="R143" s="1"/>
      <c r="S143" s="1"/>
      <c r="T143" s="1"/>
      <c r="U143" s="1"/>
      <c r="V143" s="1"/>
      <c r="W143" s="1"/>
      <c r="X143" s="1"/>
      <c r="Y143" s="1"/>
      <c r="Z143" s="1"/>
    </row>
    <row r="144" spans="1:26" ht="15.75" customHeight="1">
      <c r="A144" s="1"/>
      <c r="B144" s="25"/>
      <c r="C144" s="25"/>
      <c r="D144" s="25"/>
      <c r="E144" s="25"/>
      <c r="F144" s="25"/>
      <c r="G144" s="26"/>
      <c r="H144" s="27"/>
      <c r="I144" s="1"/>
      <c r="J144" s="1"/>
      <c r="K144" s="1"/>
      <c r="L144" s="1"/>
      <c r="M144" s="1"/>
      <c r="N144" s="1"/>
      <c r="O144" s="1"/>
      <c r="P144" s="1"/>
      <c r="Q144" s="1"/>
      <c r="R144" s="1"/>
      <c r="S144" s="1"/>
      <c r="T144" s="1"/>
      <c r="U144" s="1"/>
      <c r="V144" s="1"/>
      <c r="W144" s="1"/>
      <c r="X144" s="1"/>
      <c r="Y144" s="1"/>
      <c r="Z144" s="1"/>
    </row>
    <row r="145" spans="1:26" ht="15.75" customHeight="1">
      <c r="A145" s="1"/>
      <c r="B145" s="25"/>
      <c r="C145" s="25"/>
      <c r="D145" s="25"/>
      <c r="E145" s="25"/>
      <c r="F145" s="25"/>
      <c r="G145" s="26"/>
      <c r="H145" s="27"/>
      <c r="I145" s="1"/>
      <c r="J145" s="1"/>
      <c r="K145" s="1"/>
      <c r="L145" s="1"/>
      <c r="M145" s="1"/>
      <c r="N145" s="1"/>
      <c r="O145" s="1"/>
      <c r="P145" s="1"/>
      <c r="Q145" s="1"/>
      <c r="R145" s="1"/>
      <c r="S145" s="1"/>
      <c r="T145" s="1"/>
      <c r="U145" s="1"/>
      <c r="V145" s="1"/>
      <c r="W145" s="1"/>
      <c r="X145" s="1"/>
      <c r="Y145" s="1"/>
      <c r="Z145" s="1"/>
    </row>
    <row r="146" spans="1:26" ht="15.75" customHeight="1">
      <c r="A146" s="1"/>
      <c r="B146" s="25"/>
      <c r="C146" s="25"/>
      <c r="D146" s="25"/>
      <c r="E146" s="25"/>
      <c r="F146" s="25"/>
      <c r="G146" s="26"/>
      <c r="H146" s="27"/>
      <c r="I146" s="1"/>
      <c r="J146" s="1"/>
      <c r="K146" s="1"/>
      <c r="L146" s="1"/>
      <c r="M146" s="1"/>
      <c r="N146" s="1"/>
      <c r="O146" s="1"/>
      <c r="P146" s="1"/>
      <c r="Q146" s="1"/>
      <c r="R146" s="1"/>
      <c r="S146" s="1"/>
      <c r="T146" s="1"/>
      <c r="U146" s="1"/>
      <c r="V146" s="1"/>
      <c r="W146" s="1"/>
      <c r="X146" s="1"/>
      <c r="Y146" s="1"/>
      <c r="Z146" s="1"/>
    </row>
    <row r="147" spans="1:26" ht="15.75" customHeight="1">
      <c r="A147" s="1"/>
      <c r="B147" s="25"/>
      <c r="C147" s="25"/>
      <c r="D147" s="25"/>
      <c r="E147" s="25"/>
      <c r="F147" s="25"/>
      <c r="G147" s="26"/>
      <c r="H147" s="27"/>
      <c r="I147" s="1"/>
      <c r="J147" s="1"/>
      <c r="K147" s="1"/>
      <c r="L147" s="1"/>
      <c r="M147" s="1"/>
      <c r="N147" s="1"/>
      <c r="O147" s="1"/>
      <c r="P147" s="1"/>
      <c r="Q147" s="1"/>
      <c r="R147" s="1"/>
      <c r="S147" s="1"/>
      <c r="T147" s="1"/>
      <c r="U147" s="1"/>
      <c r="V147" s="1"/>
      <c r="W147" s="1"/>
      <c r="X147" s="1"/>
      <c r="Y147" s="1"/>
      <c r="Z147" s="1"/>
    </row>
    <row r="148" spans="1:26" ht="15.75" customHeight="1">
      <c r="A148" s="1"/>
      <c r="B148" s="25"/>
      <c r="C148" s="25"/>
      <c r="D148" s="25"/>
      <c r="E148" s="25"/>
      <c r="F148" s="25"/>
      <c r="G148" s="26"/>
      <c r="H148" s="27"/>
      <c r="I148" s="1"/>
      <c r="J148" s="1"/>
      <c r="K148" s="1"/>
      <c r="L148" s="1"/>
      <c r="M148" s="1"/>
      <c r="N148" s="1"/>
      <c r="O148" s="1"/>
      <c r="P148" s="1"/>
      <c r="Q148" s="1"/>
      <c r="R148" s="1"/>
      <c r="S148" s="1"/>
      <c r="T148" s="1"/>
      <c r="U148" s="1"/>
      <c r="V148" s="1"/>
      <c r="W148" s="1"/>
      <c r="X148" s="1"/>
      <c r="Y148" s="1"/>
      <c r="Z148" s="1"/>
    </row>
    <row r="149" spans="1:26" ht="15.75" customHeight="1">
      <c r="A149" s="1"/>
      <c r="B149" s="25"/>
      <c r="C149" s="25"/>
      <c r="D149" s="25"/>
      <c r="E149" s="25"/>
      <c r="F149" s="25"/>
      <c r="G149" s="26"/>
      <c r="H149" s="27"/>
      <c r="I149" s="1"/>
      <c r="J149" s="1"/>
      <c r="K149" s="1"/>
      <c r="L149" s="1"/>
      <c r="M149" s="1"/>
      <c r="N149" s="1"/>
      <c r="O149" s="1"/>
      <c r="P149" s="1"/>
      <c r="Q149" s="1"/>
      <c r="R149" s="1"/>
      <c r="S149" s="1"/>
      <c r="T149" s="1"/>
      <c r="U149" s="1"/>
      <c r="V149" s="1"/>
      <c r="W149" s="1"/>
      <c r="X149" s="1"/>
      <c r="Y149" s="1"/>
      <c r="Z149" s="1"/>
    </row>
    <row r="150" spans="1:26" ht="15.75" customHeight="1">
      <c r="A150" s="1"/>
      <c r="B150" s="25"/>
      <c r="C150" s="25"/>
      <c r="D150" s="25"/>
      <c r="E150" s="25"/>
      <c r="F150" s="25"/>
      <c r="G150" s="26"/>
      <c r="H150" s="27"/>
      <c r="I150" s="1"/>
      <c r="J150" s="1"/>
      <c r="K150" s="1"/>
      <c r="L150" s="1"/>
      <c r="M150" s="1"/>
      <c r="N150" s="1"/>
      <c r="O150" s="1"/>
      <c r="P150" s="1"/>
      <c r="Q150" s="1"/>
      <c r="R150" s="1"/>
      <c r="S150" s="1"/>
      <c r="T150" s="1"/>
      <c r="U150" s="1"/>
      <c r="V150" s="1"/>
      <c r="W150" s="1"/>
      <c r="X150" s="1"/>
      <c r="Y150" s="1"/>
      <c r="Z150" s="1"/>
    </row>
    <row r="151" spans="1:26" ht="15.75" customHeight="1">
      <c r="A151" s="1"/>
      <c r="B151" s="25"/>
      <c r="C151" s="25"/>
      <c r="D151" s="25"/>
      <c r="E151" s="25"/>
      <c r="F151" s="25"/>
      <c r="G151" s="26"/>
      <c r="H151" s="27"/>
      <c r="I151" s="1"/>
      <c r="J151" s="1"/>
      <c r="K151" s="1"/>
      <c r="L151" s="1"/>
      <c r="M151" s="1"/>
      <c r="N151" s="1"/>
      <c r="O151" s="1"/>
      <c r="P151" s="1"/>
      <c r="Q151" s="1"/>
      <c r="R151" s="1"/>
      <c r="S151" s="1"/>
      <c r="T151" s="1"/>
      <c r="U151" s="1"/>
      <c r="V151" s="1"/>
      <c r="W151" s="1"/>
      <c r="X151" s="1"/>
      <c r="Y151" s="1"/>
      <c r="Z151" s="1"/>
    </row>
    <row r="152" spans="1:26" ht="15.75" customHeight="1">
      <c r="A152" s="1"/>
      <c r="B152" s="25"/>
      <c r="C152" s="25"/>
      <c r="D152" s="25"/>
      <c r="E152" s="25"/>
      <c r="F152" s="25"/>
      <c r="G152" s="26"/>
      <c r="H152" s="27"/>
      <c r="I152" s="1"/>
      <c r="J152" s="1"/>
      <c r="K152" s="1"/>
      <c r="L152" s="1"/>
      <c r="M152" s="1"/>
      <c r="N152" s="1"/>
      <c r="O152" s="1"/>
      <c r="P152" s="1"/>
      <c r="Q152" s="1"/>
      <c r="R152" s="1"/>
      <c r="S152" s="1"/>
      <c r="T152" s="1"/>
      <c r="U152" s="1"/>
      <c r="V152" s="1"/>
      <c r="W152" s="1"/>
      <c r="X152" s="1"/>
      <c r="Y152" s="1"/>
      <c r="Z152" s="1"/>
    </row>
    <row r="153" spans="1:26" ht="15.75" customHeight="1">
      <c r="A153" s="1"/>
      <c r="B153" s="25"/>
      <c r="C153" s="25"/>
      <c r="D153" s="25"/>
      <c r="E153" s="25"/>
      <c r="F153" s="25"/>
      <c r="G153" s="26"/>
      <c r="H153" s="27"/>
      <c r="I153" s="1"/>
      <c r="J153" s="1"/>
      <c r="K153" s="1"/>
      <c r="L153" s="1"/>
      <c r="M153" s="1"/>
      <c r="N153" s="1"/>
      <c r="O153" s="1"/>
      <c r="P153" s="1"/>
      <c r="Q153" s="1"/>
      <c r="R153" s="1"/>
      <c r="S153" s="1"/>
      <c r="T153" s="1"/>
      <c r="U153" s="1"/>
      <c r="V153" s="1"/>
      <c r="W153" s="1"/>
      <c r="X153" s="1"/>
      <c r="Y153" s="1"/>
      <c r="Z153" s="1"/>
    </row>
    <row r="154" spans="1:26" ht="15.75" customHeight="1">
      <c r="A154" s="1"/>
      <c r="B154" s="25"/>
      <c r="C154" s="25"/>
      <c r="D154" s="25"/>
      <c r="E154" s="25"/>
      <c r="F154" s="25"/>
      <c r="G154" s="26"/>
      <c r="H154" s="27"/>
      <c r="I154" s="1"/>
      <c r="J154" s="1"/>
      <c r="K154" s="1"/>
      <c r="L154" s="1"/>
      <c r="M154" s="1"/>
      <c r="N154" s="1"/>
      <c r="O154" s="1"/>
      <c r="P154" s="1"/>
      <c r="Q154" s="1"/>
      <c r="R154" s="1"/>
      <c r="S154" s="1"/>
      <c r="T154" s="1"/>
      <c r="U154" s="1"/>
      <c r="V154" s="1"/>
      <c r="W154" s="1"/>
      <c r="X154" s="1"/>
      <c r="Y154" s="1"/>
      <c r="Z154" s="1"/>
    </row>
    <row r="155" spans="1:26" ht="15.75" customHeight="1">
      <c r="A155" s="1"/>
      <c r="B155" s="25"/>
      <c r="C155" s="25"/>
      <c r="D155" s="25"/>
      <c r="E155" s="25"/>
      <c r="F155" s="25"/>
      <c r="G155" s="26"/>
      <c r="H155" s="27"/>
      <c r="I155" s="1"/>
      <c r="J155" s="1"/>
      <c r="K155" s="1"/>
      <c r="L155" s="1"/>
      <c r="M155" s="1"/>
      <c r="N155" s="1"/>
      <c r="O155" s="1"/>
      <c r="P155" s="1"/>
      <c r="Q155" s="1"/>
      <c r="R155" s="1"/>
      <c r="S155" s="1"/>
      <c r="T155" s="1"/>
      <c r="U155" s="1"/>
      <c r="V155" s="1"/>
      <c r="W155" s="1"/>
      <c r="X155" s="1"/>
      <c r="Y155" s="1"/>
      <c r="Z155" s="1"/>
    </row>
    <row r="156" spans="1:26" ht="15.75" customHeight="1">
      <c r="A156" s="1"/>
      <c r="B156" s="25"/>
      <c r="C156" s="25"/>
      <c r="D156" s="25"/>
      <c r="E156" s="25"/>
      <c r="F156" s="25"/>
      <c r="G156" s="26"/>
      <c r="H156" s="27"/>
      <c r="I156" s="1"/>
      <c r="J156" s="1"/>
      <c r="K156" s="1"/>
      <c r="L156" s="1"/>
      <c r="M156" s="1"/>
      <c r="N156" s="1"/>
      <c r="O156" s="1"/>
      <c r="P156" s="1"/>
      <c r="Q156" s="1"/>
      <c r="R156" s="1"/>
      <c r="S156" s="1"/>
      <c r="T156" s="1"/>
      <c r="U156" s="1"/>
      <c r="V156" s="1"/>
      <c r="W156" s="1"/>
      <c r="X156" s="1"/>
      <c r="Y156" s="1"/>
      <c r="Z156" s="1"/>
    </row>
    <row r="157" spans="1:26" ht="15.75" customHeight="1">
      <c r="A157" s="1"/>
      <c r="B157" s="25"/>
      <c r="C157" s="25"/>
      <c r="D157" s="25"/>
      <c r="E157" s="25"/>
      <c r="F157" s="25"/>
      <c r="G157" s="26"/>
      <c r="H157" s="27"/>
      <c r="I157" s="1"/>
      <c r="J157" s="1"/>
      <c r="K157" s="1"/>
      <c r="L157" s="1"/>
      <c r="M157" s="1"/>
      <c r="N157" s="1"/>
      <c r="O157" s="1"/>
      <c r="P157" s="1"/>
      <c r="Q157" s="1"/>
      <c r="R157" s="1"/>
      <c r="S157" s="1"/>
      <c r="T157" s="1"/>
      <c r="U157" s="1"/>
      <c r="V157" s="1"/>
      <c r="W157" s="1"/>
      <c r="X157" s="1"/>
      <c r="Y157" s="1"/>
      <c r="Z157" s="1"/>
    </row>
    <row r="158" spans="1:26" ht="15.75" customHeight="1">
      <c r="A158" s="1"/>
      <c r="B158" s="25"/>
      <c r="C158" s="25"/>
      <c r="D158" s="25"/>
      <c r="E158" s="25"/>
      <c r="F158" s="25"/>
      <c r="G158" s="26"/>
      <c r="H158" s="27"/>
      <c r="I158" s="1"/>
      <c r="J158" s="1"/>
      <c r="K158" s="1"/>
      <c r="L158" s="1"/>
      <c r="M158" s="1"/>
      <c r="N158" s="1"/>
      <c r="O158" s="1"/>
      <c r="P158" s="1"/>
      <c r="Q158" s="1"/>
      <c r="R158" s="1"/>
      <c r="S158" s="1"/>
      <c r="T158" s="1"/>
      <c r="U158" s="1"/>
      <c r="V158" s="1"/>
      <c r="W158" s="1"/>
      <c r="X158" s="1"/>
      <c r="Y158" s="1"/>
      <c r="Z158" s="1"/>
    </row>
    <row r="159" spans="1:26" ht="15.75" customHeight="1">
      <c r="A159" s="1"/>
      <c r="B159" s="25"/>
      <c r="C159" s="25"/>
      <c r="D159" s="25"/>
      <c r="E159" s="25"/>
      <c r="F159" s="25"/>
      <c r="G159" s="26"/>
      <c r="H159" s="27"/>
      <c r="I159" s="1"/>
      <c r="J159" s="1"/>
      <c r="K159" s="1"/>
      <c r="L159" s="1"/>
      <c r="M159" s="1"/>
      <c r="N159" s="1"/>
      <c r="O159" s="1"/>
      <c r="P159" s="1"/>
      <c r="Q159" s="1"/>
      <c r="R159" s="1"/>
      <c r="S159" s="1"/>
      <c r="T159" s="1"/>
      <c r="U159" s="1"/>
      <c r="V159" s="1"/>
      <c r="W159" s="1"/>
      <c r="X159" s="1"/>
      <c r="Y159" s="1"/>
      <c r="Z159" s="1"/>
    </row>
    <row r="160" spans="1:26" ht="15.75" customHeight="1">
      <c r="A160" s="1"/>
      <c r="B160" s="25"/>
      <c r="C160" s="25"/>
      <c r="D160" s="25"/>
      <c r="E160" s="25"/>
      <c r="F160" s="25"/>
      <c r="G160" s="26"/>
      <c r="H160" s="27"/>
      <c r="I160" s="1"/>
      <c r="J160" s="1"/>
      <c r="K160" s="1"/>
      <c r="L160" s="1"/>
      <c r="M160" s="1"/>
      <c r="N160" s="1"/>
      <c r="O160" s="1"/>
      <c r="P160" s="1"/>
      <c r="Q160" s="1"/>
      <c r="R160" s="1"/>
      <c r="S160" s="1"/>
      <c r="T160" s="1"/>
      <c r="U160" s="1"/>
      <c r="V160" s="1"/>
      <c r="W160" s="1"/>
      <c r="X160" s="1"/>
      <c r="Y160" s="1"/>
      <c r="Z160" s="1"/>
    </row>
    <row r="161" spans="1:26" ht="15.75" customHeight="1">
      <c r="A161" s="1"/>
      <c r="B161" s="25"/>
      <c r="C161" s="25"/>
      <c r="D161" s="25"/>
      <c r="E161" s="25"/>
      <c r="F161" s="25"/>
      <c r="G161" s="26"/>
      <c r="H161" s="27"/>
      <c r="I161" s="1"/>
      <c r="J161" s="1"/>
      <c r="K161" s="1"/>
      <c r="L161" s="1"/>
      <c r="M161" s="1"/>
      <c r="N161" s="1"/>
      <c r="O161" s="1"/>
      <c r="P161" s="1"/>
      <c r="Q161" s="1"/>
      <c r="R161" s="1"/>
      <c r="S161" s="1"/>
      <c r="T161" s="1"/>
      <c r="U161" s="1"/>
      <c r="V161" s="1"/>
      <c r="W161" s="1"/>
      <c r="X161" s="1"/>
      <c r="Y161" s="1"/>
      <c r="Z161" s="1"/>
    </row>
    <row r="162" spans="1:26" ht="15.75" customHeight="1">
      <c r="A162" s="1"/>
      <c r="B162" s="25"/>
      <c r="C162" s="25"/>
      <c r="D162" s="25"/>
      <c r="E162" s="25"/>
      <c r="F162" s="25"/>
      <c r="G162" s="26"/>
      <c r="H162" s="27"/>
      <c r="I162" s="1"/>
      <c r="J162" s="1"/>
      <c r="K162" s="1"/>
      <c r="L162" s="1"/>
      <c r="M162" s="1"/>
      <c r="N162" s="1"/>
      <c r="O162" s="1"/>
      <c r="P162" s="1"/>
      <c r="Q162" s="1"/>
      <c r="R162" s="1"/>
      <c r="S162" s="1"/>
      <c r="T162" s="1"/>
      <c r="U162" s="1"/>
      <c r="V162" s="1"/>
      <c r="W162" s="1"/>
      <c r="X162" s="1"/>
      <c r="Y162" s="1"/>
      <c r="Z162" s="1"/>
    </row>
    <row r="163" spans="1:26" ht="15.75" customHeight="1">
      <c r="A163" s="1"/>
      <c r="B163" s="25"/>
      <c r="C163" s="25"/>
      <c r="D163" s="25"/>
      <c r="E163" s="25"/>
      <c r="F163" s="25"/>
      <c r="G163" s="26"/>
      <c r="H163" s="27"/>
      <c r="I163" s="1"/>
      <c r="J163" s="1"/>
      <c r="K163" s="1"/>
      <c r="L163" s="1"/>
      <c r="M163" s="1"/>
      <c r="N163" s="1"/>
      <c r="O163" s="1"/>
      <c r="P163" s="1"/>
      <c r="Q163" s="1"/>
      <c r="R163" s="1"/>
      <c r="S163" s="1"/>
      <c r="T163" s="1"/>
      <c r="U163" s="1"/>
      <c r="V163" s="1"/>
      <c r="W163" s="1"/>
      <c r="X163" s="1"/>
      <c r="Y163" s="1"/>
      <c r="Z163" s="1"/>
    </row>
    <row r="164" spans="1:26" ht="15.75" customHeight="1">
      <c r="A164" s="1"/>
      <c r="B164" s="25"/>
      <c r="C164" s="25"/>
      <c r="D164" s="25"/>
      <c r="E164" s="25"/>
      <c r="F164" s="25"/>
      <c r="G164" s="26"/>
      <c r="H164" s="27"/>
      <c r="I164" s="1"/>
      <c r="J164" s="1"/>
      <c r="K164" s="1"/>
      <c r="L164" s="1"/>
      <c r="M164" s="1"/>
      <c r="N164" s="1"/>
      <c r="O164" s="1"/>
      <c r="P164" s="1"/>
      <c r="Q164" s="1"/>
      <c r="R164" s="1"/>
      <c r="S164" s="1"/>
      <c r="T164" s="1"/>
      <c r="U164" s="1"/>
      <c r="V164" s="1"/>
      <c r="W164" s="1"/>
      <c r="X164" s="1"/>
      <c r="Y164" s="1"/>
      <c r="Z164" s="1"/>
    </row>
    <row r="165" spans="1:26" ht="15.75" customHeight="1">
      <c r="A165" s="1"/>
      <c r="B165" s="25"/>
      <c r="C165" s="25"/>
      <c r="D165" s="25"/>
      <c r="E165" s="25"/>
      <c r="F165" s="25"/>
      <c r="G165" s="26"/>
      <c r="H165" s="27"/>
      <c r="I165" s="1"/>
      <c r="J165" s="1"/>
      <c r="K165" s="1"/>
      <c r="L165" s="1"/>
      <c r="M165" s="1"/>
      <c r="N165" s="1"/>
      <c r="O165" s="1"/>
      <c r="P165" s="1"/>
      <c r="Q165" s="1"/>
      <c r="R165" s="1"/>
      <c r="S165" s="1"/>
      <c r="T165" s="1"/>
      <c r="U165" s="1"/>
      <c r="V165" s="1"/>
      <c r="W165" s="1"/>
      <c r="X165" s="1"/>
      <c r="Y165" s="1"/>
      <c r="Z165" s="1"/>
    </row>
    <row r="166" spans="1:26" ht="15.75" customHeight="1">
      <c r="A166" s="1"/>
      <c r="B166" s="25"/>
      <c r="C166" s="25"/>
      <c r="D166" s="25"/>
      <c r="E166" s="25"/>
      <c r="F166" s="25"/>
      <c r="G166" s="26"/>
      <c r="H166" s="27"/>
      <c r="I166" s="1"/>
      <c r="J166" s="1"/>
      <c r="K166" s="1"/>
      <c r="L166" s="1"/>
      <c r="M166" s="1"/>
      <c r="N166" s="1"/>
      <c r="O166" s="1"/>
      <c r="P166" s="1"/>
      <c r="Q166" s="1"/>
      <c r="R166" s="1"/>
      <c r="S166" s="1"/>
      <c r="T166" s="1"/>
      <c r="U166" s="1"/>
      <c r="V166" s="1"/>
      <c r="W166" s="1"/>
      <c r="X166" s="1"/>
      <c r="Y166" s="1"/>
      <c r="Z166" s="1"/>
    </row>
    <row r="167" spans="1:26" ht="15.75" customHeight="1">
      <c r="A167" s="1"/>
      <c r="B167" s="25"/>
      <c r="C167" s="25"/>
      <c r="D167" s="25"/>
      <c r="E167" s="25"/>
      <c r="F167" s="25"/>
      <c r="G167" s="26"/>
      <c r="H167" s="27"/>
      <c r="I167" s="1"/>
      <c r="J167" s="1"/>
      <c r="K167" s="1"/>
      <c r="L167" s="1"/>
      <c r="M167" s="1"/>
      <c r="N167" s="1"/>
      <c r="O167" s="1"/>
      <c r="P167" s="1"/>
      <c r="Q167" s="1"/>
      <c r="R167" s="1"/>
      <c r="S167" s="1"/>
      <c r="T167" s="1"/>
      <c r="U167" s="1"/>
      <c r="V167" s="1"/>
      <c r="W167" s="1"/>
      <c r="X167" s="1"/>
      <c r="Y167" s="1"/>
      <c r="Z167" s="1"/>
    </row>
    <row r="168" spans="1:26" ht="15.75" customHeight="1">
      <c r="A168" s="1"/>
      <c r="B168" s="25"/>
      <c r="C168" s="25"/>
      <c r="D168" s="25"/>
      <c r="E168" s="25"/>
      <c r="F168" s="25"/>
      <c r="G168" s="26"/>
      <c r="H168" s="27"/>
      <c r="I168" s="1"/>
      <c r="J168" s="1"/>
      <c r="K168" s="1"/>
      <c r="L168" s="1"/>
      <c r="M168" s="1"/>
      <c r="N168" s="1"/>
      <c r="O168" s="1"/>
      <c r="P168" s="1"/>
      <c r="Q168" s="1"/>
      <c r="R168" s="1"/>
      <c r="S168" s="1"/>
      <c r="T168" s="1"/>
      <c r="U168" s="1"/>
      <c r="V168" s="1"/>
      <c r="W168" s="1"/>
      <c r="X168" s="1"/>
      <c r="Y168" s="1"/>
      <c r="Z168" s="1"/>
    </row>
    <row r="169" spans="1:26" ht="15.75" customHeight="1">
      <c r="A169" s="1"/>
      <c r="B169" s="25"/>
      <c r="C169" s="25"/>
      <c r="D169" s="25"/>
      <c r="E169" s="25"/>
      <c r="F169" s="25"/>
      <c r="G169" s="26"/>
      <c r="H169" s="27"/>
      <c r="I169" s="1"/>
      <c r="J169" s="1"/>
      <c r="K169" s="1"/>
      <c r="L169" s="1"/>
      <c r="M169" s="1"/>
      <c r="N169" s="1"/>
      <c r="O169" s="1"/>
      <c r="P169" s="1"/>
      <c r="Q169" s="1"/>
      <c r="R169" s="1"/>
      <c r="S169" s="1"/>
      <c r="T169" s="1"/>
      <c r="U169" s="1"/>
      <c r="V169" s="1"/>
      <c r="W169" s="1"/>
      <c r="X169" s="1"/>
      <c r="Y169" s="1"/>
      <c r="Z169" s="1"/>
    </row>
    <row r="170" spans="1:26" ht="15.75" customHeight="1">
      <c r="A170" s="1"/>
      <c r="B170" s="25"/>
      <c r="C170" s="25"/>
      <c r="D170" s="25"/>
      <c r="E170" s="25"/>
      <c r="F170" s="25"/>
      <c r="G170" s="26"/>
      <c r="H170" s="27"/>
      <c r="I170" s="1"/>
      <c r="J170" s="1"/>
      <c r="K170" s="1"/>
      <c r="L170" s="1"/>
      <c r="M170" s="1"/>
      <c r="N170" s="1"/>
      <c r="O170" s="1"/>
      <c r="P170" s="1"/>
      <c r="Q170" s="1"/>
      <c r="R170" s="1"/>
      <c r="S170" s="1"/>
      <c r="T170" s="1"/>
      <c r="U170" s="1"/>
      <c r="V170" s="1"/>
      <c r="W170" s="1"/>
      <c r="X170" s="1"/>
      <c r="Y170" s="1"/>
      <c r="Z170" s="1"/>
    </row>
    <row r="171" spans="1:26" ht="15.75" customHeight="1">
      <c r="A171" s="1"/>
      <c r="B171" s="25"/>
      <c r="C171" s="25"/>
      <c r="D171" s="25"/>
      <c r="E171" s="25"/>
      <c r="F171" s="25"/>
      <c r="G171" s="26"/>
      <c r="H171" s="27"/>
      <c r="I171" s="1"/>
      <c r="J171" s="1"/>
      <c r="K171" s="1"/>
      <c r="L171" s="1"/>
      <c r="M171" s="1"/>
      <c r="N171" s="1"/>
      <c r="O171" s="1"/>
      <c r="P171" s="1"/>
      <c r="Q171" s="1"/>
      <c r="R171" s="1"/>
      <c r="S171" s="1"/>
      <c r="T171" s="1"/>
      <c r="U171" s="1"/>
      <c r="V171" s="1"/>
      <c r="W171" s="1"/>
      <c r="X171" s="1"/>
      <c r="Y171" s="1"/>
      <c r="Z171" s="1"/>
    </row>
    <row r="172" spans="1:26" ht="15.75" customHeight="1">
      <c r="A172" s="1"/>
      <c r="B172" s="25"/>
      <c r="C172" s="25"/>
      <c r="D172" s="25"/>
      <c r="E172" s="25"/>
      <c r="F172" s="25"/>
      <c r="G172" s="26"/>
      <c r="H172" s="27"/>
      <c r="I172" s="1"/>
      <c r="J172" s="1"/>
      <c r="K172" s="1"/>
      <c r="L172" s="1"/>
      <c r="M172" s="1"/>
      <c r="N172" s="1"/>
      <c r="O172" s="1"/>
      <c r="P172" s="1"/>
      <c r="Q172" s="1"/>
      <c r="R172" s="1"/>
      <c r="S172" s="1"/>
      <c r="T172" s="1"/>
      <c r="U172" s="1"/>
      <c r="V172" s="1"/>
      <c r="W172" s="1"/>
      <c r="X172" s="1"/>
      <c r="Y172" s="1"/>
      <c r="Z172" s="1"/>
    </row>
    <row r="173" spans="1:26" ht="15.75" customHeight="1">
      <c r="A173" s="1"/>
      <c r="B173" s="25"/>
      <c r="C173" s="25"/>
      <c r="D173" s="25"/>
      <c r="E173" s="25"/>
      <c r="F173" s="25"/>
      <c r="G173" s="26"/>
      <c r="H173" s="27"/>
      <c r="I173" s="1"/>
      <c r="J173" s="1"/>
      <c r="K173" s="1"/>
      <c r="L173" s="1"/>
      <c r="M173" s="1"/>
      <c r="N173" s="1"/>
      <c r="O173" s="1"/>
      <c r="P173" s="1"/>
      <c r="Q173" s="1"/>
      <c r="R173" s="1"/>
      <c r="S173" s="1"/>
      <c r="T173" s="1"/>
      <c r="U173" s="1"/>
      <c r="V173" s="1"/>
      <c r="W173" s="1"/>
      <c r="X173" s="1"/>
      <c r="Y173" s="1"/>
      <c r="Z173" s="1"/>
    </row>
    <row r="174" spans="1:26" ht="15.75" customHeight="1">
      <c r="A174" s="1"/>
      <c r="B174" s="25"/>
      <c r="C174" s="25"/>
      <c r="D174" s="25"/>
      <c r="E174" s="25"/>
      <c r="F174" s="25"/>
      <c r="G174" s="26"/>
      <c r="H174" s="27"/>
      <c r="I174" s="1"/>
      <c r="J174" s="1"/>
      <c r="K174" s="1"/>
      <c r="L174" s="1"/>
      <c r="M174" s="1"/>
      <c r="N174" s="1"/>
      <c r="O174" s="1"/>
      <c r="P174" s="1"/>
      <c r="Q174" s="1"/>
      <c r="R174" s="1"/>
      <c r="S174" s="1"/>
      <c r="T174" s="1"/>
      <c r="U174" s="1"/>
      <c r="V174" s="1"/>
      <c r="W174" s="1"/>
      <c r="X174" s="1"/>
      <c r="Y174" s="1"/>
      <c r="Z174" s="1"/>
    </row>
    <row r="175" spans="1:26" ht="15.75" customHeight="1">
      <c r="A175" s="1"/>
      <c r="B175" s="25"/>
      <c r="C175" s="25"/>
      <c r="D175" s="25"/>
      <c r="E175" s="25"/>
      <c r="F175" s="25"/>
      <c r="G175" s="26"/>
      <c r="H175" s="27"/>
      <c r="I175" s="1"/>
      <c r="J175" s="1"/>
      <c r="K175" s="1"/>
      <c r="L175" s="1"/>
      <c r="M175" s="1"/>
      <c r="N175" s="1"/>
      <c r="O175" s="1"/>
      <c r="P175" s="1"/>
      <c r="Q175" s="1"/>
      <c r="R175" s="1"/>
      <c r="S175" s="1"/>
      <c r="T175" s="1"/>
      <c r="U175" s="1"/>
      <c r="V175" s="1"/>
      <c r="W175" s="1"/>
      <c r="X175" s="1"/>
      <c r="Y175" s="1"/>
      <c r="Z175" s="1"/>
    </row>
    <row r="176" spans="1:26" ht="15.75" customHeight="1">
      <c r="A176" s="1"/>
      <c r="B176" s="25"/>
      <c r="C176" s="25"/>
      <c r="D176" s="25"/>
      <c r="E176" s="25"/>
      <c r="F176" s="25"/>
      <c r="G176" s="26"/>
      <c r="H176" s="27"/>
      <c r="I176" s="1"/>
      <c r="J176" s="1"/>
      <c r="K176" s="1"/>
      <c r="L176" s="1"/>
      <c r="M176" s="1"/>
      <c r="N176" s="1"/>
      <c r="O176" s="1"/>
      <c r="P176" s="1"/>
      <c r="Q176" s="1"/>
      <c r="R176" s="1"/>
      <c r="S176" s="1"/>
      <c r="T176" s="1"/>
      <c r="U176" s="1"/>
      <c r="V176" s="1"/>
      <c r="W176" s="1"/>
      <c r="X176" s="1"/>
      <c r="Y176" s="1"/>
      <c r="Z176" s="1"/>
    </row>
    <row r="177" spans="1:26" ht="15.75" customHeight="1">
      <c r="A177" s="1"/>
      <c r="B177" s="25"/>
      <c r="C177" s="25"/>
      <c r="D177" s="25"/>
      <c r="E177" s="25"/>
      <c r="F177" s="25"/>
      <c r="G177" s="26"/>
      <c r="H177" s="27"/>
      <c r="I177" s="1"/>
      <c r="J177" s="1"/>
      <c r="K177" s="1"/>
      <c r="L177" s="1"/>
      <c r="M177" s="1"/>
      <c r="N177" s="1"/>
      <c r="O177" s="1"/>
      <c r="P177" s="1"/>
      <c r="Q177" s="1"/>
      <c r="R177" s="1"/>
      <c r="S177" s="1"/>
      <c r="T177" s="1"/>
      <c r="U177" s="1"/>
      <c r="V177" s="1"/>
      <c r="W177" s="1"/>
      <c r="X177" s="1"/>
      <c r="Y177" s="1"/>
      <c r="Z177" s="1"/>
    </row>
    <row r="178" spans="1:26" ht="15.75" customHeight="1">
      <c r="A178" s="1"/>
      <c r="B178" s="25"/>
      <c r="C178" s="25"/>
      <c r="D178" s="25"/>
      <c r="E178" s="25"/>
      <c r="F178" s="25"/>
      <c r="G178" s="26"/>
      <c r="H178" s="27"/>
      <c r="I178" s="1"/>
      <c r="J178" s="1"/>
      <c r="K178" s="1"/>
      <c r="L178" s="1"/>
      <c r="M178" s="1"/>
      <c r="N178" s="1"/>
      <c r="O178" s="1"/>
      <c r="P178" s="1"/>
      <c r="Q178" s="1"/>
      <c r="R178" s="1"/>
      <c r="S178" s="1"/>
      <c r="T178" s="1"/>
      <c r="U178" s="1"/>
      <c r="V178" s="1"/>
      <c r="W178" s="1"/>
      <c r="X178" s="1"/>
      <c r="Y178" s="1"/>
      <c r="Z178" s="1"/>
    </row>
    <row r="179" spans="1:26" ht="15.75" customHeight="1">
      <c r="A179" s="1"/>
      <c r="B179" s="25"/>
      <c r="C179" s="25"/>
      <c r="D179" s="25"/>
      <c r="E179" s="25"/>
      <c r="F179" s="25"/>
      <c r="G179" s="26"/>
      <c r="H179" s="27"/>
      <c r="I179" s="1"/>
      <c r="J179" s="1"/>
      <c r="K179" s="1"/>
      <c r="L179" s="1"/>
      <c r="M179" s="1"/>
      <c r="N179" s="1"/>
      <c r="O179" s="1"/>
      <c r="P179" s="1"/>
      <c r="Q179" s="1"/>
      <c r="R179" s="1"/>
      <c r="S179" s="1"/>
      <c r="T179" s="1"/>
      <c r="U179" s="1"/>
      <c r="V179" s="1"/>
      <c r="W179" s="1"/>
      <c r="X179" s="1"/>
      <c r="Y179" s="1"/>
      <c r="Z179" s="1"/>
    </row>
    <row r="180" spans="1:26" ht="15.75" customHeight="1">
      <c r="A180" s="1"/>
      <c r="B180" s="25"/>
      <c r="C180" s="25"/>
      <c r="D180" s="25"/>
      <c r="E180" s="25"/>
      <c r="F180" s="25"/>
      <c r="G180" s="26"/>
      <c r="H180" s="27"/>
      <c r="I180" s="1"/>
      <c r="J180" s="1"/>
      <c r="K180" s="1"/>
      <c r="L180" s="1"/>
      <c r="M180" s="1"/>
      <c r="N180" s="1"/>
      <c r="O180" s="1"/>
      <c r="P180" s="1"/>
      <c r="Q180" s="1"/>
      <c r="R180" s="1"/>
      <c r="S180" s="1"/>
      <c r="T180" s="1"/>
      <c r="U180" s="1"/>
      <c r="V180" s="1"/>
      <c r="W180" s="1"/>
      <c r="X180" s="1"/>
      <c r="Y180" s="1"/>
      <c r="Z180" s="1"/>
    </row>
    <row r="181" spans="1:26" ht="15.75" customHeight="1">
      <c r="A181" s="1"/>
      <c r="B181" s="25"/>
      <c r="C181" s="25"/>
      <c r="D181" s="25"/>
      <c r="E181" s="25"/>
      <c r="F181" s="25"/>
      <c r="G181" s="26"/>
      <c r="H181" s="27"/>
      <c r="I181" s="1"/>
      <c r="J181" s="1"/>
      <c r="K181" s="1"/>
      <c r="L181" s="1"/>
      <c r="M181" s="1"/>
      <c r="N181" s="1"/>
      <c r="O181" s="1"/>
      <c r="P181" s="1"/>
      <c r="Q181" s="1"/>
      <c r="R181" s="1"/>
      <c r="S181" s="1"/>
      <c r="T181" s="1"/>
      <c r="U181" s="1"/>
      <c r="V181" s="1"/>
      <c r="W181" s="1"/>
      <c r="X181" s="1"/>
      <c r="Y181" s="1"/>
      <c r="Z181" s="1"/>
    </row>
    <row r="182" spans="1:26" ht="15.75" customHeight="1">
      <c r="A182" s="1"/>
      <c r="B182" s="25"/>
      <c r="C182" s="25"/>
      <c r="D182" s="25"/>
      <c r="E182" s="25"/>
      <c r="F182" s="25"/>
      <c r="G182" s="26"/>
      <c r="H182" s="27"/>
      <c r="I182" s="1"/>
      <c r="J182" s="1"/>
      <c r="K182" s="1"/>
      <c r="L182" s="1"/>
      <c r="M182" s="1"/>
      <c r="N182" s="1"/>
      <c r="O182" s="1"/>
      <c r="P182" s="1"/>
      <c r="Q182" s="1"/>
      <c r="R182" s="1"/>
      <c r="S182" s="1"/>
      <c r="T182" s="1"/>
      <c r="U182" s="1"/>
      <c r="V182" s="1"/>
      <c r="W182" s="1"/>
      <c r="X182" s="1"/>
      <c r="Y182" s="1"/>
      <c r="Z182" s="1"/>
    </row>
    <row r="183" spans="1:26" ht="15.75" customHeight="1">
      <c r="A183" s="1"/>
      <c r="B183" s="25"/>
      <c r="C183" s="25"/>
      <c r="D183" s="25"/>
      <c r="E183" s="25"/>
      <c r="F183" s="25"/>
      <c r="G183" s="26"/>
      <c r="H183" s="27"/>
      <c r="I183" s="1"/>
      <c r="J183" s="1"/>
      <c r="K183" s="1"/>
      <c r="L183" s="1"/>
      <c r="M183" s="1"/>
      <c r="N183" s="1"/>
      <c r="O183" s="1"/>
      <c r="P183" s="1"/>
      <c r="Q183" s="1"/>
      <c r="R183" s="1"/>
      <c r="S183" s="1"/>
      <c r="T183" s="1"/>
      <c r="U183" s="1"/>
      <c r="V183" s="1"/>
      <c r="W183" s="1"/>
      <c r="X183" s="1"/>
      <c r="Y183" s="1"/>
      <c r="Z183" s="1"/>
    </row>
    <row r="184" spans="1:26" ht="15.75" customHeight="1">
      <c r="A184" s="1"/>
      <c r="B184" s="25"/>
      <c r="C184" s="25"/>
      <c r="D184" s="25"/>
      <c r="E184" s="25"/>
      <c r="F184" s="25"/>
      <c r="G184" s="26"/>
      <c r="H184" s="27"/>
      <c r="I184" s="1"/>
      <c r="J184" s="1"/>
      <c r="K184" s="1"/>
      <c r="L184" s="1"/>
      <c r="M184" s="1"/>
      <c r="N184" s="1"/>
      <c r="O184" s="1"/>
      <c r="P184" s="1"/>
      <c r="Q184" s="1"/>
      <c r="R184" s="1"/>
      <c r="S184" s="1"/>
      <c r="T184" s="1"/>
      <c r="U184" s="1"/>
      <c r="V184" s="1"/>
      <c r="W184" s="1"/>
      <c r="X184" s="1"/>
      <c r="Y184" s="1"/>
      <c r="Z184" s="1"/>
    </row>
    <row r="185" spans="1:26" ht="15.75" customHeight="1">
      <c r="A185" s="1"/>
      <c r="B185" s="25"/>
      <c r="C185" s="25"/>
      <c r="D185" s="25"/>
      <c r="E185" s="25"/>
      <c r="F185" s="25"/>
      <c r="G185" s="26"/>
      <c r="H185" s="27"/>
      <c r="I185" s="1"/>
      <c r="J185" s="1"/>
      <c r="K185" s="1"/>
      <c r="L185" s="1"/>
      <c r="M185" s="1"/>
      <c r="N185" s="1"/>
      <c r="O185" s="1"/>
      <c r="P185" s="1"/>
      <c r="Q185" s="1"/>
      <c r="R185" s="1"/>
      <c r="S185" s="1"/>
      <c r="T185" s="1"/>
      <c r="U185" s="1"/>
      <c r="V185" s="1"/>
      <c r="W185" s="1"/>
      <c r="X185" s="1"/>
      <c r="Y185" s="1"/>
      <c r="Z185" s="1"/>
    </row>
    <row r="186" spans="1:26" ht="15.75" customHeight="1">
      <c r="A186" s="1"/>
      <c r="B186" s="25"/>
      <c r="C186" s="25"/>
      <c r="D186" s="25"/>
      <c r="E186" s="25"/>
      <c r="F186" s="25"/>
      <c r="G186" s="26"/>
      <c r="H186" s="27"/>
      <c r="I186" s="1"/>
      <c r="J186" s="1"/>
      <c r="K186" s="1"/>
      <c r="L186" s="1"/>
      <c r="M186" s="1"/>
      <c r="N186" s="1"/>
      <c r="O186" s="1"/>
      <c r="P186" s="1"/>
      <c r="Q186" s="1"/>
      <c r="R186" s="1"/>
      <c r="S186" s="1"/>
      <c r="T186" s="1"/>
      <c r="U186" s="1"/>
      <c r="V186" s="1"/>
      <c r="W186" s="1"/>
      <c r="X186" s="1"/>
      <c r="Y186" s="1"/>
      <c r="Z186" s="1"/>
    </row>
    <row r="187" spans="1:26" ht="15.75" customHeight="1">
      <c r="A187" s="1"/>
      <c r="B187" s="25"/>
      <c r="C187" s="25"/>
      <c r="D187" s="25"/>
      <c r="E187" s="25"/>
      <c r="F187" s="25"/>
      <c r="G187" s="26"/>
      <c r="H187" s="27"/>
      <c r="I187" s="1"/>
      <c r="J187" s="1"/>
      <c r="K187" s="1"/>
      <c r="L187" s="1"/>
      <c r="M187" s="1"/>
      <c r="N187" s="1"/>
      <c r="O187" s="1"/>
      <c r="P187" s="1"/>
      <c r="Q187" s="1"/>
      <c r="R187" s="1"/>
      <c r="S187" s="1"/>
      <c r="T187" s="1"/>
      <c r="U187" s="1"/>
      <c r="V187" s="1"/>
      <c r="W187" s="1"/>
      <c r="X187" s="1"/>
      <c r="Y187" s="1"/>
      <c r="Z187" s="1"/>
    </row>
    <row r="188" spans="1:26" ht="15.75" customHeight="1">
      <c r="A188" s="1"/>
      <c r="B188" s="25"/>
      <c r="C188" s="25"/>
      <c r="D188" s="25"/>
      <c r="E188" s="25"/>
      <c r="F188" s="25"/>
      <c r="G188" s="26"/>
      <c r="H188" s="27"/>
      <c r="I188" s="1"/>
      <c r="J188" s="1"/>
      <c r="K188" s="1"/>
      <c r="L188" s="1"/>
      <c r="M188" s="1"/>
      <c r="N188" s="1"/>
      <c r="O188" s="1"/>
      <c r="P188" s="1"/>
      <c r="Q188" s="1"/>
      <c r="R188" s="1"/>
      <c r="S188" s="1"/>
      <c r="T188" s="1"/>
      <c r="U188" s="1"/>
      <c r="V188" s="1"/>
      <c r="W188" s="1"/>
      <c r="X188" s="1"/>
      <c r="Y188" s="1"/>
      <c r="Z188" s="1"/>
    </row>
    <row r="189" spans="1:26" ht="15.75" customHeight="1">
      <c r="A189" s="1"/>
      <c r="B189" s="25"/>
      <c r="C189" s="25"/>
      <c r="D189" s="25"/>
      <c r="E189" s="25"/>
      <c r="F189" s="25"/>
      <c r="G189" s="26"/>
      <c r="H189" s="27"/>
      <c r="I189" s="1"/>
      <c r="J189" s="1"/>
      <c r="K189" s="1"/>
      <c r="L189" s="1"/>
      <c r="M189" s="1"/>
      <c r="N189" s="1"/>
      <c r="O189" s="1"/>
      <c r="P189" s="1"/>
      <c r="Q189" s="1"/>
      <c r="R189" s="1"/>
      <c r="S189" s="1"/>
      <c r="T189" s="1"/>
      <c r="U189" s="1"/>
      <c r="V189" s="1"/>
      <c r="W189" s="1"/>
      <c r="X189" s="1"/>
      <c r="Y189" s="1"/>
      <c r="Z189" s="1"/>
    </row>
    <row r="190" spans="1:26" ht="15.75" customHeight="1">
      <c r="A190" s="1"/>
      <c r="B190" s="25"/>
      <c r="C190" s="25"/>
      <c r="D190" s="25"/>
      <c r="E190" s="25"/>
      <c r="F190" s="25"/>
      <c r="G190" s="26"/>
      <c r="H190" s="27"/>
      <c r="I190" s="1"/>
      <c r="J190" s="1"/>
      <c r="K190" s="1"/>
      <c r="L190" s="1"/>
      <c r="M190" s="1"/>
      <c r="N190" s="1"/>
      <c r="O190" s="1"/>
      <c r="P190" s="1"/>
      <c r="Q190" s="1"/>
      <c r="R190" s="1"/>
      <c r="S190" s="1"/>
      <c r="T190" s="1"/>
      <c r="U190" s="1"/>
      <c r="V190" s="1"/>
      <c r="W190" s="1"/>
      <c r="X190" s="1"/>
      <c r="Y190" s="1"/>
      <c r="Z190" s="1"/>
    </row>
    <row r="191" spans="1:26" ht="15.75" customHeight="1">
      <c r="A191" s="1"/>
      <c r="B191" s="25"/>
      <c r="C191" s="25"/>
      <c r="D191" s="25"/>
      <c r="E191" s="25"/>
      <c r="F191" s="25"/>
      <c r="G191" s="26"/>
      <c r="H191" s="27"/>
      <c r="I191" s="1"/>
      <c r="J191" s="1"/>
      <c r="K191" s="1"/>
      <c r="L191" s="1"/>
      <c r="M191" s="1"/>
      <c r="N191" s="1"/>
      <c r="O191" s="1"/>
      <c r="P191" s="1"/>
      <c r="Q191" s="1"/>
      <c r="R191" s="1"/>
      <c r="S191" s="1"/>
      <c r="T191" s="1"/>
      <c r="U191" s="1"/>
      <c r="V191" s="1"/>
      <c r="W191" s="1"/>
      <c r="X191" s="1"/>
      <c r="Y191" s="1"/>
      <c r="Z191" s="1"/>
    </row>
    <row r="192" spans="1:26" ht="15.75" customHeight="1">
      <c r="A192" s="1"/>
      <c r="B192" s="25"/>
      <c r="C192" s="25"/>
      <c r="D192" s="25"/>
      <c r="E192" s="25"/>
      <c r="F192" s="25"/>
      <c r="G192" s="26"/>
      <c r="H192" s="27"/>
      <c r="I192" s="1"/>
      <c r="J192" s="1"/>
      <c r="K192" s="1"/>
      <c r="L192" s="1"/>
      <c r="M192" s="1"/>
      <c r="N192" s="1"/>
      <c r="O192" s="1"/>
      <c r="P192" s="1"/>
      <c r="Q192" s="1"/>
      <c r="R192" s="1"/>
      <c r="S192" s="1"/>
      <c r="T192" s="1"/>
      <c r="U192" s="1"/>
      <c r="V192" s="1"/>
      <c r="W192" s="1"/>
      <c r="X192" s="1"/>
      <c r="Y192" s="1"/>
      <c r="Z192" s="1"/>
    </row>
    <row r="193" spans="1:26" ht="15.75" customHeight="1">
      <c r="A193" s="1"/>
      <c r="B193" s="25"/>
      <c r="C193" s="25"/>
      <c r="D193" s="25"/>
      <c r="E193" s="25"/>
      <c r="F193" s="25"/>
      <c r="G193" s="26"/>
      <c r="H193" s="27"/>
      <c r="I193" s="1"/>
      <c r="J193" s="1"/>
      <c r="K193" s="1"/>
      <c r="L193" s="1"/>
      <c r="M193" s="1"/>
      <c r="N193" s="1"/>
      <c r="O193" s="1"/>
      <c r="P193" s="1"/>
      <c r="Q193" s="1"/>
      <c r="R193" s="1"/>
      <c r="S193" s="1"/>
      <c r="T193" s="1"/>
      <c r="U193" s="1"/>
      <c r="V193" s="1"/>
      <c r="W193" s="1"/>
      <c r="X193" s="1"/>
      <c r="Y193" s="1"/>
      <c r="Z193" s="1"/>
    </row>
    <row r="194" spans="1:26" ht="15.75" customHeight="1">
      <c r="A194" s="1"/>
      <c r="B194" s="25"/>
      <c r="C194" s="25"/>
      <c r="D194" s="25"/>
      <c r="E194" s="25"/>
      <c r="F194" s="25"/>
      <c r="G194" s="26"/>
      <c r="H194" s="27"/>
      <c r="I194" s="1"/>
      <c r="J194" s="1"/>
      <c r="K194" s="1"/>
      <c r="L194" s="1"/>
      <c r="M194" s="1"/>
      <c r="N194" s="1"/>
      <c r="O194" s="1"/>
      <c r="P194" s="1"/>
      <c r="Q194" s="1"/>
      <c r="R194" s="1"/>
      <c r="S194" s="1"/>
      <c r="T194" s="1"/>
      <c r="U194" s="1"/>
      <c r="V194" s="1"/>
      <c r="W194" s="1"/>
      <c r="X194" s="1"/>
      <c r="Y194" s="1"/>
      <c r="Z194" s="1"/>
    </row>
    <row r="195" spans="1:26" ht="15.75" customHeight="1">
      <c r="A195" s="1"/>
      <c r="B195" s="25"/>
      <c r="C195" s="25"/>
      <c r="D195" s="25"/>
      <c r="E195" s="25"/>
      <c r="F195" s="25"/>
      <c r="G195" s="26"/>
      <c r="H195" s="27"/>
      <c r="I195" s="1"/>
      <c r="J195" s="1"/>
      <c r="K195" s="1"/>
      <c r="L195" s="1"/>
      <c r="M195" s="1"/>
      <c r="N195" s="1"/>
      <c r="O195" s="1"/>
      <c r="P195" s="1"/>
      <c r="Q195" s="1"/>
      <c r="R195" s="1"/>
      <c r="S195" s="1"/>
      <c r="T195" s="1"/>
      <c r="U195" s="1"/>
      <c r="V195" s="1"/>
      <c r="W195" s="1"/>
      <c r="X195" s="1"/>
      <c r="Y195" s="1"/>
      <c r="Z195" s="1"/>
    </row>
    <row r="196" spans="1:26" ht="15.75" customHeight="1">
      <c r="A196" s="1"/>
      <c r="B196" s="25"/>
      <c r="C196" s="25"/>
      <c r="D196" s="25"/>
      <c r="E196" s="25"/>
      <c r="F196" s="25"/>
      <c r="G196" s="26"/>
      <c r="H196" s="27"/>
      <c r="I196" s="1"/>
      <c r="J196" s="1"/>
      <c r="K196" s="1"/>
      <c r="L196" s="1"/>
      <c r="M196" s="1"/>
      <c r="N196" s="1"/>
      <c r="O196" s="1"/>
      <c r="P196" s="1"/>
      <c r="Q196" s="1"/>
      <c r="R196" s="1"/>
      <c r="S196" s="1"/>
      <c r="T196" s="1"/>
      <c r="U196" s="1"/>
      <c r="V196" s="1"/>
      <c r="W196" s="1"/>
      <c r="X196" s="1"/>
      <c r="Y196" s="1"/>
      <c r="Z196" s="1"/>
    </row>
    <row r="197" spans="1:26" ht="15.75" customHeight="1">
      <c r="A197" s="1"/>
      <c r="B197" s="25"/>
      <c r="C197" s="25"/>
      <c r="D197" s="25"/>
      <c r="E197" s="25"/>
      <c r="F197" s="25"/>
      <c r="G197" s="26"/>
      <c r="H197" s="27"/>
      <c r="I197" s="1"/>
      <c r="J197" s="1"/>
      <c r="K197" s="1"/>
      <c r="L197" s="1"/>
      <c r="M197" s="1"/>
      <c r="N197" s="1"/>
      <c r="O197" s="1"/>
      <c r="P197" s="1"/>
      <c r="Q197" s="1"/>
      <c r="R197" s="1"/>
      <c r="S197" s="1"/>
      <c r="T197" s="1"/>
      <c r="U197" s="1"/>
      <c r="V197" s="1"/>
      <c r="W197" s="1"/>
      <c r="X197" s="1"/>
      <c r="Y197" s="1"/>
      <c r="Z197" s="1"/>
    </row>
    <row r="198" spans="1:26" ht="15.75" customHeight="1">
      <c r="A198" s="1"/>
      <c r="B198" s="25"/>
      <c r="C198" s="25"/>
      <c r="D198" s="25"/>
      <c r="E198" s="25"/>
      <c r="F198" s="25"/>
      <c r="G198" s="26"/>
      <c r="H198" s="27"/>
      <c r="I198" s="1"/>
      <c r="J198" s="1"/>
      <c r="K198" s="1"/>
      <c r="L198" s="1"/>
      <c r="M198" s="1"/>
      <c r="N198" s="1"/>
      <c r="O198" s="1"/>
      <c r="P198" s="1"/>
      <c r="Q198" s="1"/>
      <c r="R198" s="1"/>
      <c r="S198" s="1"/>
      <c r="T198" s="1"/>
      <c r="U198" s="1"/>
      <c r="V198" s="1"/>
      <c r="W198" s="1"/>
      <c r="X198" s="1"/>
      <c r="Y198" s="1"/>
      <c r="Z198" s="1"/>
    </row>
    <row r="199" spans="1:26" ht="15.75" customHeight="1">
      <c r="A199" s="1"/>
      <c r="B199" s="25"/>
      <c r="C199" s="25"/>
      <c r="D199" s="25"/>
      <c r="E199" s="25"/>
      <c r="F199" s="25"/>
      <c r="G199" s="26"/>
      <c r="H199" s="27"/>
      <c r="I199" s="1"/>
      <c r="J199" s="1"/>
      <c r="K199" s="1"/>
      <c r="L199" s="1"/>
      <c r="M199" s="1"/>
      <c r="N199" s="1"/>
      <c r="O199" s="1"/>
      <c r="P199" s="1"/>
      <c r="Q199" s="1"/>
      <c r="R199" s="1"/>
      <c r="S199" s="1"/>
      <c r="T199" s="1"/>
      <c r="U199" s="1"/>
      <c r="V199" s="1"/>
      <c r="W199" s="1"/>
      <c r="X199" s="1"/>
      <c r="Y199" s="1"/>
      <c r="Z199" s="1"/>
    </row>
    <row r="200" spans="1:26" ht="15.75" customHeight="1">
      <c r="A200" s="1"/>
      <c r="B200" s="25"/>
      <c r="C200" s="25"/>
      <c r="D200" s="25"/>
      <c r="E200" s="25"/>
      <c r="F200" s="25"/>
      <c r="G200" s="26"/>
      <c r="H200" s="27"/>
      <c r="I200" s="1"/>
      <c r="J200" s="1"/>
      <c r="K200" s="1"/>
      <c r="L200" s="1"/>
      <c r="M200" s="1"/>
      <c r="N200" s="1"/>
      <c r="O200" s="1"/>
      <c r="P200" s="1"/>
      <c r="Q200" s="1"/>
      <c r="R200" s="1"/>
      <c r="S200" s="1"/>
      <c r="T200" s="1"/>
      <c r="U200" s="1"/>
      <c r="V200" s="1"/>
      <c r="W200" s="1"/>
      <c r="X200" s="1"/>
      <c r="Y200" s="1"/>
      <c r="Z200" s="1"/>
    </row>
    <row r="201" spans="1:26" ht="15.75" customHeight="1">
      <c r="A201" s="1"/>
      <c r="B201" s="25"/>
      <c r="C201" s="25"/>
      <c r="D201" s="25"/>
      <c r="E201" s="25"/>
      <c r="F201" s="25"/>
      <c r="G201" s="26"/>
      <c r="H201" s="27"/>
      <c r="I201" s="1"/>
      <c r="J201" s="1"/>
      <c r="K201" s="1"/>
      <c r="L201" s="1"/>
      <c r="M201" s="1"/>
      <c r="N201" s="1"/>
      <c r="O201" s="1"/>
      <c r="P201" s="1"/>
      <c r="Q201" s="1"/>
      <c r="R201" s="1"/>
      <c r="S201" s="1"/>
      <c r="T201" s="1"/>
      <c r="U201" s="1"/>
      <c r="V201" s="1"/>
      <c r="W201" s="1"/>
      <c r="X201" s="1"/>
      <c r="Y201" s="1"/>
      <c r="Z201" s="1"/>
    </row>
    <row r="202" spans="1:26" ht="15.75" customHeight="1">
      <c r="A202" s="1"/>
      <c r="B202" s="25"/>
      <c r="C202" s="25"/>
      <c r="D202" s="25"/>
      <c r="E202" s="25"/>
      <c r="F202" s="25"/>
      <c r="G202" s="26"/>
      <c r="H202" s="27"/>
      <c r="I202" s="1"/>
      <c r="J202" s="1"/>
      <c r="K202" s="1"/>
      <c r="L202" s="1"/>
      <c r="M202" s="1"/>
      <c r="N202" s="1"/>
      <c r="O202" s="1"/>
      <c r="P202" s="1"/>
      <c r="Q202" s="1"/>
      <c r="R202" s="1"/>
      <c r="S202" s="1"/>
      <c r="T202" s="1"/>
      <c r="U202" s="1"/>
      <c r="V202" s="1"/>
      <c r="W202" s="1"/>
      <c r="X202" s="1"/>
      <c r="Y202" s="1"/>
      <c r="Z202" s="1"/>
    </row>
    <row r="203" spans="1:26" ht="15.75" customHeight="1">
      <c r="A203" s="1"/>
      <c r="B203" s="25"/>
      <c r="C203" s="25"/>
      <c r="D203" s="25"/>
      <c r="E203" s="25"/>
      <c r="F203" s="25"/>
      <c r="G203" s="26"/>
      <c r="H203" s="27"/>
      <c r="I203" s="1"/>
      <c r="J203" s="1"/>
      <c r="K203" s="1"/>
      <c r="L203" s="1"/>
      <c r="M203" s="1"/>
      <c r="N203" s="1"/>
      <c r="O203" s="1"/>
      <c r="P203" s="1"/>
      <c r="Q203" s="1"/>
      <c r="R203" s="1"/>
      <c r="S203" s="1"/>
      <c r="T203" s="1"/>
      <c r="U203" s="1"/>
      <c r="V203" s="1"/>
      <c r="W203" s="1"/>
      <c r="X203" s="1"/>
      <c r="Y203" s="1"/>
      <c r="Z203" s="1"/>
    </row>
    <row r="204" spans="1:26" ht="15.75" customHeight="1">
      <c r="A204" s="1"/>
      <c r="B204" s="25"/>
      <c r="C204" s="25"/>
      <c r="D204" s="25"/>
      <c r="E204" s="25"/>
      <c r="F204" s="25"/>
      <c r="G204" s="26"/>
      <c r="H204" s="27"/>
      <c r="I204" s="1"/>
      <c r="J204" s="1"/>
      <c r="K204" s="1"/>
      <c r="L204" s="1"/>
      <c r="M204" s="1"/>
      <c r="N204" s="1"/>
      <c r="O204" s="1"/>
      <c r="P204" s="1"/>
      <c r="Q204" s="1"/>
      <c r="R204" s="1"/>
      <c r="S204" s="1"/>
      <c r="T204" s="1"/>
      <c r="U204" s="1"/>
      <c r="V204" s="1"/>
      <c r="W204" s="1"/>
      <c r="X204" s="1"/>
      <c r="Y204" s="1"/>
      <c r="Z204" s="1"/>
    </row>
    <row r="205" spans="1:26" ht="15.75" customHeight="1">
      <c r="A205" s="1"/>
      <c r="B205" s="25"/>
      <c r="C205" s="25"/>
      <c r="D205" s="25"/>
      <c r="E205" s="25"/>
      <c r="F205" s="25"/>
      <c r="G205" s="26"/>
      <c r="H205" s="27"/>
      <c r="I205" s="1"/>
      <c r="J205" s="1"/>
      <c r="K205" s="1"/>
      <c r="L205" s="1"/>
      <c r="M205" s="1"/>
      <c r="N205" s="1"/>
      <c r="O205" s="1"/>
      <c r="P205" s="1"/>
      <c r="Q205" s="1"/>
      <c r="R205" s="1"/>
      <c r="S205" s="1"/>
      <c r="T205" s="1"/>
      <c r="U205" s="1"/>
      <c r="V205" s="1"/>
      <c r="W205" s="1"/>
      <c r="X205" s="1"/>
      <c r="Y205" s="1"/>
      <c r="Z205" s="1"/>
    </row>
    <row r="206" spans="1:26" ht="15.75" customHeight="1">
      <c r="A206" s="1"/>
      <c r="B206" s="25"/>
      <c r="C206" s="25"/>
      <c r="D206" s="25"/>
      <c r="E206" s="25"/>
      <c r="F206" s="25"/>
      <c r="G206" s="26"/>
      <c r="H206" s="27"/>
      <c r="I206" s="1"/>
      <c r="J206" s="1"/>
      <c r="K206" s="1"/>
      <c r="L206" s="1"/>
      <c r="M206" s="1"/>
      <c r="N206" s="1"/>
      <c r="O206" s="1"/>
      <c r="P206" s="1"/>
      <c r="Q206" s="1"/>
      <c r="R206" s="1"/>
      <c r="S206" s="1"/>
      <c r="T206" s="1"/>
      <c r="U206" s="1"/>
      <c r="V206" s="1"/>
      <c r="W206" s="1"/>
      <c r="X206" s="1"/>
      <c r="Y206" s="1"/>
      <c r="Z206" s="1"/>
    </row>
    <row r="207" spans="1:26" ht="15.75" customHeight="1">
      <c r="A207" s="1"/>
      <c r="B207" s="25"/>
      <c r="C207" s="25"/>
      <c r="D207" s="25"/>
      <c r="E207" s="25"/>
      <c r="F207" s="25"/>
      <c r="G207" s="26"/>
      <c r="H207" s="27"/>
      <c r="I207" s="1"/>
      <c r="J207" s="1"/>
      <c r="K207" s="1"/>
      <c r="L207" s="1"/>
      <c r="M207" s="1"/>
      <c r="N207" s="1"/>
      <c r="O207" s="1"/>
      <c r="P207" s="1"/>
      <c r="Q207" s="1"/>
      <c r="R207" s="1"/>
      <c r="S207" s="1"/>
      <c r="T207" s="1"/>
      <c r="U207" s="1"/>
      <c r="V207" s="1"/>
      <c r="W207" s="1"/>
      <c r="X207" s="1"/>
      <c r="Y207" s="1"/>
      <c r="Z207" s="1"/>
    </row>
    <row r="208" spans="1:26" ht="15.75" customHeight="1">
      <c r="A208" s="1"/>
      <c r="B208" s="25"/>
      <c r="C208" s="25"/>
      <c r="D208" s="25"/>
      <c r="E208" s="25"/>
      <c r="F208" s="25"/>
      <c r="G208" s="26"/>
      <c r="H208" s="27"/>
      <c r="I208" s="1"/>
      <c r="J208" s="1"/>
      <c r="K208" s="1"/>
      <c r="L208" s="1"/>
      <c r="M208" s="1"/>
      <c r="N208" s="1"/>
      <c r="O208" s="1"/>
      <c r="P208" s="1"/>
      <c r="Q208" s="1"/>
      <c r="R208" s="1"/>
      <c r="S208" s="1"/>
      <c r="T208" s="1"/>
      <c r="U208" s="1"/>
      <c r="V208" s="1"/>
      <c r="W208" s="1"/>
      <c r="X208" s="1"/>
      <c r="Y208" s="1"/>
      <c r="Z208" s="1"/>
    </row>
    <row r="209" spans="1:26" ht="15.75" customHeight="1">
      <c r="A209" s="1"/>
      <c r="B209" s="25"/>
      <c r="C209" s="25"/>
      <c r="D209" s="25"/>
      <c r="E209" s="25"/>
      <c r="F209" s="25"/>
      <c r="G209" s="26"/>
      <c r="H209" s="27"/>
      <c r="I209" s="1"/>
      <c r="J209" s="1"/>
      <c r="K209" s="1"/>
      <c r="L209" s="1"/>
      <c r="M209" s="1"/>
      <c r="N209" s="1"/>
      <c r="O209" s="1"/>
      <c r="P209" s="1"/>
      <c r="Q209" s="1"/>
      <c r="R209" s="1"/>
      <c r="S209" s="1"/>
      <c r="T209" s="1"/>
      <c r="U209" s="1"/>
      <c r="V209" s="1"/>
      <c r="W209" s="1"/>
      <c r="X209" s="1"/>
      <c r="Y209" s="1"/>
      <c r="Z209" s="1"/>
    </row>
    <row r="210" spans="1:26" ht="15.75" customHeight="1">
      <c r="A210" s="1"/>
      <c r="B210" s="25"/>
      <c r="C210" s="25"/>
      <c r="D210" s="25"/>
      <c r="E210" s="25"/>
      <c r="F210" s="25"/>
      <c r="G210" s="26"/>
      <c r="H210" s="27"/>
      <c r="I210" s="1"/>
      <c r="J210" s="1"/>
      <c r="K210" s="1"/>
      <c r="L210" s="1"/>
      <c r="M210" s="1"/>
      <c r="N210" s="1"/>
      <c r="O210" s="1"/>
      <c r="P210" s="1"/>
      <c r="Q210" s="1"/>
      <c r="R210" s="1"/>
      <c r="S210" s="1"/>
      <c r="T210" s="1"/>
      <c r="U210" s="1"/>
      <c r="V210" s="1"/>
      <c r="W210" s="1"/>
      <c r="X210" s="1"/>
      <c r="Y210" s="1"/>
      <c r="Z210" s="1"/>
    </row>
    <row r="211" spans="1:26" ht="15.75" customHeight="1">
      <c r="A211" s="1"/>
      <c r="B211" s="25"/>
      <c r="C211" s="25"/>
      <c r="D211" s="25"/>
      <c r="E211" s="25"/>
      <c r="F211" s="25"/>
      <c r="G211" s="26"/>
      <c r="H211" s="27"/>
      <c r="I211" s="1"/>
      <c r="J211" s="1"/>
      <c r="K211" s="1"/>
      <c r="L211" s="1"/>
      <c r="M211" s="1"/>
      <c r="N211" s="1"/>
      <c r="O211" s="1"/>
      <c r="P211" s="1"/>
      <c r="Q211" s="1"/>
      <c r="R211" s="1"/>
      <c r="S211" s="1"/>
      <c r="T211" s="1"/>
      <c r="U211" s="1"/>
      <c r="V211" s="1"/>
      <c r="W211" s="1"/>
      <c r="X211" s="1"/>
      <c r="Y211" s="1"/>
      <c r="Z211" s="1"/>
    </row>
    <row r="212" spans="1:26" ht="15.75" customHeight="1">
      <c r="A212" s="1"/>
      <c r="B212" s="25"/>
      <c r="C212" s="25"/>
      <c r="D212" s="25"/>
      <c r="E212" s="25"/>
      <c r="F212" s="25"/>
      <c r="G212" s="26"/>
      <c r="H212" s="27"/>
      <c r="I212" s="1"/>
      <c r="J212" s="1"/>
      <c r="K212" s="1"/>
      <c r="L212" s="1"/>
      <c r="M212" s="1"/>
      <c r="N212" s="1"/>
      <c r="O212" s="1"/>
      <c r="P212" s="1"/>
      <c r="Q212" s="1"/>
      <c r="R212" s="1"/>
      <c r="S212" s="1"/>
      <c r="T212" s="1"/>
      <c r="U212" s="1"/>
      <c r="V212" s="1"/>
      <c r="W212" s="1"/>
      <c r="X212" s="1"/>
      <c r="Y212" s="1"/>
      <c r="Z212" s="1"/>
    </row>
    <row r="213" spans="1:26" ht="15.75" customHeight="1">
      <c r="A213" s="1"/>
      <c r="B213" s="25"/>
      <c r="C213" s="25"/>
      <c r="D213" s="25"/>
      <c r="E213" s="25"/>
      <c r="F213" s="25"/>
      <c r="G213" s="26"/>
      <c r="H213" s="27"/>
      <c r="I213" s="1"/>
      <c r="J213" s="1"/>
      <c r="K213" s="1"/>
      <c r="L213" s="1"/>
      <c r="M213" s="1"/>
      <c r="N213" s="1"/>
      <c r="O213" s="1"/>
      <c r="P213" s="1"/>
      <c r="Q213" s="1"/>
      <c r="R213" s="1"/>
      <c r="S213" s="1"/>
      <c r="T213" s="1"/>
      <c r="U213" s="1"/>
      <c r="V213" s="1"/>
      <c r="W213" s="1"/>
      <c r="X213" s="1"/>
      <c r="Y213" s="1"/>
      <c r="Z213" s="1"/>
    </row>
    <row r="214" spans="1:26" ht="15.75" customHeight="1">
      <c r="A214" s="1"/>
      <c r="B214" s="25"/>
      <c r="C214" s="25"/>
      <c r="D214" s="25"/>
      <c r="E214" s="25"/>
      <c r="F214" s="25"/>
      <c r="G214" s="26"/>
      <c r="H214" s="27"/>
      <c r="I214" s="1"/>
      <c r="J214" s="1"/>
      <c r="K214" s="1"/>
      <c r="L214" s="1"/>
      <c r="M214" s="1"/>
      <c r="N214" s="1"/>
      <c r="O214" s="1"/>
      <c r="P214" s="1"/>
      <c r="Q214" s="1"/>
      <c r="R214" s="1"/>
      <c r="S214" s="1"/>
      <c r="T214" s="1"/>
      <c r="U214" s="1"/>
      <c r="V214" s="1"/>
      <c r="W214" s="1"/>
      <c r="X214" s="1"/>
      <c r="Y214" s="1"/>
      <c r="Z214" s="1"/>
    </row>
    <row r="215" spans="1:26" ht="15.75" customHeight="1">
      <c r="A215" s="1"/>
      <c r="B215" s="25"/>
      <c r="C215" s="25"/>
      <c r="D215" s="25"/>
      <c r="E215" s="25"/>
      <c r="F215" s="25"/>
      <c r="G215" s="26"/>
      <c r="H215" s="27"/>
      <c r="I215" s="1"/>
      <c r="J215" s="1"/>
      <c r="K215" s="1"/>
      <c r="L215" s="1"/>
      <c r="M215" s="1"/>
      <c r="N215" s="1"/>
      <c r="O215" s="1"/>
      <c r="P215" s="1"/>
      <c r="Q215" s="1"/>
      <c r="R215" s="1"/>
      <c r="S215" s="1"/>
      <c r="T215" s="1"/>
      <c r="U215" s="1"/>
      <c r="V215" s="1"/>
      <c r="W215" s="1"/>
      <c r="X215" s="1"/>
      <c r="Y215" s="1"/>
      <c r="Z215" s="1"/>
    </row>
    <row r="216" spans="1:26" ht="15.75" customHeight="1">
      <c r="A216" s="1"/>
      <c r="B216" s="25"/>
      <c r="C216" s="25"/>
      <c r="D216" s="25"/>
      <c r="E216" s="25"/>
      <c r="F216" s="25"/>
      <c r="G216" s="26"/>
      <c r="H216" s="27"/>
      <c r="I216" s="1"/>
      <c r="J216" s="1"/>
      <c r="K216" s="1"/>
      <c r="L216" s="1"/>
      <c r="M216" s="1"/>
      <c r="N216" s="1"/>
      <c r="O216" s="1"/>
      <c r="P216" s="1"/>
      <c r="Q216" s="1"/>
      <c r="R216" s="1"/>
      <c r="S216" s="1"/>
      <c r="T216" s="1"/>
      <c r="U216" s="1"/>
      <c r="V216" s="1"/>
      <c r="W216" s="1"/>
      <c r="X216" s="1"/>
      <c r="Y216" s="1"/>
      <c r="Z216" s="1"/>
    </row>
    <row r="217" spans="1:26" ht="15.75" customHeight="1">
      <c r="A217" s="1"/>
      <c r="B217" s="25"/>
      <c r="C217" s="25"/>
      <c r="D217" s="25"/>
      <c r="E217" s="25"/>
      <c r="F217" s="25"/>
      <c r="G217" s="26"/>
      <c r="H217" s="27"/>
      <c r="I217" s="1"/>
      <c r="J217" s="1"/>
      <c r="K217" s="1"/>
      <c r="L217" s="1"/>
      <c r="M217" s="1"/>
      <c r="N217" s="1"/>
      <c r="O217" s="1"/>
      <c r="P217" s="1"/>
      <c r="Q217" s="1"/>
      <c r="R217" s="1"/>
      <c r="S217" s="1"/>
      <c r="T217" s="1"/>
      <c r="U217" s="1"/>
      <c r="V217" s="1"/>
      <c r="W217" s="1"/>
      <c r="X217" s="1"/>
      <c r="Y217" s="1"/>
      <c r="Z217" s="1"/>
    </row>
    <row r="218" spans="1:26" ht="15.75" customHeight="1">
      <c r="A218" s="1"/>
      <c r="B218" s="25"/>
      <c r="C218" s="25"/>
      <c r="D218" s="25"/>
      <c r="E218" s="25"/>
      <c r="F218" s="25"/>
      <c r="G218" s="26"/>
      <c r="H218" s="27"/>
      <c r="I218" s="1"/>
      <c r="J218" s="1"/>
      <c r="K218" s="1"/>
      <c r="L218" s="1"/>
      <c r="M218" s="1"/>
      <c r="N218" s="1"/>
      <c r="O218" s="1"/>
      <c r="P218" s="1"/>
      <c r="Q218" s="1"/>
      <c r="R218" s="1"/>
      <c r="S218" s="1"/>
      <c r="T218" s="1"/>
      <c r="U218" s="1"/>
      <c r="V218" s="1"/>
      <c r="W218" s="1"/>
      <c r="X218" s="1"/>
      <c r="Y218" s="1"/>
      <c r="Z218" s="1"/>
    </row>
    <row r="219" spans="1:26" ht="15.75" customHeight="1">
      <c r="A219" s="1"/>
      <c r="B219" s="25"/>
      <c r="C219" s="25"/>
      <c r="D219" s="25"/>
      <c r="E219" s="25"/>
      <c r="F219" s="25"/>
      <c r="G219" s="26"/>
      <c r="H219" s="27"/>
      <c r="I219" s="1"/>
      <c r="J219" s="1"/>
      <c r="K219" s="1"/>
      <c r="L219" s="1"/>
      <c r="M219" s="1"/>
      <c r="N219" s="1"/>
      <c r="O219" s="1"/>
      <c r="P219" s="1"/>
      <c r="Q219" s="1"/>
      <c r="R219" s="1"/>
      <c r="S219" s="1"/>
      <c r="T219" s="1"/>
      <c r="U219" s="1"/>
      <c r="V219" s="1"/>
      <c r="W219" s="1"/>
      <c r="X219" s="1"/>
      <c r="Y219" s="1"/>
      <c r="Z219" s="1"/>
    </row>
    <row r="220" spans="1:26" ht="15.75" customHeight="1">
      <c r="A220" s="1"/>
      <c r="B220" s="25"/>
      <c r="C220" s="25"/>
      <c r="D220" s="25"/>
      <c r="E220" s="25"/>
      <c r="F220" s="25"/>
      <c r="G220" s="26"/>
      <c r="H220" s="27"/>
      <c r="I220" s="1"/>
      <c r="J220" s="1"/>
      <c r="K220" s="1"/>
      <c r="L220" s="1"/>
      <c r="M220" s="1"/>
      <c r="N220" s="1"/>
      <c r="O220" s="1"/>
      <c r="P220" s="1"/>
      <c r="Q220" s="1"/>
      <c r="R220" s="1"/>
      <c r="S220" s="1"/>
      <c r="T220" s="1"/>
      <c r="U220" s="1"/>
      <c r="V220" s="1"/>
      <c r="W220" s="1"/>
      <c r="X220" s="1"/>
      <c r="Y220" s="1"/>
      <c r="Z220" s="1"/>
    </row>
    <row r="221" spans="1:26" ht="15.75" customHeight="1">
      <c r="A221" s="1"/>
      <c r="B221" s="25"/>
      <c r="C221" s="25"/>
      <c r="D221" s="25"/>
      <c r="E221" s="25"/>
      <c r="F221" s="25"/>
      <c r="G221" s="26"/>
      <c r="H221" s="27"/>
      <c r="I221" s="1"/>
      <c r="J221" s="1"/>
      <c r="K221" s="1"/>
      <c r="L221" s="1"/>
      <c r="M221" s="1"/>
      <c r="N221" s="1"/>
      <c r="O221" s="1"/>
      <c r="P221" s="1"/>
      <c r="Q221" s="1"/>
      <c r="R221" s="1"/>
      <c r="S221" s="1"/>
      <c r="T221" s="1"/>
      <c r="U221" s="1"/>
      <c r="V221" s="1"/>
      <c r="W221" s="1"/>
      <c r="X221" s="1"/>
      <c r="Y221" s="1"/>
      <c r="Z221" s="1"/>
    </row>
    <row r="222" spans="1:26" ht="15.75" customHeight="1">
      <c r="A222" s="1"/>
      <c r="B222" s="25"/>
      <c r="C222" s="25"/>
      <c r="D222" s="25"/>
      <c r="E222" s="25"/>
      <c r="F222" s="25"/>
      <c r="G222" s="26"/>
      <c r="H222" s="27"/>
      <c r="I222" s="1"/>
      <c r="J222" s="1"/>
      <c r="K222" s="1"/>
      <c r="L222" s="1"/>
      <c r="M222" s="1"/>
      <c r="N222" s="1"/>
      <c r="O222" s="1"/>
      <c r="P222" s="1"/>
      <c r="Q222" s="1"/>
      <c r="R222" s="1"/>
      <c r="S222" s="1"/>
      <c r="T222" s="1"/>
      <c r="U222" s="1"/>
      <c r="V222" s="1"/>
      <c r="W222" s="1"/>
      <c r="X222" s="1"/>
      <c r="Y222" s="1"/>
      <c r="Z222" s="1"/>
    </row>
    <row r="223" spans="1:26" ht="15.75" customHeight="1">
      <c r="A223" s="1"/>
      <c r="B223" s="25"/>
      <c r="C223" s="25"/>
      <c r="D223" s="25"/>
      <c r="E223" s="25"/>
      <c r="F223" s="25"/>
      <c r="G223" s="26"/>
      <c r="H223" s="27"/>
      <c r="I223" s="1"/>
      <c r="J223" s="1"/>
      <c r="K223" s="1"/>
      <c r="L223" s="1"/>
      <c r="M223" s="1"/>
      <c r="N223" s="1"/>
      <c r="O223" s="1"/>
      <c r="P223" s="1"/>
      <c r="Q223" s="1"/>
      <c r="R223" s="1"/>
      <c r="S223" s="1"/>
      <c r="T223" s="1"/>
      <c r="U223" s="1"/>
      <c r="V223" s="1"/>
      <c r="W223" s="1"/>
      <c r="X223" s="1"/>
      <c r="Y223" s="1"/>
      <c r="Z223" s="1"/>
    </row>
    <row r="224" spans="1:26" ht="15.75" customHeight="1">
      <c r="A224" s="1"/>
      <c r="B224" s="25"/>
      <c r="C224" s="25"/>
      <c r="D224" s="25"/>
      <c r="E224" s="25"/>
      <c r="F224" s="25"/>
      <c r="G224" s="26"/>
      <c r="H224" s="27"/>
      <c r="I224" s="1"/>
      <c r="J224" s="1"/>
      <c r="K224" s="1"/>
      <c r="L224" s="1"/>
      <c r="M224" s="1"/>
      <c r="N224" s="1"/>
      <c r="O224" s="1"/>
      <c r="P224" s="1"/>
      <c r="Q224" s="1"/>
      <c r="R224" s="1"/>
      <c r="S224" s="1"/>
      <c r="T224" s="1"/>
      <c r="U224" s="1"/>
      <c r="V224" s="1"/>
      <c r="W224" s="1"/>
      <c r="X224" s="1"/>
      <c r="Y224" s="1"/>
      <c r="Z224" s="1"/>
    </row>
    <row r="225" spans="1:26" ht="15.75" customHeight="1">
      <c r="A225" s="1"/>
      <c r="B225" s="25"/>
      <c r="C225" s="25"/>
      <c r="D225" s="25"/>
      <c r="E225" s="25"/>
      <c r="F225" s="25"/>
      <c r="G225" s="26"/>
      <c r="H225" s="27"/>
      <c r="I225" s="1"/>
      <c r="J225" s="1"/>
      <c r="K225" s="1"/>
      <c r="L225" s="1"/>
      <c r="M225" s="1"/>
      <c r="N225" s="1"/>
      <c r="O225" s="1"/>
      <c r="P225" s="1"/>
      <c r="Q225" s="1"/>
      <c r="R225" s="1"/>
      <c r="S225" s="1"/>
      <c r="T225" s="1"/>
      <c r="U225" s="1"/>
      <c r="V225" s="1"/>
      <c r="W225" s="1"/>
      <c r="X225" s="1"/>
      <c r="Y225" s="1"/>
      <c r="Z225" s="1"/>
    </row>
    <row r="226" spans="1:26" ht="15.75" customHeight="1">
      <c r="A226" s="1"/>
      <c r="B226" s="25"/>
      <c r="C226" s="25"/>
      <c r="D226" s="25"/>
      <c r="E226" s="25"/>
      <c r="F226" s="25"/>
      <c r="G226" s="26"/>
      <c r="H226" s="27"/>
      <c r="I226" s="1"/>
      <c r="J226" s="1"/>
      <c r="K226" s="1"/>
      <c r="L226" s="1"/>
      <c r="M226" s="1"/>
      <c r="N226" s="1"/>
      <c r="O226" s="1"/>
      <c r="P226" s="1"/>
      <c r="Q226" s="1"/>
      <c r="R226" s="1"/>
      <c r="S226" s="1"/>
      <c r="T226" s="1"/>
      <c r="U226" s="1"/>
      <c r="V226" s="1"/>
      <c r="W226" s="1"/>
      <c r="X226" s="1"/>
      <c r="Y226" s="1"/>
      <c r="Z226" s="1"/>
    </row>
    <row r="227" spans="1:26" ht="15.75" customHeight="1">
      <c r="A227" s="1"/>
      <c r="B227" s="25"/>
      <c r="C227" s="25"/>
      <c r="D227" s="25"/>
      <c r="E227" s="25"/>
      <c r="F227" s="25"/>
      <c r="G227" s="26"/>
      <c r="H227" s="27"/>
      <c r="I227" s="1"/>
      <c r="J227" s="1"/>
      <c r="K227" s="1"/>
      <c r="L227" s="1"/>
      <c r="M227" s="1"/>
      <c r="N227" s="1"/>
      <c r="O227" s="1"/>
      <c r="P227" s="1"/>
      <c r="Q227" s="1"/>
      <c r="R227" s="1"/>
      <c r="S227" s="1"/>
      <c r="T227" s="1"/>
      <c r="U227" s="1"/>
      <c r="V227" s="1"/>
      <c r="W227" s="1"/>
      <c r="X227" s="1"/>
      <c r="Y227" s="1"/>
      <c r="Z227" s="1"/>
    </row>
    <row r="228" spans="1:26" ht="15.75" customHeight="1">
      <c r="A228" s="1"/>
      <c r="B228" s="25"/>
      <c r="C228" s="25"/>
      <c r="D228" s="25"/>
      <c r="E228" s="25"/>
      <c r="F228" s="25"/>
      <c r="G228" s="26"/>
      <c r="H228" s="27"/>
      <c r="I228" s="1"/>
      <c r="J228" s="1"/>
      <c r="K228" s="1"/>
      <c r="L228" s="1"/>
      <c r="M228" s="1"/>
      <c r="N228" s="1"/>
      <c r="O228" s="1"/>
      <c r="P228" s="1"/>
      <c r="Q228" s="1"/>
      <c r="R228" s="1"/>
      <c r="S228" s="1"/>
      <c r="T228" s="1"/>
      <c r="U228" s="1"/>
      <c r="V228" s="1"/>
      <c r="W228" s="1"/>
      <c r="X228" s="1"/>
      <c r="Y228" s="1"/>
      <c r="Z228" s="1"/>
    </row>
    <row r="229" spans="1:26" ht="15.75" customHeight="1">
      <c r="A229" s="1"/>
      <c r="B229" s="25"/>
      <c r="C229" s="25"/>
      <c r="D229" s="25"/>
      <c r="E229" s="25"/>
      <c r="F229" s="25"/>
      <c r="G229" s="26"/>
      <c r="H229" s="27"/>
      <c r="I229" s="1"/>
      <c r="J229" s="1"/>
      <c r="K229" s="1"/>
      <c r="L229" s="1"/>
      <c r="M229" s="1"/>
      <c r="N229" s="1"/>
      <c r="O229" s="1"/>
      <c r="P229" s="1"/>
      <c r="Q229" s="1"/>
      <c r="R229" s="1"/>
      <c r="S229" s="1"/>
      <c r="T229" s="1"/>
      <c r="U229" s="1"/>
      <c r="V229" s="1"/>
      <c r="W229" s="1"/>
      <c r="X229" s="1"/>
      <c r="Y229" s="1"/>
      <c r="Z229" s="1"/>
    </row>
    <row r="230" spans="1:26" ht="15.75" customHeight="1">
      <c r="A230" s="1"/>
      <c r="B230" s="25"/>
      <c r="C230" s="25"/>
      <c r="D230" s="25"/>
      <c r="E230" s="25"/>
      <c r="F230" s="25"/>
      <c r="G230" s="26"/>
      <c r="H230" s="27"/>
      <c r="I230" s="1"/>
      <c r="J230" s="1"/>
      <c r="K230" s="1"/>
      <c r="L230" s="1"/>
      <c r="M230" s="1"/>
      <c r="N230" s="1"/>
      <c r="O230" s="1"/>
      <c r="P230" s="1"/>
      <c r="Q230" s="1"/>
      <c r="R230" s="1"/>
      <c r="S230" s="1"/>
      <c r="T230" s="1"/>
      <c r="U230" s="1"/>
      <c r="V230" s="1"/>
      <c r="W230" s="1"/>
      <c r="X230" s="1"/>
      <c r="Y230" s="1"/>
      <c r="Z230" s="1"/>
    </row>
    <row r="231" spans="1:26" ht="15.75" customHeight="1">
      <c r="A231" s="1"/>
      <c r="B231" s="25"/>
      <c r="C231" s="25"/>
      <c r="D231" s="25"/>
      <c r="E231" s="25"/>
      <c r="F231" s="25"/>
      <c r="G231" s="26"/>
      <c r="H231" s="27"/>
      <c r="I231" s="1"/>
      <c r="J231" s="1"/>
      <c r="K231" s="1"/>
      <c r="L231" s="1"/>
      <c r="M231" s="1"/>
      <c r="N231" s="1"/>
      <c r="O231" s="1"/>
      <c r="P231" s="1"/>
      <c r="Q231" s="1"/>
      <c r="R231" s="1"/>
      <c r="S231" s="1"/>
      <c r="T231" s="1"/>
      <c r="U231" s="1"/>
      <c r="V231" s="1"/>
      <c r="W231" s="1"/>
      <c r="X231" s="1"/>
      <c r="Y231" s="1"/>
      <c r="Z231" s="1"/>
    </row>
    <row r="232" spans="1:26" ht="15.75" customHeight="1">
      <c r="A232" s="1"/>
      <c r="B232" s="25"/>
      <c r="C232" s="25"/>
      <c r="D232" s="25"/>
      <c r="E232" s="25"/>
      <c r="F232" s="25"/>
      <c r="G232" s="26"/>
      <c r="H232" s="27"/>
      <c r="I232" s="1"/>
      <c r="J232" s="1"/>
      <c r="K232" s="1"/>
      <c r="L232" s="1"/>
      <c r="M232" s="1"/>
      <c r="N232" s="1"/>
      <c r="O232" s="1"/>
      <c r="P232" s="1"/>
      <c r="Q232" s="1"/>
      <c r="R232" s="1"/>
      <c r="S232" s="1"/>
      <c r="T232" s="1"/>
      <c r="U232" s="1"/>
      <c r="V232" s="1"/>
      <c r="W232" s="1"/>
      <c r="X232" s="1"/>
      <c r="Y232" s="1"/>
      <c r="Z232" s="1"/>
    </row>
    <row r="233" spans="1:26" ht="15.75" customHeight="1">
      <c r="A233" s="1"/>
      <c r="B233" s="25"/>
      <c r="C233" s="25"/>
      <c r="D233" s="25"/>
      <c r="E233" s="25"/>
      <c r="F233" s="25"/>
      <c r="G233" s="26"/>
      <c r="H233" s="27"/>
      <c r="I233" s="1"/>
      <c r="J233" s="1"/>
      <c r="K233" s="1"/>
      <c r="L233" s="1"/>
      <c r="M233" s="1"/>
      <c r="N233" s="1"/>
      <c r="O233" s="1"/>
      <c r="P233" s="1"/>
      <c r="Q233" s="1"/>
      <c r="R233" s="1"/>
      <c r="S233" s="1"/>
      <c r="T233" s="1"/>
      <c r="U233" s="1"/>
      <c r="V233" s="1"/>
      <c r="W233" s="1"/>
      <c r="X233" s="1"/>
      <c r="Y233" s="1"/>
      <c r="Z233" s="1"/>
    </row>
    <row r="234" spans="1:26" ht="15.75" customHeight="1">
      <c r="A234" s="1"/>
      <c r="B234" s="25"/>
      <c r="C234" s="25"/>
      <c r="D234" s="25"/>
      <c r="E234" s="25"/>
      <c r="F234" s="25"/>
      <c r="G234" s="26"/>
      <c r="H234" s="27"/>
      <c r="I234" s="1"/>
      <c r="J234" s="1"/>
      <c r="K234" s="1"/>
      <c r="L234" s="1"/>
      <c r="M234" s="1"/>
      <c r="N234" s="1"/>
      <c r="O234" s="1"/>
      <c r="P234" s="1"/>
      <c r="Q234" s="1"/>
      <c r="R234" s="1"/>
      <c r="S234" s="1"/>
      <c r="T234" s="1"/>
      <c r="U234" s="1"/>
      <c r="V234" s="1"/>
      <c r="W234" s="1"/>
      <c r="X234" s="1"/>
      <c r="Y234" s="1"/>
      <c r="Z234" s="1"/>
    </row>
    <row r="235" spans="1:26" ht="15.75" customHeight="1">
      <c r="A235" s="1"/>
      <c r="B235" s="25"/>
      <c r="C235" s="25"/>
      <c r="D235" s="25"/>
      <c r="E235" s="25"/>
      <c r="F235" s="25"/>
      <c r="G235" s="26"/>
      <c r="H235" s="27"/>
      <c r="I235" s="1"/>
      <c r="J235" s="1"/>
      <c r="K235" s="1"/>
      <c r="L235" s="1"/>
      <c r="M235" s="1"/>
      <c r="N235" s="1"/>
      <c r="O235" s="1"/>
      <c r="P235" s="1"/>
      <c r="Q235" s="1"/>
      <c r="R235" s="1"/>
      <c r="S235" s="1"/>
      <c r="T235" s="1"/>
      <c r="U235" s="1"/>
      <c r="V235" s="1"/>
      <c r="W235" s="1"/>
      <c r="X235" s="1"/>
      <c r="Y235" s="1"/>
      <c r="Z235" s="1"/>
    </row>
    <row r="236" spans="1:26" ht="15.75" customHeight="1">
      <c r="A236" s="1"/>
      <c r="B236" s="25"/>
      <c r="C236" s="25"/>
      <c r="D236" s="25"/>
      <c r="E236" s="25"/>
      <c r="F236" s="25"/>
      <c r="G236" s="26"/>
      <c r="H236" s="27"/>
      <c r="I236" s="1"/>
      <c r="J236" s="1"/>
      <c r="K236" s="1"/>
      <c r="L236" s="1"/>
      <c r="M236" s="1"/>
      <c r="N236" s="1"/>
      <c r="O236" s="1"/>
      <c r="P236" s="1"/>
      <c r="Q236" s="1"/>
      <c r="R236" s="1"/>
      <c r="S236" s="1"/>
      <c r="T236" s="1"/>
      <c r="U236" s="1"/>
      <c r="V236" s="1"/>
      <c r="W236" s="1"/>
      <c r="X236" s="1"/>
      <c r="Y236" s="1"/>
      <c r="Z236" s="1"/>
    </row>
    <row r="237" spans="1:26" ht="15.75" customHeight="1">
      <c r="A237" s="1"/>
      <c r="B237" s="25"/>
      <c r="C237" s="25"/>
      <c r="D237" s="25"/>
      <c r="E237" s="25"/>
      <c r="F237" s="25"/>
      <c r="G237" s="26"/>
      <c r="H237" s="27"/>
      <c r="I237" s="1"/>
      <c r="J237" s="1"/>
      <c r="K237" s="1"/>
      <c r="L237" s="1"/>
      <c r="M237" s="1"/>
      <c r="N237" s="1"/>
      <c r="O237" s="1"/>
      <c r="P237" s="1"/>
      <c r="Q237" s="1"/>
      <c r="R237" s="1"/>
      <c r="S237" s="1"/>
      <c r="T237" s="1"/>
      <c r="U237" s="1"/>
      <c r="V237" s="1"/>
      <c r="W237" s="1"/>
      <c r="X237" s="1"/>
      <c r="Y237" s="1"/>
      <c r="Z237" s="1"/>
    </row>
    <row r="238" spans="1:26" ht="15.75" customHeight="1">
      <c r="A238" s="1"/>
      <c r="B238" s="25"/>
      <c r="C238" s="25"/>
      <c r="D238" s="25"/>
      <c r="E238" s="25"/>
      <c r="F238" s="25"/>
      <c r="G238" s="26"/>
      <c r="H238" s="27"/>
      <c r="I238" s="1"/>
      <c r="J238" s="1"/>
      <c r="K238" s="1"/>
      <c r="L238" s="1"/>
      <c r="M238" s="1"/>
      <c r="N238" s="1"/>
      <c r="O238" s="1"/>
      <c r="P238" s="1"/>
      <c r="Q238" s="1"/>
      <c r="R238" s="1"/>
      <c r="S238" s="1"/>
      <c r="T238" s="1"/>
      <c r="U238" s="1"/>
      <c r="V238" s="1"/>
      <c r="W238" s="1"/>
      <c r="X238" s="1"/>
      <c r="Y238" s="1"/>
      <c r="Z238" s="1"/>
    </row>
    <row r="239" spans="1:26" ht="15.75" customHeight="1">
      <c r="A239" s="1"/>
      <c r="B239" s="25"/>
      <c r="C239" s="25"/>
      <c r="D239" s="25"/>
      <c r="E239" s="25"/>
      <c r="F239" s="25"/>
      <c r="G239" s="26"/>
      <c r="H239" s="27"/>
      <c r="I239" s="1"/>
      <c r="J239" s="1"/>
      <c r="K239" s="1"/>
      <c r="L239" s="1"/>
      <c r="M239" s="1"/>
      <c r="N239" s="1"/>
      <c r="O239" s="1"/>
      <c r="P239" s="1"/>
      <c r="Q239" s="1"/>
      <c r="R239" s="1"/>
      <c r="S239" s="1"/>
      <c r="T239" s="1"/>
      <c r="U239" s="1"/>
      <c r="V239" s="1"/>
      <c r="W239" s="1"/>
      <c r="X239" s="1"/>
      <c r="Y239" s="1"/>
      <c r="Z239" s="1"/>
    </row>
    <row r="240" spans="1:26" ht="15.75" customHeight="1">
      <c r="A240" s="1"/>
      <c r="B240" s="25"/>
      <c r="C240" s="25"/>
      <c r="D240" s="25"/>
      <c r="E240" s="25"/>
      <c r="F240" s="25"/>
      <c r="G240" s="26"/>
      <c r="H240" s="27"/>
      <c r="I240" s="1"/>
      <c r="J240" s="1"/>
      <c r="K240" s="1"/>
      <c r="L240" s="1"/>
      <c r="M240" s="1"/>
      <c r="N240" s="1"/>
      <c r="O240" s="1"/>
      <c r="P240" s="1"/>
      <c r="Q240" s="1"/>
      <c r="R240" s="1"/>
      <c r="S240" s="1"/>
      <c r="T240" s="1"/>
      <c r="U240" s="1"/>
      <c r="V240" s="1"/>
      <c r="W240" s="1"/>
      <c r="X240" s="1"/>
      <c r="Y240" s="1"/>
      <c r="Z240" s="1"/>
    </row>
    <row r="241" spans="1:26" ht="15.75" customHeight="1">
      <c r="A241" s="1"/>
      <c r="B241" s="25"/>
      <c r="C241" s="25"/>
      <c r="D241" s="25"/>
      <c r="E241" s="25"/>
      <c r="F241" s="25"/>
      <c r="G241" s="26"/>
      <c r="H241" s="27"/>
      <c r="I241" s="1"/>
      <c r="J241" s="1"/>
      <c r="K241" s="1"/>
      <c r="L241" s="1"/>
      <c r="M241" s="1"/>
      <c r="N241" s="1"/>
      <c r="O241" s="1"/>
      <c r="P241" s="1"/>
      <c r="Q241" s="1"/>
      <c r="R241" s="1"/>
      <c r="S241" s="1"/>
      <c r="T241" s="1"/>
      <c r="U241" s="1"/>
      <c r="V241" s="1"/>
      <c r="W241" s="1"/>
      <c r="X241" s="1"/>
      <c r="Y241" s="1"/>
      <c r="Z241" s="1"/>
    </row>
    <row r="242" spans="1:26" ht="15.75" customHeight="1">
      <c r="A242" s="1"/>
      <c r="B242" s="25"/>
      <c r="C242" s="25"/>
      <c r="D242" s="25"/>
      <c r="E242" s="25"/>
      <c r="F242" s="25"/>
      <c r="G242" s="26"/>
      <c r="H242" s="27"/>
      <c r="I242" s="1"/>
      <c r="J242" s="1"/>
      <c r="K242" s="1"/>
      <c r="L242" s="1"/>
      <c r="M242" s="1"/>
      <c r="N242" s="1"/>
      <c r="O242" s="1"/>
      <c r="P242" s="1"/>
      <c r="Q242" s="1"/>
      <c r="R242" s="1"/>
      <c r="S242" s="1"/>
      <c r="T242" s="1"/>
      <c r="U242" s="1"/>
      <c r="V242" s="1"/>
      <c r="W242" s="1"/>
      <c r="X242" s="1"/>
      <c r="Y242" s="1"/>
      <c r="Z242" s="1"/>
    </row>
    <row r="243" spans="1:26" ht="15.75" customHeight="1">
      <c r="A243" s="1"/>
      <c r="B243" s="25"/>
      <c r="C243" s="25"/>
      <c r="D243" s="25"/>
      <c r="E243" s="25"/>
      <c r="F243" s="25"/>
      <c r="G243" s="26"/>
      <c r="H243" s="27"/>
      <c r="I243" s="1"/>
      <c r="J243" s="1"/>
      <c r="K243" s="1"/>
      <c r="L243" s="1"/>
      <c r="M243" s="1"/>
      <c r="N243" s="1"/>
      <c r="O243" s="1"/>
      <c r="P243" s="1"/>
      <c r="Q243" s="1"/>
      <c r="R243" s="1"/>
      <c r="S243" s="1"/>
      <c r="T243" s="1"/>
      <c r="U243" s="1"/>
      <c r="V243" s="1"/>
      <c r="W243" s="1"/>
      <c r="X243" s="1"/>
      <c r="Y243" s="1"/>
      <c r="Z243" s="1"/>
    </row>
    <row r="244" spans="1:26" ht="15.75" customHeight="1">
      <c r="A244" s="1"/>
      <c r="B244" s="25"/>
      <c r="C244" s="25"/>
      <c r="D244" s="25"/>
      <c r="E244" s="25"/>
      <c r="F244" s="25"/>
      <c r="G244" s="26"/>
      <c r="H244" s="27"/>
      <c r="I244" s="1"/>
      <c r="J244" s="1"/>
      <c r="K244" s="1"/>
      <c r="L244" s="1"/>
      <c r="M244" s="1"/>
      <c r="N244" s="1"/>
      <c r="O244" s="1"/>
      <c r="P244" s="1"/>
      <c r="Q244" s="1"/>
      <c r="R244" s="1"/>
      <c r="S244" s="1"/>
      <c r="T244" s="1"/>
      <c r="U244" s="1"/>
      <c r="V244" s="1"/>
      <c r="W244" s="1"/>
      <c r="X244" s="1"/>
      <c r="Y244" s="1"/>
      <c r="Z244" s="1"/>
    </row>
    <row r="245" spans="1:26" ht="15.75" customHeight="1">
      <c r="A245" s="1"/>
      <c r="B245" s="25"/>
      <c r="C245" s="25"/>
      <c r="D245" s="25"/>
      <c r="E245" s="25"/>
      <c r="F245" s="25"/>
      <c r="G245" s="26"/>
      <c r="H245" s="27"/>
      <c r="I245" s="1"/>
      <c r="J245" s="1"/>
      <c r="K245" s="1"/>
      <c r="L245" s="1"/>
      <c r="M245" s="1"/>
      <c r="N245" s="1"/>
      <c r="O245" s="1"/>
      <c r="P245" s="1"/>
      <c r="Q245" s="1"/>
      <c r="R245" s="1"/>
      <c r="S245" s="1"/>
      <c r="T245" s="1"/>
      <c r="U245" s="1"/>
      <c r="V245" s="1"/>
      <c r="W245" s="1"/>
      <c r="X245" s="1"/>
      <c r="Y245" s="1"/>
      <c r="Z245" s="1"/>
    </row>
    <row r="246" spans="1:26" ht="15.75" customHeight="1">
      <c r="A246" s="1"/>
      <c r="B246" s="25"/>
      <c r="C246" s="25"/>
      <c r="D246" s="25"/>
      <c r="E246" s="25"/>
      <c r="F246" s="25"/>
      <c r="G246" s="26"/>
      <c r="H246" s="27"/>
      <c r="I246" s="1"/>
      <c r="J246" s="1"/>
      <c r="K246" s="1"/>
      <c r="L246" s="1"/>
      <c r="M246" s="1"/>
      <c r="N246" s="1"/>
      <c r="O246" s="1"/>
      <c r="P246" s="1"/>
      <c r="Q246" s="1"/>
      <c r="R246" s="1"/>
      <c r="S246" s="1"/>
      <c r="T246" s="1"/>
      <c r="U246" s="1"/>
      <c r="V246" s="1"/>
      <c r="W246" s="1"/>
      <c r="X246" s="1"/>
      <c r="Y246" s="1"/>
      <c r="Z246" s="1"/>
    </row>
    <row r="247" spans="1:26" ht="15.75" customHeight="1">
      <c r="A247" s="1"/>
      <c r="B247" s="25"/>
      <c r="C247" s="25"/>
      <c r="D247" s="25"/>
      <c r="E247" s="25"/>
      <c r="F247" s="25"/>
      <c r="G247" s="26"/>
      <c r="H247" s="27"/>
      <c r="I247" s="1"/>
      <c r="J247" s="1"/>
      <c r="K247" s="1"/>
      <c r="L247" s="1"/>
      <c r="M247" s="1"/>
      <c r="N247" s="1"/>
      <c r="O247" s="1"/>
      <c r="P247" s="1"/>
      <c r="Q247" s="1"/>
      <c r="R247" s="1"/>
      <c r="S247" s="1"/>
      <c r="T247" s="1"/>
      <c r="U247" s="1"/>
      <c r="V247" s="1"/>
      <c r="W247" s="1"/>
      <c r="X247" s="1"/>
      <c r="Y247" s="1"/>
      <c r="Z247" s="1"/>
    </row>
    <row r="248" spans="1:26" ht="15.75" customHeight="1">
      <c r="A248" s="1"/>
      <c r="B248" s="25"/>
      <c r="C248" s="25"/>
      <c r="D248" s="25"/>
      <c r="E248" s="25"/>
      <c r="F248" s="25"/>
      <c r="G248" s="26"/>
      <c r="H248" s="27"/>
      <c r="I248" s="1"/>
      <c r="J248" s="1"/>
      <c r="K248" s="1"/>
      <c r="L248" s="1"/>
      <c r="M248" s="1"/>
      <c r="N248" s="1"/>
      <c r="O248" s="1"/>
      <c r="P248" s="1"/>
      <c r="Q248" s="1"/>
      <c r="R248" s="1"/>
      <c r="S248" s="1"/>
      <c r="T248" s="1"/>
      <c r="U248" s="1"/>
      <c r="V248" s="1"/>
      <c r="W248" s="1"/>
      <c r="X248" s="1"/>
      <c r="Y248" s="1"/>
      <c r="Z248" s="1"/>
    </row>
    <row r="249" spans="1:26" ht="15.75" customHeight="1">
      <c r="A249" s="1"/>
      <c r="B249" s="25"/>
      <c r="C249" s="25"/>
      <c r="D249" s="25"/>
      <c r="E249" s="25"/>
      <c r="F249" s="25"/>
      <c r="G249" s="26"/>
      <c r="H249" s="27"/>
      <c r="I249" s="1"/>
      <c r="J249" s="1"/>
      <c r="K249" s="1"/>
      <c r="L249" s="1"/>
      <c r="M249" s="1"/>
      <c r="N249" s="1"/>
      <c r="O249" s="1"/>
      <c r="P249" s="1"/>
      <c r="Q249" s="1"/>
      <c r="R249" s="1"/>
      <c r="S249" s="1"/>
      <c r="T249" s="1"/>
      <c r="U249" s="1"/>
      <c r="V249" s="1"/>
      <c r="W249" s="1"/>
      <c r="X249" s="1"/>
      <c r="Y249" s="1"/>
      <c r="Z249" s="1"/>
    </row>
    <row r="250" spans="1:26" ht="15.75" customHeight="1">
      <c r="A250" s="1"/>
      <c r="B250" s="25"/>
      <c r="C250" s="25"/>
      <c r="D250" s="25"/>
      <c r="E250" s="25"/>
      <c r="F250" s="25"/>
      <c r="G250" s="26"/>
      <c r="H250" s="27"/>
      <c r="I250" s="1"/>
      <c r="J250" s="1"/>
      <c r="K250" s="1"/>
      <c r="L250" s="1"/>
      <c r="M250" s="1"/>
      <c r="N250" s="1"/>
      <c r="O250" s="1"/>
      <c r="P250" s="1"/>
      <c r="Q250" s="1"/>
      <c r="R250" s="1"/>
      <c r="S250" s="1"/>
      <c r="T250" s="1"/>
      <c r="U250" s="1"/>
      <c r="V250" s="1"/>
      <c r="W250" s="1"/>
      <c r="X250" s="1"/>
      <c r="Y250" s="1"/>
      <c r="Z250" s="1"/>
    </row>
    <row r="251" spans="1:26" ht="15.75" customHeight="1">
      <c r="A251" s="1"/>
      <c r="B251" s="25"/>
      <c r="C251" s="25"/>
      <c r="D251" s="25"/>
      <c r="E251" s="25"/>
      <c r="F251" s="25"/>
      <c r="G251" s="26"/>
      <c r="H251" s="27"/>
      <c r="I251" s="1"/>
      <c r="J251" s="1"/>
      <c r="K251" s="1"/>
      <c r="L251" s="1"/>
      <c r="M251" s="1"/>
      <c r="N251" s="1"/>
      <c r="O251" s="1"/>
      <c r="P251" s="1"/>
      <c r="Q251" s="1"/>
      <c r="R251" s="1"/>
      <c r="S251" s="1"/>
      <c r="T251" s="1"/>
      <c r="U251" s="1"/>
      <c r="V251" s="1"/>
      <c r="W251" s="1"/>
      <c r="X251" s="1"/>
      <c r="Y251" s="1"/>
      <c r="Z251" s="1"/>
    </row>
    <row r="252" spans="1:26" ht="15.75" customHeight="1">
      <c r="A252" s="1"/>
      <c r="B252" s="25"/>
      <c r="C252" s="25"/>
      <c r="D252" s="25"/>
      <c r="E252" s="25"/>
      <c r="F252" s="25"/>
      <c r="G252" s="26"/>
      <c r="H252" s="27"/>
      <c r="I252" s="1"/>
      <c r="J252" s="1"/>
      <c r="K252" s="1"/>
      <c r="L252" s="1"/>
      <c r="M252" s="1"/>
      <c r="N252" s="1"/>
      <c r="O252" s="1"/>
      <c r="P252" s="1"/>
      <c r="Q252" s="1"/>
      <c r="R252" s="1"/>
      <c r="S252" s="1"/>
      <c r="T252" s="1"/>
      <c r="U252" s="1"/>
      <c r="V252" s="1"/>
      <c r="W252" s="1"/>
      <c r="X252" s="1"/>
      <c r="Y252" s="1"/>
      <c r="Z252" s="1"/>
    </row>
    <row r="253" spans="1:26" ht="15.75" customHeight="1">
      <c r="A253" s="1"/>
      <c r="B253" s="25"/>
      <c r="C253" s="25"/>
      <c r="D253" s="25"/>
      <c r="E253" s="25"/>
      <c r="F253" s="25"/>
      <c r="G253" s="26"/>
      <c r="H253" s="27"/>
      <c r="I253" s="1"/>
      <c r="J253" s="1"/>
      <c r="K253" s="1"/>
      <c r="L253" s="1"/>
      <c r="M253" s="1"/>
      <c r="N253" s="1"/>
      <c r="O253" s="1"/>
      <c r="P253" s="1"/>
      <c r="Q253" s="1"/>
      <c r="R253" s="1"/>
      <c r="S253" s="1"/>
      <c r="T253" s="1"/>
      <c r="U253" s="1"/>
      <c r="V253" s="1"/>
      <c r="W253" s="1"/>
      <c r="X253" s="1"/>
      <c r="Y253" s="1"/>
      <c r="Z253" s="1"/>
    </row>
    <row r="254" spans="1:26" ht="15.75" customHeight="1">
      <c r="A254" s="1"/>
      <c r="B254" s="25"/>
      <c r="C254" s="25"/>
      <c r="D254" s="25"/>
      <c r="E254" s="25"/>
      <c r="F254" s="25"/>
      <c r="G254" s="26"/>
      <c r="H254" s="27"/>
      <c r="I254" s="1"/>
      <c r="J254" s="1"/>
      <c r="K254" s="1"/>
      <c r="L254" s="1"/>
      <c r="M254" s="1"/>
      <c r="N254" s="1"/>
      <c r="O254" s="1"/>
      <c r="P254" s="1"/>
      <c r="Q254" s="1"/>
      <c r="R254" s="1"/>
      <c r="S254" s="1"/>
      <c r="T254" s="1"/>
      <c r="U254" s="1"/>
      <c r="V254" s="1"/>
      <c r="W254" s="1"/>
      <c r="X254" s="1"/>
      <c r="Y254" s="1"/>
      <c r="Z254" s="1"/>
    </row>
    <row r="255" spans="1:26" ht="15.75" customHeight="1">
      <c r="A255" s="1"/>
      <c r="B255" s="25"/>
      <c r="C255" s="25"/>
      <c r="D255" s="25"/>
      <c r="E255" s="25"/>
      <c r="F255" s="25"/>
      <c r="G255" s="26"/>
      <c r="H255" s="27"/>
      <c r="I255" s="1"/>
      <c r="J255" s="1"/>
      <c r="K255" s="1"/>
      <c r="L255" s="1"/>
      <c r="M255" s="1"/>
      <c r="N255" s="1"/>
      <c r="O255" s="1"/>
      <c r="P255" s="1"/>
      <c r="Q255" s="1"/>
      <c r="R255" s="1"/>
      <c r="S255" s="1"/>
      <c r="T255" s="1"/>
      <c r="U255" s="1"/>
      <c r="V255" s="1"/>
      <c r="W255" s="1"/>
      <c r="X255" s="1"/>
      <c r="Y255" s="1"/>
      <c r="Z255" s="1"/>
    </row>
    <row r="256" spans="1:26" ht="15.75" customHeight="1">
      <c r="A256" s="1"/>
      <c r="B256" s="25"/>
      <c r="C256" s="25"/>
      <c r="D256" s="25"/>
      <c r="E256" s="25"/>
      <c r="F256" s="25"/>
      <c r="G256" s="26"/>
      <c r="H256" s="27"/>
      <c r="I256" s="1"/>
      <c r="J256" s="1"/>
      <c r="K256" s="1"/>
      <c r="L256" s="1"/>
      <c r="M256" s="1"/>
      <c r="N256" s="1"/>
      <c r="O256" s="1"/>
      <c r="P256" s="1"/>
      <c r="Q256" s="1"/>
      <c r="R256" s="1"/>
      <c r="S256" s="1"/>
      <c r="T256" s="1"/>
      <c r="U256" s="1"/>
      <c r="V256" s="1"/>
      <c r="W256" s="1"/>
      <c r="X256" s="1"/>
      <c r="Y256" s="1"/>
      <c r="Z256" s="1"/>
    </row>
    <row r="257" spans="1:26" ht="15.75" customHeight="1">
      <c r="A257" s="1"/>
      <c r="B257" s="25"/>
      <c r="C257" s="25"/>
      <c r="D257" s="25"/>
      <c r="E257" s="25"/>
      <c r="F257" s="25"/>
      <c r="G257" s="26"/>
      <c r="H257" s="27"/>
      <c r="I257" s="1"/>
      <c r="J257" s="1"/>
      <c r="K257" s="1"/>
      <c r="L257" s="1"/>
      <c r="M257" s="1"/>
      <c r="N257" s="1"/>
      <c r="O257" s="1"/>
      <c r="P257" s="1"/>
      <c r="Q257" s="1"/>
      <c r="R257" s="1"/>
      <c r="S257" s="1"/>
      <c r="T257" s="1"/>
      <c r="U257" s="1"/>
      <c r="V257" s="1"/>
      <c r="W257" s="1"/>
      <c r="X257" s="1"/>
      <c r="Y257" s="1"/>
      <c r="Z257" s="1"/>
    </row>
    <row r="258" spans="1:26" ht="15.75" customHeight="1">
      <c r="A258" s="1"/>
      <c r="B258" s="25"/>
      <c r="C258" s="25"/>
      <c r="D258" s="25"/>
      <c r="E258" s="25"/>
      <c r="F258" s="25"/>
      <c r="G258" s="26"/>
      <c r="H258" s="27"/>
      <c r="I258" s="1"/>
      <c r="J258" s="1"/>
      <c r="K258" s="1"/>
      <c r="L258" s="1"/>
      <c r="M258" s="1"/>
      <c r="N258" s="1"/>
      <c r="O258" s="1"/>
      <c r="P258" s="1"/>
      <c r="Q258" s="1"/>
      <c r="R258" s="1"/>
      <c r="S258" s="1"/>
      <c r="T258" s="1"/>
      <c r="U258" s="1"/>
      <c r="V258" s="1"/>
      <c r="W258" s="1"/>
      <c r="X258" s="1"/>
      <c r="Y258" s="1"/>
      <c r="Z258" s="1"/>
    </row>
    <row r="259" spans="1:26" ht="15.75" customHeight="1">
      <c r="A259" s="1"/>
      <c r="B259" s="25"/>
      <c r="C259" s="25"/>
      <c r="D259" s="25"/>
      <c r="E259" s="25"/>
      <c r="F259" s="25"/>
      <c r="G259" s="26"/>
      <c r="H259" s="27"/>
      <c r="I259" s="1"/>
      <c r="J259" s="1"/>
      <c r="K259" s="1"/>
      <c r="L259" s="1"/>
      <c r="M259" s="1"/>
      <c r="N259" s="1"/>
      <c r="O259" s="1"/>
      <c r="P259" s="1"/>
      <c r="Q259" s="1"/>
      <c r="R259" s="1"/>
      <c r="S259" s="1"/>
      <c r="T259" s="1"/>
      <c r="U259" s="1"/>
      <c r="V259" s="1"/>
      <c r="W259" s="1"/>
      <c r="X259" s="1"/>
      <c r="Y259" s="1"/>
      <c r="Z259" s="1"/>
    </row>
    <row r="260" spans="1:26" ht="15.75" customHeight="1">
      <c r="A260" s="1"/>
      <c r="B260" s="25"/>
      <c r="C260" s="25"/>
      <c r="D260" s="25"/>
      <c r="E260" s="25"/>
      <c r="F260" s="25"/>
      <c r="G260" s="26"/>
      <c r="H260" s="27"/>
      <c r="I260" s="1"/>
      <c r="J260" s="1"/>
      <c r="K260" s="1"/>
      <c r="L260" s="1"/>
      <c r="M260" s="1"/>
      <c r="N260" s="1"/>
      <c r="O260" s="1"/>
      <c r="P260" s="1"/>
      <c r="Q260" s="1"/>
      <c r="R260" s="1"/>
      <c r="S260" s="1"/>
      <c r="T260" s="1"/>
      <c r="U260" s="1"/>
      <c r="V260" s="1"/>
      <c r="W260" s="1"/>
      <c r="X260" s="1"/>
      <c r="Y260" s="1"/>
      <c r="Z260" s="1"/>
    </row>
    <row r="261" spans="1:26" ht="15.75" customHeight="1">
      <c r="A261" s="1"/>
      <c r="B261" s="25"/>
      <c r="C261" s="25"/>
      <c r="D261" s="25"/>
      <c r="E261" s="25"/>
      <c r="F261" s="25"/>
      <c r="G261" s="26"/>
      <c r="H261" s="27"/>
      <c r="I261" s="1"/>
      <c r="J261" s="1"/>
      <c r="K261" s="1"/>
      <c r="L261" s="1"/>
      <c r="M261" s="1"/>
      <c r="N261" s="1"/>
      <c r="O261" s="1"/>
      <c r="P261" s="1"/>
      <c r="Q261" s="1"/>
      <c r="R261" s="1"/>
      <c r="S261" s="1"/>
      <c r="T261" s="1"/>
      <c r="U261" s="1"/>
      <c r="V261" s="1"/>
      <c r="W261" s="1"/>
      <c r="X261" s="1"/>
      <c r="Y261" s="1"/>
      <c r="Z261" s="1"/>
    </row>
    <row r="262" spans="1:26" ht="15.75" customHeight="1">
      <c r="A262" s="1"/>
      <c r="B262" s="25"/>
      <c r="C262" s="25"/>
      <c r="D262" s="25"/>
      <c r="E262" s="25"/>
      <c r="F262" s="25"/>
      <c r="G262" s="26"/>
      <c r="H262" s="27"/>
      <c r="I262" s="1"/>
      <c r="J262" s="1"/>
      <c r="K262" s="1"/>
      <c r="L262" s="1"/>
      <c r="M262" s="1"/>
      <c r="N262" s="1"/>
      <c r="O262" s="1"/>
      <c r="P262" s="1"/>
      <c r="Q262" s="1"/>
      <c r="R262" s="1"/>
      <c r="S262" s="1"/>
      <c r="T262" s="1"/>
      <c r="U262" s="1"/>
      <c r="V262" s="1"/>
      <c r="W262" s="1"/>
      <c r="X262" s="1"/>
      <c r="Y262" s="1"/>
      <c r="Z262" s="1"/>
    </row>
    <row r="263" spans="1:26" ht="15.75" customHeight="1">
      <c r="A263" s="1"/>
      <c r="B263" s="25"/>
      <c r="C263" s="25"/>
      <c r="D263" s="25"/>
      <c r="E263" s="25"/>
      <c r="F263" s="25"/>
      <c r="G263" s="26"/>
      <c r="H263" s="27"/>
      <c r="I263" s="1"/>
      <c r="J263" s="1"/>
      <c r="K263" s="1"/>
      <c r="L263" s="1"/>
      <c r="M263" s="1"/>
      <c r="N263" s="1"/>
      <c r="O263" s="1"/>
      <c r="P263" s="1"/>
      <c r="Q263" s="1"/>
      <c r="R263" s="1"/>
      <c r="S263" s="1"/>
      <c r="T263" s="1"/>
      <c r="U263" s="1"/>
      <c r="V263" s="1"/>
      <c r="W263" s="1"/>
      <c r="X263" s="1"/>
      <c r="Y263" s="1"/>
      <c r="Z263" s="1"/>
    </row>
    <row r="264" spans="1:26" ht="15.75" customHeight="1">
      <c r="A264" s="1"/>
      <c r="B264" s="25"/>
      <c r="C264" s="25"/>
      <c r="D264" s="25"/>
      <c r="E264" s="25"/>
      <c r="F264" s="25"/>
      <c r="G264" s="26"/>
      <c r="H264" s="27"/>
      <c r="I264" s="1"/>
      <c r="J264" s="1"/>
      <c r="K264" s="1"/>
      <c r="L264" s="1"/>
      <c r="M264" s="1"/>
      <c r="N264" s="1"/>
      <c r="O264" s="1"/>
      <c r="P264" s="1"/>
      <c r="Q264" s="1"/>
      <c r="R264" s="1"/>
      <c r="S264" s="1"/>
      <c r="T264" s="1"/>
      <c r="U264" s="1"/>
      <c r="V264" s="1"/>
      <c r="W264" s="1"/>
      <c r="X264" s="1"/>
      <c r="Y264" s="1"/>
      <c r="Z264" s="1"/>
    </row>
    <row r="265" spans="1:26" ht="15.75" customHeight="1">
      <c r="A265" s="1"/>
      <c r="B265" s="25"/>
      <c r="C265" s="25"/>
      <c r="D265" s="25"/>
      <c r="E265" s="25"/>
      <c r="F265" s="25"/>
      <c r="G265" s="26"/>
      <c r="H265" s="27"/>
      <c r="I265" s="1"/>
      <c r="J265" s="1"/>
      <c r="K265" s="1"/>
      <c r="L265" s="1"/>
      <c r="M265" s="1"/>
      <c r="N265" s="1"/>
      <c r="O265" s="1"/>
      <c r="P265" s="1"/>
      <c r="Q265" s="1"/>
      <c r="R265" s="1"/>
      <c r="S265" s="1"/>
      <c r="T265" s="1"/>
      <c r="U265" s="1"/>
      <c r="V265" s="1"/>
      <c r="W265" s="1"/>
      <c r="X265" s="1"/>
      <c r="Y265" s="1"/>
      <c r="Z265" s="1"/>
    </row>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9:B30"/>
    <mergeCell ref="B34:B39"/>
    <mergeCell ref="A53:A57"/>
    <mergeCell ref="B4:C4"/>
    <mergeCell ref="K6:K7"/>
    <mergeCell ref="B8:B20"/>
    <mergeCell ref="K8:K19"/>
    <mergeCell ref="B24:B27"/>
  </mergeCells>
  <pageMargins left="0.7" right="0.7" top="0.75" bottom="0.75" header="0" footer="0"/>
  <pageSetup paperSize="9" orientation="portrait"/>
  <headerFooter>
    <oddFooter>&amp;CPage &amp;P</oddFooter>
  </headerFooter>
  <rowBreaks count="1" manualBreakCount="1">
    <brk id="5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Z1000"/>
  <sheetViews>
    <sheetView workbookViewId="0"/>
  </sheetViews>
  <sheetFormatPr defaultColWidth="14.42578125" defaultRowHeight="15" customHeight="1"/>
  <cols>
    <col min="1" max="1" width="9.28515625" customWidth="1"/>
    <col min="2" max="2" width="14.5703125" customWidth="1"/>
    <col min="3" max="9" width="9.28515625" customWidth="1"/>
    <col min="10" max="10" width="11.5703125" customWidth="1"/>
    <col min="11"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112" t="s">
        <v>142</v>
      </c>
      <c r="B3" s="113"/>
      <c r="C3" s="113"/>
      <c r="D3" s="113"/>
      <c r="E3" s="113"/>
      <c r="F3" s="113"/>
      <c r="G3" s="113"/>
      <c r="H3" s="113"/>
      <c r="I3" s="114"/>
      <c r="J3" s="1"/>
      <c r="K3" s="24" t="s">
        <v>1</v>
      </c>
      <c r="L3" s="1"/>
      <c r="M3" s="1"/>
      <c r="N3" s="1"/>
      <c r="O3" s="1"/>
      <c r="P3" s="1"/>
      <c r="Q3" s="1"/>
      <c r="R3" s="1"/>
      <c r="S3" s="1"/>
      <c r="T3" s="1"/>
      <c r="U3" s="1"/>
      <c r="V3" s="1"/>
      <c r="W3" s="1"/>
      <c r="X3" s="1"/>
      <c r="Y3" s="1"/>
      <c r="Z3" s="1"/>
    </row>
    <row r="4" spans="1:26">
      <c r="A4" s="115"/>
      <c r="B4" s="116"/>
      <c r="C4" s="116"/>
      <c r="D4" s="116"/>
      <c r="E4" s="116"/>
      <c r="F4" s="116"/>
      <c r="G4" s="116"/>
      <c r="H4" s="116"/>
      <c r="I4" s="117"/>
      <c r="J4" s="1"/>
      <c r="K4" s="1"/>
      <c r="L4" s="1"/>
      <c r="M4" s="1"/>
      <c r="N4" s="1"/>
      <c r="O4" s="1"/>
      <c r="P4" s="1"/>
      <c r="Q4" s="1"/>
      <c r="R4" s="1"/>
      <c r="S4" s="1"/>
      <c r="T4" s="1"/>
      <c r="U4" s="1"/>
      <c r="V4" s="1"/>
      <c r="W4" s="1"/>
      <c r="X4" s="1"/>
      <c r="Y4" s="1"/>
      <c r="Z4" s="1"/>
    </row>
    <row r="5" spans="1:26" ht="15.75" customHeight="1">
      <c r="A5" s="188" t="s">
        <v>143</v>
      </c>
      <c r="B5" s="275"/>
      <c r="C5" s="275"/>
      <c r="D5" s="275"/>
      <c r="E5" s="275"/>
      <c r="F5" s="275"/>
      <c r="G5" s="275"/>
      <c r="H5" s="275"/>
      <c r="I5" s="276"/>
      <c r="J5" s="1"/>
      <c r="K5" s="189" t="s">
        <v>144</v>
      </c>
      <c r="L5" s="271"/>
      <c r="M5" s="271"/>
      <c r="N5" s="271"/>
      <c r="O5" s="1"/>
      <c r="P5" s="1"/>
      <c r="Q5" s="1"/>
      <c r="R5" s="1"/>
      <c r="S5" s="1"/>
      <c r="T5" s="1"/>
      <c r="U5" s="1"/>
      <c r="V5" s="1"/>
      <c r="W5" s="1"/>
      <c r="X5" s="1"/>
      <c r="Y5" s="1"/>
      <c r="Z5" s="1"/>
    </row>
    <row r="6" spans="1:26">
      <c r="A6" s="277"/>
      <c r="B6" s="271"/>
      <c r="C6" s="271"/>
      <c r="D6" s="271"/>
      <c r="E6" s="271"/>
      <c r="F6" s="271"/>
      <c r="G6" s="271"/>
      <c r="H6" s="271"/>
      <c r="I6" s="278"/>
      <c r="J6" s="1"/>
      <c r="K6" s="271"/>
      <c r="L6" s="271"/>
      <c r="M6" s="271"/>
      <c r="N6" s="271"/>
      <c r="O6" s="1"/>
      <c r="P6" s="1"/>
      <c r="Q6" s="1"/>
      <c r="R6" s="1"/>
      <c r="S6" s="1"/>
      <c r="T6" s="1"/>
      <c r="U6" s="1"/>
      <c r="V6" s="1"/>
      <c r="W6" s="1"/>
      <c r="X6" s="1"/>
      <c r="Y6" s="1"/>
      <c r="Z6" s="1"/>
    </row>
    <row r="7" spans="1:26">
      <c r="A7" s="277"/>
      <c r="B7" s="271"/>
      <c r="C7" s="271"/>
      <c r="D7" s="271"/>
      <c r="E7" s="271"/>
      <c r="F7" s="271"/>
      <c r="G7" s="271"/>
      <c r="H7" s="271"/>
      <c r="I7" s="278"/>
      <c r="J7" s="1"/>
      <c r="K7" s="271"/>
      <c r="L7" s="271"/>
      <c r="M7" s="271"/>
      <c r="N7" s="271"/>
      <c r="O7" s="1"/>
      <c r="P7" s="1"/>
      <c r="Q7" s="1"/>
      <c r="R7" s="1"/>
      <c r="S7" s="1"/>
      <c r="T7" s="1"/>
      <c r="U7" s="1"/>
      <c r="V7" s="1"/>
      <c r="W7" s="1"/>
      <c r="X7" s="1"/>
      <c r="Y7" s="1"/>
      <c r="Z7" s="1"/>
    </row>
    <row r="8" spans="1:26" ht="15.75" customHeight="1">
      <c r="A8" s="277"/>
      <c r="B8" s="271"/>
      <c r="C8" s="271"/>
      <c r="D8" s="271"/>
      <c r="E8" s="271"/>
      <c r="F8" s="271"/>
      <c r="G8" s="271"/>
      <c r="H8" s="271"/>
      <c r="I8" s="278"/>
      <c r="J8" s="1"/>
      <c r="K8" s="271"/>
      <c r="L8" s="271"/>
      <c r="M8" s="271"/>
      <c r="N8" s="271"/>
      <c r="O8" s="1"/>
      <c r="P8" s="1"/>
      <c r="Q8" s="1"/>
      <c r="R8" s="1"/>
      <c r="S8" s="1"/>
      <c r="T8" s="1"/>
      <c r="U8" s="1"/>
      <c r="V8" s="1"/>
      <c r="W8" s="1"/>
      <c r="X8" s="1"/>
      <c r="Y8" s="1"/>
      <c r="Z8" s="1"/>
    </row>
    <row r="9" spans="1:26" ht="15.75" customHeight="1">
      <c r="A9" s="277"/>
      <c r="B9" s="271"/>
      <c r="C9" s="271"/>
      <c r="D9" s="271"/>
      <c r="E9" s="271"/>
      <c r="F9" s="271"/>
      <c r="G9" s="271"/>
      <c r="H9" s="271"/>
      <c r="I9" s="278"/>
      <c r="J9" s="1"/>
      <c r="K9" s="271"/>
      <c r="L9" s="271"/>
      <c r="M9" s="271"/>
      <c r="N9" s="271"/>
      <c r="O9" s="1"/>
      <c r="P9" s="1"/>
      <c r="Q9" s="1"/>
      <c r="R9" s="1"/>
      <c r="S9" s="1"/>
      <c r="T9" s="1"/>
      <c r="U9" s="1"/>
      <c r="V9" s="1"/>
      <c r="W9" s="1"/>
      <c r="X9" s="1"/>
      <c r="Y9" s="1"/>
      <c r="Z9" s="1"/>
    </row>
    <row r="10" spans="1:26" ht="15.75" customHeight="1">
      <c r="A10" s="277"/>
      <c r="B10" s="271"/>
      <c r="C10" s="271"/>
      <c r="D10" s="271"/>
      <c r="E10" s="271"/>
      <c r="F10" s="271"/>
      <c r="G10" s="271"/>
      <c r="H10" s="271"/>
      <c r="I10" s="278"/>
      <c r="J10" s="1"/>
      <c r="K10" s="271"/>
      <c r="L10" s="271"/>
      <c r="M10" s="271"/>
      <c r="N10" s="271"/>
      <c r="O10" s="1"/>
      <c r="P10" s="1"/>
      <c r="Q10" s="1"/>
      <c r="R10" s="1"/>
      <c r="S10" s="1"/>
      <c r="T10" s="1"/>
      <c r="U10" s="1"/>
      <c r="V10" s="1"/>
      <c r="W10" s="1"/>
      <c r="X10" s="1"/>
      <c r="Y10" s="1"/>
      <c r="Z10" s="1"/>
    </row>
    <row r="11" spans="1:26" ht="15.75" customHeight="1">
      <c r="A11" s="277"/>
      <c r="B11" s="271"/>
      <c r="C11" s="271"/>
      <c r="D11" s="271"/>
      <c r="E11" s="271"/>
      <c r="F11" s="271"/>
      <c r="G11" s="271"/>
      <c r="H11" s="271"/>
      <c r="I11" s="278"/>
      <c r="J11" s="1"/>
      <c r="K11" s="271"/>
      <c r="L11" s="271"/>
      <c r="M11" s="271"/>
      <c r="N11" s="271"/>
      <c r="O11" s="1"/>
      <c r="P11" s="1"/>
      <c r="Q11" s="1"/>
      <c r="R11" s="1"/>
      <c r="S11" s="1"/>
      <c r="T11" s="1"/>
      <c r="U11" s="1"/>
      <c r="V11" s="1"/>
      <c r="W11" s="1"/>
      <c r="X11" s="1"/>
      <c r="Y11" s="1"/>
      <c r="Z11" s="1"/>
    </row>
    <row r="12" spans="1:26" ht="15.75" customHeight="1">
      <c r="A12" s="277"/>
      <c r="B12" s="271"/>
      <c r="C12" s="271"/>
      <c r="D12" s="271"/>
      <c r="E12" s="271"/>
      <c r="F12" s="271"/>
      <c r="G12" s="271"/>
      <c r="H12" s="271"/>
      <c r="I12" s="278"/>
      <c r="J12" s="1"/>
      <c r="K12" s="271"/>
      <c r="L12" s="271"/>
      <c r="M12" s="271"/>
      <c r="N12" s="271"/>
      <c r="O12" s="1"/>
      <c r="P12" s="1"/>
      <c r="Q12" s="1"/>
      <c r="R12" s="1"/>
      <c r="S12" s="1"/>
      <c r="T12" s="1"/>
      <c r="U12" s="1"/>
      <c r="V12" s="1"/>
      <c r="W12" s="1"/>
      <c r="X12" s="1"/>
      <c r="Y12" s="1"/>
      <c r="Z12" s="1"/>
    </row>
    <row r="13" spans="1:26" ht="15.75" customHeight="1">
      <c r="A13" s="277"/>
      <c r="B13" s="271"/>
      <c r="C13" s="271"/>
      <c r="D13" s="271"/>
      <c r="E13" s="271"/>
      <c r="F13" s="271"/>
      <c r="G13" s="271"/>
      <c r="H13" s="271"/>
      <c r="I13" s="278"/>
      <c r="J13" s="1"/>
      <c r="K13" s="271"/>
      <c r="L13" s="271"/>
      <c r="M13" s="271"/>
      <c r="N13" s="271"/>
      <c r="O13" s="1"/>
      <c r="P13" s="1"/>
      <c r="Q13" s="1"/>
      <c r="R13" s="1"/>
      <c r="S13" s="1"/>
      <c r="T13" s="1"/>
      <c r="U13" s="1"/>
      <c r="V13" s="1"/>
      <c r="W13" s="1"/>
      <c r="X13" s="1"/>
      <c r="Y13" s="1"/>
      <c r="Z13" s="1"/>
    </row>
    <row r="14" spans="1:26" ht="15.75" customHeight="1">
      <c r="A14" s="277"/>
      <c r="B14" s="271"/>
      <c r="C14" s="271"/>
      <c r="D14" s="271"/>
      <c r="E14" s="271"/>
      <c r="F14" s="271"/>
      <c r="G14" s="271"/>
      <c r="H14" s="271"/>
      <c r="I14" s="278"/>
      <c r="J14" s="1"/>
      <c r="K14" s="271"/>
      <c r="L14" s="271"/>
      <c r="M14" s="271"/>
      <c r="N14" s="271"/>
      <c r="O14" s="1"/>
      <c r="P14" s="1"/>
      <c r="Q14" s="1"/>
      <c r="R14" s="1"/>
      <c r="S14" s="1"/>
      <c r="T14" s="1"/>
      <c r="U14" s="1"/>
      <c r="V14" s="1"/>
      <c r="W14" s="1"/>
      <c r="X14" s="1"/>
      <c r="Y14" s="1"/>
      <c r="Z14" s="1"/>
    </row>
    <row r="15" spans="1:26" ht="15.75" customHeight="1">
      <c r="A15" s="277"/>
      <c r="B15" s="271"/>
      <c r="C15" s="271"/>
      <c r="D15" s="271"/>
      <c r="E15" s="271"/>
      <c r="F15" s="271"/>
      <c r="G15" s="271"/>
      <c r="H15" s="271"/>
      <c r="I15" s="278"/>
      <c r="J15" s="1"/>
      <c r="K15" s="1"/>
      <c r="L15" s="1"/>
      <c r="M15" s="1"/>
      <c r="N15" s="1"/>
      <c r="O15" s="1"/>
      <c r="P15" s="1"/>
      <c r="Q15" s="1"/>
      <c r="R15" s="1"/>
      <c r="S15" s="1"/>
      <c r="T15" s="1"/>
      <c r="U15" s="1"/>
      <c r="V15" s="1"/>
      <c r="W15" s="1"/>
      <c r="X15" s="1"/>
      <c r="Y15" s="1"/>
      <c r="Z15" s="1"/>
    </row>
    <row r="16" spans="1:26" ht="15.75" customHeight="1">
      <c r="A16" s="277"/>
      <c r="B16" s="271"/>
      <c r="C16" s="271"/>
      <c r="D16" s="271"/>
      <c r="E16" s="271"/>
      <c r="F16" s="271"/>
      <c r="G16" s="271"/>
      <c r="H16" s="271"/>
      <c r="I16" s="278"/>
      <c r="J16" s="1"/>
      <c r="K16" s="1"/>
      <c r="L16" s="1"/>
      <c r="M16" s="1"/>
      <c r="N16" s="1"/>
      <c r="O16" s="1"/>
      <c r="P16" s="1"/>
      <c r="Q16" s="1"/>
      <c r="R16" s="1"/>
      <c r="S16" s="1"/>
      <c r="T16" s="1"/>
      <c r="U16" s="1"/>
      <c r="V16" s="1"/>
      <c r="W16" s="1"/>
      <c r="X16" s="1"/>
      <c r="Y16" s="1"/>
      <c r="Z16" s="1"/>
    </row>
    <row r="17" spans="1:26" ht="15.75" customHeight="1">
      <c r="A17" s="277"/>
      <c r="B17" s="271"/>
      <c r="C17" s="271"/>
      <c r="D17" s="271"/>
      <c r="E17" s="271"/>
      <c r="F17" s="271"/>
      <c r="G17" s="271"/>
      <c r="H17" s="271"/>
      <c r="I17" s="278"/>
      <c r="J17" s="1"/>
      <c r="K17" s="1"/>
      <c r="L17" s="1"/>
      <c r="M17" s="1"/>
      <c r="N17" s="1"/>
      <c r="O17" s="1"/>
      <c r="P17" s="1"/>
      <c r="Q17" s="1"/>
      <c r="R17" s="1"/>
      <c r="S17" s="1"/>
      <c r="T17" s="1"/>
      <c r="U17" s="1"/>
      <c r="V17" s="1"/>
      <c r="W17" s="1"/>
      <c r="X17" s="1"/>
      <c r="Y17" s="1"/>
      <c r="Z17" s="1"/>
    </row>
    <row r="18" spans="1:26">
      <c r="A18" s="277"/>
      <c r="B18" s="271"/>
      <c r="C18" s="271"/>
      <c r="D18" s="271"/>
      <c r="E18" s="271"/>
      <c r="F18" s="271"/>
      <c r="G18" s="271"/>
      <c r="H18" s="271"/>
      <c r="I18" s="278"/>
      <c r="J18" s="1"/>
      <c r="K18" s="1"/>
      <c r="L18" s="1"/>
      <c r="M18" s="1"/>
      <c r="N18" s="1"/>
      <c r="O18" s="1"/>
      <c r="P18" s="1"/>
      <c r="Q18" s="1"/>
      <c r="R18" s="1"/>
      <c r="S18" s="1"/>
      <c r="T18" s="1"/>
      <c r="U18" s="1"/>
      <c r="V18" s="1"/>
      <c r="W18" s="1"/>
      <c r="X18" s="1"/>
      <c r="Y18" s="1"/>
      <c r="Z18" s="1"/>
    </row>
    <row r="19" spans="1:26">
      <c r="A19" s="277"/>
      <c r="B19" s="271"/>
      <c r="C19" s="271"/>
      <c r="D19" s="271"/>
      <c r="E19" s="271"/>
      <c r="F19" s="271"/>
      <c r="G19" s="271"/>
      <c r="H19" s="271"/>
      <c r="I19" s="278"/>
      <c r="J19" s="1"/>
      <c r="K19" s="1"/>
      <c r="L19" s="1"/>
      <c r="M19" s="1"/>
      <c r="N19" s="1"/>
      <c r="O19" s="1"/>
      <c r="P19" s="1"/>
      <c r="Q19" s="1"/>
      <c r="R19" s="1"/>
      <c r="S19" s="1"/>
      <c r="T19" s="1"/>
      <c r="U19" s="1"/>
      <c r="V19" s="1"/>
      <c r="W19" s="1"/>
      <c r="X19" s="1"/>
      <c r="Y19" s="1"/>
      <c r="Z19" s="1"/>
    </row>
    <row r="20" spans="1:26">
      <c r="A20" s="277"/>
      <c r="B20" s="271"/>
      <c r="C20" s="271"/>
      <c r="D20" s="271"/>
      <c r="E20" s="271"/>
      <c r="F20" s="271"/>
      <c r="G20" s="271"/>
      <c r="H20" s="271"/>
      <c r="I20" s="278"/>
      <c r="J20" s="1"/>
      <c r="K20" s="1"/>
      <c r="L20" s="1"/>
      <c r="M20" s="1"/>
      <c r="N20" s="1"/>
      <c r="O20" s="1"/>
      <c r="P20" s="1"/>
      <c r="Q20" s="1"/>
      <c r="R20" s="1"/>
      <c r="S20" s="1"/>
      <c r="T20" s="1"/>
      <c r="U20" s="1"/>
      <c r="V20" s="1"/>
      <c r="W20" s="1"/>
      <c r="X20" s="1"/>
      <c r="Y20" s="1"/>
      <c r="Z20" s="1"/>
    </row>
    <row r="21" spans="1:26" ht="15.75" customHeight="1">
      <c r="A21" s="277"/>
      <c r="B21" s="271"/>
      <c r="C21" s="271"/>
      <c r="D21" s="271"/>
      <c r="E21" s="271"/>
      <c r="F21" s="271"/>
      <c r="G21" s="271"/>
      <c r="H21" s="271"/>
      <c r="I21" s="278"/>
      <c r="J21" s="1"/>
      <c r="K21" s="1"/>
      <c r="L21" s="1"/>
      <c r="M21" s="1"/>
      <c r="N21" s="1"/>
      <c r="O21" s="1"/>
      <c r="P21" s="1"/>
      <c r="Q21" s="1"/>
      <c r="R21" s="1"/>
      <c r="S21" s="1"/>
      <c r="T21" s="1"/>
      <c r="U21" s="1"/>
      <c r="V21" s="1"/>
      <c r="W21" s="1"/>
      <c r="X21" s="1"/>
      <c r="Y21" s="1"/>
      <c r="Z21" s="1"/>
    </row>
    <row r="22" spans="1:26" ht="15" customHeight="1">
      <c r="A22" s="277"/>
      <c r="B22" s="271"/>
      <c r="C22" s="271"/>
      <c r="D22" s="271"/>
      <c r="E22" s="271"/>
      <c r="F22" s="271"/>
      <c r="G22" s="271"/>
      <c r="H22" s="271"/>
      <c r="I22" s="278"/>
      <c r="J22" s="1"/>
      <c r="K22" s="52"/>
      <c r="L22" s="52"/>
      <c r="M22" s="52"/>
      <c r="N22" s="52"/>
      <c r="O22" s="1"/>
      <c r="P22" s="1"/>
      <c r="Q22" s="1"/>
      <c r="R22" s="1"/>
      <c r="S22" s="1"/>
      <c r="T22" s="1"/>
      <c r="U22" s="1"/>
      <c r="V22" s="1"/>
      <c r="W22" s="1"/>
      <c r="X22" s="1"/>
      <c r="Y22" s="1"/>
      <c r="Z22" s="1"/>
    </row>
    <row r="23" spans="1:26" ht="15.75" customHeight="1">
      <c r="A23" s="277"/>
      <c r="B23" s="271"/>
      <c r="C23" s="271"/>
      <c r="D23" s="271"/>
      <c r="E23" s="271"/>
      <c r="F23" s="271"/>
      <c r="G23" s="271"/>
      <c r="H23" s="271"/>
      <c r="I23" s="278"/>
      <c r="J23" s="1"/>
      <c r="K23" s="52"/>
      <c r="L23" s="52"/>
      <c r="M23" s="52"/>
      <c r="N23" s="52"/>
      <c r="O23" s="1"/>
      <c r="P23" s="1"/>
      <c r="Q23" s="1"/>
      <c r="R23" s="1"/>
      <c r="S23" s="1"/>
      <c r="T23" s="1"/>
      <c r="U23" s="1"/>
      <c r="V23" s="1"/>
      <c r="W23" s="1"/>
      <c r="X23" s="1"/>
      <c r="Y23" s="1"/>
      <c r="Z23" s="1"/>
    </row>
    <row r="24" spans="1:26" ht="15.75" customHeight="1">
      <c r="A24" s="277"/>
      <c r="B24" s="271"/>
      <c r="C24" s="271"/>
      <c r="D24" s="271"/>
      <c r="E24" s="271"/>
      <c r="F24" s="271"/>
      <c r="G24" s="271"/>
      <c r="H24" s="271"/>
      <c r="I24" s="278"/>
      <c r="J24" s="1"/>
      <c r="K24" s="52"/>
      <c r="L24" s="52"/>
      <c r="M24" s="52"/>
      <c r="N24" s="52"/>
      <c r="O24" s="1"/>
      <c r="P24" s="1"/>
      <c r="Q24" s="1"/>
      <c r="R24" s="1"/>
      <c r="S24" s="1"/>
      <c r="T24" s="1"/>
      <c r="U24" s="1"/>
      <c r="V24" s="1"/>
      <c r="W24" s="1"/>
      <c r="X24" s="1"/>
      <c r="Y24" s="1"/>
      <c r="Z24" s="1"/>
    </row>
    <row r="25" spans="1:26" ht="15.75" customHeight="1">
      <c r="A25" s="277"/>
      <c r="B25" s="271"/>
      <c r="C25" s="271"/>
      <c r="D25" s="271"/>
      <c r="E25" s="271"/>
      <c r="F25" s="271"/>
      <c r="G25" s="271"/>
      <c r="H25" s="271"/>
      <c r="I25" s="278"/>
      <c r="J25" s="1"/>
      <c r="K25" s="52"/>
      <c r="L25" s="52"/>
      <c r="M25" s="52"/>
      <c r="N25" s="52"/>
      <c r="O25" s="1"/>
      <c r="P25" s="1"/>
      <c r="Q25" s="1"/>
      <c r="R25" s="1"/>
      <c r="S25" s="1"/>
      <c r="T25" s="1"/>
      <c r="U25" s="1"/>
      <c r="V25" s="1"/>
      <c r="W25" s="1"/>
      <c r="X25" s="1"/>
      <c r="Y25" s="1"/>
      <c r="Z25" s="1"/>
    </row>
    <row r="26" spans="1:26" ht="15.75" customHeight="1">
      <c r="A26" s="277"/>
      <c r="B26" s="271"/>
      <c r="C26" s="271"/>
      <c r="D26" s="271"/>
      <c r="E26" s="271"/>
      <c r="F26" s="271"/>
      <c r="G26" s="271"/>
      <c r="H26" s="271"/>
      <c r="I26" s="278"/>
      <c r="J26" s="1"/>
      <c r="K26" s="52"/>
      <c r="L26" s="52"/>
      <c r="M26" s="52"/>
      <c r="N26" s="52"/>
      <c r="O26" s="1"/>
      <c r="P26" s="1"/>
      <c r="Q26" s="1"/>
      <c r="R26" s="1"/>
      <c r="S26" s="1"/>
      <c r="T26" s="1"/>
      <c r="U26" s="1"/>
      <c r="V26" s="1"/>
      <c r="W26" s="1"/>
      <c r="X26" s="1"/>
      <c r="Y26" s="1"/>
      <c r="Z26" s="1"/>
    </row>
    <row r="27" spans="1:26" ht="15.75" customHeight="1">
      <c r="A27" s="279"/>
      <c r="B27" s="280"/>
      <c r="C27" s="280"/>
      <c r="D27" s="280"/>
      <c r="E27" s="280"/>
      <c r="F27" s="280"/>
      <c r="G27" s="280"/>
      <c r="H27" s="280"/>
      <c r="I27" s="281"/>
      <c r="J27" s="1"/>
      <c r="K27" s="52"/>
      <c r="L27" s="52"/>
      <c r="M27" s="52"/>
      <c r="N27" s="52"/>
      <c r="O27" s="1"/>
      <c r="P27" s="1"/>
      <c r="Q27" s="1"/>
      <c r="R27" s="1"/>
      <c r="S27" s="1"/>
      <c r="T27" s="1"/>
      <c r="U27" s="1"/>
      <c r="V27" s="1"/>
      <c r="W27" s="1"/>
      <c r="X27" s="1"/>
      <c r="Y27" s="1"/>
      <c r="Z27" s="1"/>
    </row>
    <row r="28" spans="1:26" ht="15.75" customHeight="1">
      <c r="A28" s="1"/>
      <c r="B28" s="1"/>
      <c r="C28" s="1"/>
      <c r="D28" s="1"/>
      <c r="E28" s="1"/>
      <c r="F28" s="1"/>
      <c r="G28" s="1"/>
      <c r="H28" s="1"/>
      <c r="I28" s="1"/>
      <c r="J28" s="1"/>
      <c r="K28" s="52"/>
      <c r="L28" s="52"/>
      <c r="M28" s="52"/>
      <c r="N28" s="52"/>
      <c r="O28" s="1"/>
      <c r="P28" s="1"/>
      <c r="Q28" s="1"/>
      <c r="R28" s="1"/>
      <c r="S28" s="1"/>
      <c r="T28" s="1"/>
      <c r="U28" s="1"/>
      <c r="V28" s="1"/>
      <c r="W28" s="1"/>
      <c r="X28" s="1"/>
      <c r="Y28" s="1"/>
      <c r="Z28" s="1"/>
    </row>
    <row r="29" spans="1:26" ht="15.75" customHeight="1">
      <c r="A29" s="112" t="s">
        <v>145</v>
      </c>
      <c r="B29" s="113"/>
      <c r="C29" s="113"/>
      <c r="D29" s="113"/>
      <c r="E29" s="113"/>
      <c r="F29" s="113"/>
      <c r="G29" s="113"/>
      <c r="H29" s="113"/>
      <c r="I29" s="114"/>
      <c r="J29" s="1"/>
      <c r="K29" s="52"/>
      <c r="L29" s="52"/>
      <c r="M29" s="52"/>
      <c r="N29" s="52"/>
      <c r="O29" s="1"/>
      <c r="P29" s="1"/>
      <c r="Q29" s="1"/>
      <c r="R29" s="1"/>
      <c r="S29" s="1"/>
      <c r="T29" s="1"/>
      <c r="U29" s="1"/>
      <c r="V29" s="1"/>
      <c r="W29" s="1"/>
      <c r="X29" s="1"/>
      <c r="Y29" s="1"/>
      <c r="Z29" s="1"/>
    </row>
    <row r="30" spans="1:26" ht="15.75" customHeight="1">
      <c r="A30" s="115"/>
      <c r="B30" s="116"/>
      <c r="C30" s="116"/>
      <c r="D30" s="116"/>
      <c r="E30" s="116"/>
      <c r="F30" s="116"/>
      <c r="G30" s="116"/>
      <c r="H30" s="116"/>
      <c r="I30" s="117"/>
      <c r="J30" s="1"/>
      <c r="K30" s="52"/>
      <c r="L30" s="52"/>
      <c r="M30" s="52"/>
      <c r="N30" s="52"/>
      <c r="O30" s="1"/>
      <c r="P30" s="1"/>
      <c r="Q30" s="1"/>
      <c r="R30" s="1"/>
      <c r="S30" s="1"/>
      <c r="T30" s="1"/>
      <c r="U30" s="1"/>
      <c r="V30" s="1"/>
      <c r="W30" s="1"/>
      <c r="X30" s="1"/>
      <c r="Y30" s="1"/>
      <c r="Z30" s="1"/>
    </row>
    <row r="31" spans="1:26" ht="15.75" customHeight="1">
      <c r="A31" s="188" t="s">
        <v>146</v>
      </c>
      <c r="B31" s="275"/>
      <c r="C31" s="275"/>
      <c r="D31" s="275"/>
      <c r="E31" s="275"/>
      <c r="F31" s="275"/>
      <c r="G31" s="275"/>
      <c r="H31" s="275"/>
      <c r="I31" s="276"/>
      <c r="J31" s="1"/>
      <c r="K31" s="189" t="s">
        <v>147</v>
      </c>
      <c r="L31" s="271"/>
      <c r="M31" s="271"/>
      <c r="N31" s="271"/>
      <c r="O31" s="1"/>
      <c r="P31" s="1"/>
      <c r="Q31" s="1"/>
      <c r="R31" s="1"/>
      <c r="S31" s="1"/>
      <c r="T31" s="1"/>
      <c r="U31" s="1"/>
      <c r="V31" s="1"/>
      <c r="W31" s="1"/>
      <c r="X31" s="1"/>
      <c r="Y31" s="1"/>
      <c r="Z31" s="1"/>
    </row>
    <row r="32" spans="1:26" ht="15.75" customHeight="1">
      <c r="A32" s="277"/>
      <c r="B32" s="271"/>
      <c r="C32" s="271"/>
      <c r="D32" s="271"/>
      <c r="E32" s="271"/>
      <c r="F32" s="271"/>
      <c r="G32" s="271"/>
      <c r="H32" s="271"/>
      <c r="I32" s="278"/>
      <c r="J32" s="1"/>
      <c r="K32" s="271"/>
      <c r="L32" s="271"/>
      <c r="M32" s="271"/>
      <c r="N32" s="271"/>
      <c r="O32" s="1"/>
      <c r="P32" s="1"/>
      <c r="Q32" s="1"/>
      <c r="R32" s="1"/>
      <c r="S32" s="1"/>
      <c r="T32" s="1"/>
      <c r="U32" s="1"/>
      <c r="V32" s="1"/>
      <c r="W32" s="1"/>
      <c r="X32" s="1"/>
      <c r="Y32" s="1"/>
      <c r="Z32" s="1"/>
    </row>
    <row r="33" spans="1:26" ht="15.75" customHeight="1">
      <c r="A33" s="277"/>
      <c r="B33" s="271"/>
      <c r="C33" s="271"/>
      <c r="D33" s="271"/>
      <c r="E33" s="271"/>
      <c r="F33" s="271"/>
      <c r="G33" s="271"/>
      <c r="H33" s="271"/>
      <c r="I33" s="278"/>
      <c r="J33" s="1"/>
      <c r="K33" s="271"/>
      <c r="L33" s="271"/>
      <c r="M33" s="271"/>
      <c r="N33" s="271"/>
      <c r="O33" s="1"/>
      <c r="P33" s="1"/>
      <c r="Q33" s="1"/>
      <c r="R33" s="1"/>
      <c r="S33" s="1"/>
      <c r="T33" s="1"/>
      <c r="U33" s="1"/>
      <c r="V33" s="1"/>
      <c r="W33" s="1"/>
      <c r="X33" s="1"/>
      <c r="Y33" s="1"/>
      <c r="Z33" s="1"/>
    </row>
    <row r="34" spans="1:26" ht="15.75" customHeight="1">
      <c r="A34" s="277"/>
      <c r="B34" s="271"/>
      <c r="C34" s="271"/>
      <c r="D34" s="271"/>
      <c r="E34" s="271"/>
      <c r="F34" s="271"/>
      <c r="G34" s="271"/>
      <c r="H34" s="271"/>
      <c r="I34" s="278"/>
      <c r="J34" s="1"/>
      <c r="K34" s="271"/>
      <c r="L34" s="271"/>
      <c r="M34" s="271"/>
      <c r="N34" s="271"/>
      <c r="O34" s="1"/>
      <c r="P34" s="1"/>
      <c r="Q34" s="1"/>
      <c r="R34" s="1"/>
      <c r="S34" s="1"/>
      <c r="T34" s="1"/>
      <c r="U34" s="1"/>
      <c r="V34" s="1"/>
      <c r="W34" s="1"/>
      <c r="X34" s="1"/>
      <c r="Y34" s="1"/>
      <c r="Z34" s="1"/>
    </row>
    <row r="35" spans="1:26" ht="15.75" customHeight="1">
      <c r="A35" s="277"/>
      <c r="B35" s="271"/>
      <c r="C35" s="271"/>
      <c r="D35" s="271"/>
      <c r="E35" s="271"/>
      <c r="F35" s="271"/>
      <c r="G35" s="271"/>
      <c r="H35" s="271"/>
      <c r="I35" s="278"/>
      <c r="J35" s="1"/>
      <c r="K35" s="271"/>
      <c r="L35" s="271"/>
      <c r="M35" s="271"/>
      <c r="N35" s="271"/>
      <c r="O35" s="1"/>
      <c r="P35" s="1"/>
      <c r="Q35" s="1"/>
      <c r="R35" s="1"/>
      <c r="S35" s="1"/>
      <c r="T35" s="1"/>
      <c r="U35" s="1"/>
      <c r="V35" s="1"/>
      <c r="W35" s="1"/>
      <c r="X35" s="1"/>
      <c r="Y35" s="1"/>
      <c r="Z35" s="1"/>
    </row>
    <row r="36" spans="1:26" ht="15.75" customHeight="1">
      <c r="A36" s="277"/>
      <c r="B36" s="271"/>
      <c r="C36" s="271"/>
      <c r="D36" s="271"/>
      <c r="E36" s="271"/>
      <c r="F36" s="271"/>
      <c r="G36" s="271"/>
      <c r="H36" s="271"/>
      <c r="I36" s="278"/>
      <c r="J36" s="1"/>
      <c r="K36" s="271"/>
      <c r="L36" s="271"/>
      <c r="M36" s="271"/>
      <c r="N36" s="271"/>
      <c r="O36" s="1"/>
      <c r="P36" s="1"/>
      <c r="Q36" s="1"/>
      <c r="R36" s="1"/>
      <c r="S36" s="1"/>
      <c r="T36" s="1"/>
      <c r="U36" s="1"/>
      <c r="V36" s="1"/>
      <c r="W36" s="1"/>
      <c r="X36" s="1"/>
      <c r="Y36" s="1"/>
      <c r="Z36" s="1"/>
    </row>
    <row r="37" spans="1:26" ht="15.75" customHeight="1">
      <c r="A37" s="277"/>
      <c r="B37" s="271"/>
      <c r="C37" s="271"/>
      <c r="D37" s="271"/>
      <c r="E37" s="271"/>
      <c r="F37" s="271"/>
      <c r="G37" s="271"/>
      <c r="H37" s="271"/>
      <c r="I37" s="278"/>
      <c r="J37" s="1"/>
      <c r="K37" s="271"/>
      <c r="L37" s="271"/>
      <c r="M37" s="271"/>
      <c r="N37" s="271"/>
      <c r="O37" s="1"/>
      <c r="P37" s="1"/>
      <c r="Q37" s="1"/>
      <c r="R37" s="1"/>
      <c r="S37" s="1"/>
      <c r="T37" s="1"/>
      <c r="U37" s="1"/>
      <c r="V37" s="1"/>
      <c r="W37" s="1"/>
      <c r="X37" s="1"/>
      <c r="Y37" s="1"/>
      <c r="Z37" s="1"/>
    </row>
    <row r="38" spans="1:26" ht="14.25" customHeight="1">
      <c r="A38" s="277"/>
      <c r="B38" s="271"/>
      <c r="C38" s="271"/>
      <c r="D38" s="271"/>
      <c r="E38" s="271"/>
      <c r="F38" s="271"/>
      <c r="G38" s="271"/>
      <c r="H38" s="271"/>
      <c r="I38" s="278"/>
      <c r="J38" s="1"/>
      <c r="K38" s="271"/>
      <c r="L38" s="271"/>
      <c r="M38" s="271"/>
      <c r="N38" s="271"/>
      <c r="O38" s="1"/>
      <c r="P38" s="1"/>
      <c r="Q38" s="1"/>
      <c r="R38" s="1"/>
      <c r="S38" s="1"/>
      <c r="T38" s="1"/>
      <c r="U38" s="1"/>
      <c r="V38" s="1"/>
      <c r="W38" s="1"/>
      <c r="X38" s="1"/>
      <c r="Y38" s="1"/>
      <c r="Z38" s="1"/>
    </row>
    <row r="39" spans="1:26" ht="15.75" customHeight="1">
      <c r="A39" s="277"/>
      <c r="B39" s="271"/>
      <c r="C39" s="271"/>
      <c r="D39" s="271"/>
      <c r="E39" s="271"/>
      <c r="F39" s="271"/>
      <c r="G39" s="271"/>
      <c r="H39" s="271"/>
      <c r="I39" s="278"/>
      <c r="J39" s="1"/>
      <c r="K39" s="271"/>
      <c r="L39" s="271"/>
      <c r="M39" s="271"/>
      <c r="N39" s="271"/>
      <c r="O39" s="1"/>
      <c r="P39" s="1"/>
      <c r="Q39" s="1"/>
      <c r="R39" s="1"/>
      <c r="S39" s="1"/>
      <c r="T39" s="1"/>
      <c r="U39" s="1"/>
      <c r="V39" s="1"/>
      <c r="W39" s="1"/>
      <c r="X39" s="1"/>
      <c r="Y39" s="1"/>
      <c r="Z39" s="1"/>
    </row>
    <row r="40" spans="1:26" ht="15.75" customHeight="1">
      <c r="A40" s="277"/>
      <c r="B40" s="271"/>
      <c r="C40" s="271"/>
      <c r="D40" s="271"/>
      <c r="E40" s="271"/>
      <c r="F40" s="271"/>
      <c r="G40" s="271"/>
      <c r="H40" s="271"/>
      <c r="I40" s="278"/>
      <c r="J40" s="1"/>
      <c r="K40" s="271"/>
      <c r="L40" s="271"/>
      <c r="M40" s="271"/>
      <c r="N40" s="271"/>
      <c r="O40" s="1"/>
      <c r="P40" s="1"/>
      <c r="Q40" s="1"/>
      <c r="R40" s="1"/>
      <c r="S40" s="1"/>
      <c r="T40" s="1"/>
      <c r="U40" s="1"/>
      <c r="V40" s="1"/>
      <c r="W40" s="1"/>
      <c r="X40" s="1"/>
      <c r="Y40" s="1"/>
      <c r="Z40" s="1"/>
    </row>
    <row r="41" spans="1:26" ht="15.75" customHeight="1">
      <c r="A41" s="277"/>
      <c r="B41" s="271"/>
      <c r="C41" s="271"/>
      <c r="D41" s="271"/>
      <c r="E41" s="271"/>
      <c r="F41" s="271"/>
      <c r="G41" s="271"/>
      <c r="H41" s="271"/>
      <c r="I41" s="278"/>
      <c r="J41" s="1"/>
      <c r="K41" s="1"/>
      <c r="L41" s="1"/>
      <c r="M41" s="1"/>
      <c r="N41" s="1"/>
      <c r="O41" s="1"/>
      <c r="P41" s="1"/>
      <c r="Q41" s="1"/>
      <c r="R41" s="1"/>
      <c r="S41" s="1"/>
      <c r="T41" s="1"/>
      <c r="U41" s="1"/>
      <c r="V41" s="1"/>
      <c r="W41" s="1"/>
      <c r="X41" s="1"/>
      <c r="Y41" s="1"/>
      <c r="Z41" s="1"/>
    </row>
    <row r="42" spans="1:26" ht="15.75" customHeight="1">
      <c r="A42" s="277"/>
      <c r="B42" s="271"/>
      <c r="C42" s="271"/>
      <c r="D42" s="271"/>
      <c r="E42" s="271"/>
      <c r="F42" s="271"/>
      <c r="G42" s="271"/>
      <c r="H42" s="271"/>
      <c r="I42" s="278"/>
      <c r="J42" s="1"/>
      <c r="K42" s="1"/>
      <c r="L42" s="1"/>
      <c r="M42" s="1"/>
      <c r="N42" s="1"/>
      <c r="O42" s="1"/>
      <c r="P42" s="1"/>
      <c r="Q42" s="1"/>
      <c r="R42" s="1"/>
      <c r="S42" s="1"/>
      <c r="T42" s="1"/>
      <c r="U42" s="1"/>
      <c r="V42" s="1"/>
      <c r="W42" s="1"/>
      <c r="X42" s="1"/>
      <c r="Y42" s="1"/>
      <c r="Z42" s="1"/>
    </row>
    <row r="43" spans="1:26" ht="15.75" customHeight="1">
      <c r="A43" s="277"/>
      <c r="B43" s="271"/>
      <c r="C43" s="271"/>
      <c r="D43" s="271"/>
      <c r="E43" s="271"/>
      <c r="F43" s="271"/>
      <c r="G43" s="271"/>
      <c r="H43" s="271"/>
      <c r="I43" s="278"/>
      <c r="J43" s="1"/>
      <c r="K43" s="1"/>
      <c r="L43" s="1"/>
      <c r="M43" s="1"/>
      <c r="N43" s="1"/>
      <c r="O43" s="1"/>
      <c r="P43" s="1"/>
      <c r="Q43" s="1"/>
      <c r="R43" s="1"/>
      <c r="S43" s="1"/>
      <c r="T43" s="1"/>
      <c r="U43" s="1"/>
      <c r="V43" s="1"/>
      <c r="W43" s="1"/>
      <c r="X43" s="1"/>
      <c r="Y43" s="1"/>
      <c r="Z43" s="1"/>
    </row>
    <row r="44" spans="1:26" ht="15.75" customHeight="1">
      <c r="A44" s="277"/>
      <c r="B44" s="271"/>
      <c r="C44" s="271"/>
      <c r="D44" s="271"/>
      <c r="E44" s="271"/>
      <c r="F44" s="271"/>
      <c r="G44" s="271"/>
      <c r="H44" s="271"/>
      <c r="I44" s="278"/>
      <c r="J44" s="1"/>
      <c r="K44" s="1"/>
      <c r="L44" s="1"/>
      <c r="M44" s="1"/>
      <c r="N44" s="1"/>
      <c r="O44" s="1"/>
      <c r="P44" s="1"/>
      <c r="Q44" s="1"/>
      <c r="R44" s="1"/>
      <c r="S44" s="1"/>
      <c r="T44" s="1"/>
      <c r="U44" s="1"/>
      <c r="V44" s="1"/>
      <c r="W44" s="1"/>
      <c r="X44" s="1"/>
      <c r="Y44" s="1"/>
      <c r="Z44" s="1"/>
    </row>
    <row r="45" spans="1:26" ht="15.75" customHeight="1">
      <c r="A45" s="277"/>
      <c r="B45" s="271"/>
      <c r="C45" s="271"/>
      <c r="D45" s="271"/>
      <c r="E45" s="271"/>
      <c r="F45" s="271"/>
      <c r="G45" s="271"/>
      <c r="H45" s="271"/>
      <c r="I45" s="278"/>
      <c r="J45" s="1"/>
      <c r="K45" s="1"/>
      <c r="L45" s="1"/>
      <c r="M45" s="1"/>
      <c r="N45" s="1"/>
      <c r="O45" s="1"/>
      <c r="P45" s="1"/>
      <c r="Q45" s="1"/>
      <c r="R45" s="1"/>
      <c r="S45" s="1"/>
      <c r="T45" s="1"/>
      <c r="U45" s="1"/>
      <c r="V45" s="1"/>
      <c r="W45" s="1"/>
      <c r="X45" s="1"/>
      <c r="Y45" s="1"/>
      <c r="Z45" s="1"/>
    </row>
    <row r="46" spans="1:26" ht="15.75" customHeight="1">
      <c r="A46" s="277"/>
      <c r="B46" s="271"/>
      <c r="C46" s="271"/>
      <c r="D46" s="271"/>
      <c r="E46" s="271"/>
      <c r="F46" s="271"/>
      <c r="G46" s="271"/>
      <c r="H46" s="271"/>
      <c r="I46" s="278"/>
      <c r="J46" s="1"/>
      <c r="K46" s="1"/>
      <c r="L46" s="1"/>
      <c r="M46" s="1"/>
      <c r="N46" s="1"/>
      <c r="O46" s="1"/>
      <c r="P46" s="1"/>
      <c r="Q46" s="1"/>
      <c r="R46" s="1"/>
      <c r="S46" s="1"/>
      <c r="T46" s="1"/>
      <c r="U46" s="1"/>
      <c r="V46" s="1"/>
      <c r="W46" s="1"/>
      <c r="X46" s="1"/>
      <c r="Y46" s="1"/>
      <c r="Z46" s="1"/>
    </row>
    <row r="47" spans="1:26" ht="15.75" customHeight="1">
      <c r="A47" s="277"/>
      <c r="B47" s="271"/>
      <c r="C47" s="271"/>
      <c r="D47" s="271"/>
      <c r="E47" s="271"/>
      <c r="F47" s="271"/>
      <c r="G47" s="271"/>
      <c r="H47" s="271"/>
      <c r="I47" s="278"/>
      <c r="J47" s="1"/>
      <c r="K47" s="1"/>
      <c r="L47" s="1"/>
      <c r="M47" s="1"/>
      <c r="N47" s="1"/>
      <c r="O47" s="1"/>
      <c r="P47" s="1"/>
      <c r="Q47" s="1"/>
      <c r="R47" s="1"/>
      <c r="S47" s="1"/>
      <c r="T47" s="1"/>
      <c r="U47" s="1"/>
      <c r="V47" s="1"/>
      <c r="W47" s="1"/>
      <c r="X47" s="1"/>
      <c r="Y47" s="1"/>
      <c r="Z47" s="1"/>
    </row>
    <row r="48" spans="1:26" ht="15.75" customHeight="1">
      <c r="A48" s="277"/>
      <c r="B48" s="271"/>
      <c r="C48" s="271"/>
      <c r="D48" s="271"/>
      <c r="E48" s="271"/>
      <c r="F48" s="271"/>
      <c r="G48" s="271"/>
      <c r="H48" s="271"/>
      <c r="I48" s="278"/>
      <c r="J48" s="1"/>
      <c r="K48" s="1"/>
      <c r="L48" s="1"/>
      <c r="M48" s="1"/>
      <c r="N48" s="1"/>
      <c r="O48" s="1"/>
      <c r="P48" s="1"/>
      <c r="Q48" s="1"/>
      <c r="R48" s="1"/>
      <c r="S48" s="1"/>
      <c r="T48" s="1"/>
      <c r="U48" s="1"/>
      <c r="V48" s="1"/>
      <c r="W48" s="1"/>
      <c r="X48" s="1"/>
      <c r="Y48" s="1"/>
      <c r="Z48" s="1"/>
    </row>
    <row r="49" spans="1:26" ht="15.75" customHeight="1">
      <c r="A49" s="277"/>
      <c r="B49" s="271"/>
      <c r="C49" s="271"/>
      <c r="D49" s="271"/>
      <c r="E49" s="271"/>
      <c r="F49" s="271"/>
      <c r="G49" s="271"/>
      <c r="H49" s="271"/>
      <c r="I49" s="278"/>
      <c r="J49" s="1"/>
      <c r="K49" s="1"/>
      <c r="L49" s="1"/>
      <c r="M49" s="1"/>
      <c r="N49" s="1"/>
      <c r="O49" s="1"/>
      <c r="P49" s="1"/>
      <c r="Q49" s="1"/>
      <c r="R49" s="1"/>
      <c r="S49" s="1"/>
      <c r="T49" s="1"/>
      <c r="U49" s="1"/>
      <c r="V49" s="1"/>
      <c r="W49" s="1"/>
      <c r="X49" s="1"/>
      <c r="Y49" s="1"/>
      <c r="Z49" s="1"/>
    </row>
    <row r="50" spans="1:26" ht="15.75" customHeight="1">
      <c r="A50" s="277"/>
      <c r="B50" s="271"/>
      <c r="C50" s="271"/>
      <c r="D50" s="271"/>
      <c r="E50" s="271"/>
      <c r="F50" s="271"/>
      <c r="G50" s="271"/>
      <c r="H50" s="271"/>
      <c r="I50" s="278"/>
      <c r="J50" s="1"/>
      <c r="K50" s="1"/>
      <c r="L50" s="1"/>
      <c r="M50" s="1"/>
      <c r="N50" s="1"/>
      <c r="O50" s="1"/>
      <c r="P50" s="1"/>
      <c r="Q50" s="1"/>
      <c r="R50" s="1"/>
      <c r="S50" s="1"/>
      <c r="T50" s="1"/>
      <c r="U50" s="1"/>
      <c r="V50" s="1"/>
      <c r="W50" s="1"/>
      <c r="X50" s="1"/>
      <c r="Y50" s="1"/>
      <c r="Z50" s="1"/>
    </row>
    <row r="51" spans="1:26" ht="15.75" customHeight="1">
      <c r="A51" s="277"/>
      <c r="B51" s="271"/>
      <c r="C51" s="271"/>
      <c r="D51" s="271"/>
      <c r="E51" s="271"/>
      <c r="F51" s="271"/>
      <c r="G51" s="271"/>
      <c r="H51" s="271"/>
      <c r="I51" s="278"/>
      <c r="J51" s="1"/>
      <c r="K51" s="1"/>
      <c r="L51" s="1"/>
      <c r="M51" s="1"/>
      <c r="N51" s="1"/>
      <c r="O51" s="1"/>
      <c r="P51" s="1"/>
      <c r="Q51" s="1"/>
      <c r="R51" s="1"/>
      <c r="S51" s="1"/>
      <c r="T51" s="1"/>
      <c r="U51" s="1"/>
      <c r="V51" s="1"/>
      <c r="W51" s="1"/>
      <c r="X51" s="1"/>
      <c r="Y51" s="1"/>
      <c r="Z51" s="1"/>
    </row>
    <row r="52" spans="1:26" ht="15.75" customHeight="1">
      <c r="A52" s="279"/>
      <c r="B52" s="280"/>
      <c r="C52" s="280"/>
      <c r="D52" s="280"/>
      <c r="E52" s="280"/>
      <c r="F52" s="280"/>
      <c r="G52" s="280"/>
      <c r="H52" s="280"/>
      <c r="I52" s="28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23"/>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5:I27"/>
    <mergeCell ref="K5:N14"/>
    <mergeCell ref="A31:I52"/>
    <mergeCell ref="K31:N40"/>
  </mergeCells>
  <pageMargins left="0.7" right="0.7" top="0.75" bottom="0.75" header="0" footer="0"/>
  <pageSetup paperSize="9" scale="87" orientation="portrait"/>
  <headerFoot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Z1000"/>
  <sheetViews>
    <sheetView workbookViewId="0"/>
  </sheetViews>
  <sheetFormatPr defaultColWidth="14.42578125" defaultRowHeight="15" customHeight="1"/>
  <cols>
    <col min="1" max="8" width="9.28515625" customWidth="1"/>
    <col min="9" max="9" width="15.28515625" customWidth="1"/>
    <col min="10" max="10" width="12.42578125" customWidth="1"/>
    <col min="11" max="26" width="9.28515625" customWidth="1"/>
  </cols>
  <sheetData>
    <row r="1" spans="1:26">
      <c r="A1" s="53">
        <f>+'Cover Page'!C41</f>
        <v>2022</v>
      </c>
      <c r="B1" s="54" t="s">
        <v>148</v>
      </c>
      <c r="C1" s="54"/>
      <c r="D1" s="54"/>
      <c r="E1" s="54"/>
      <c r="F1" s="54"/>
      <c r="G1" s="54"/>
      <c r="H1" s="54"/>
      <c r="I1" s="54"/>
      <c r="J1" s="54"/>
      <c r="K1" s="1"/>
      <c r="L1" s="1"/>
      <c r="M1" s="1"/>
      <c r="N1" s="1"/>
      <c r="O1" s="1"/>
      <c r="P1" s="1"/>
      <c r="Q1" s="1"/>
      <c r="R1" s="1"/>
      <c r="S1" s="1"/>
      <c r="T1" s="1"/>
      <c r="U1" s="1"/>
      <c r="V1" s="1"/>
      <c r="W1" s="1"/>
      <c r="X1" s="1"/>
      <c r="Y1" s="1"/>
      <c r="Z1" s="1"/>
    </row>
    <row r="2" spans="1:26" ht="8.25" customHeight="1">
      <c r="A2" s="1"/>
      <c r="B2" s="1"/>
      <c r="C2" s="1"/>
      <c r="D2" s="1"/>
      <c r="E2" s="1"/>
      <c r="F2" s="1"/>
      <c r="G2" s="1"/>
      <c r="H2" s="1"/>
      <c r="I2" s="1"/>
      <c r="J2" s="1"/>
      <c r="K2" s="1"/>
      <c r="L2" s="1"/>
      <c r="M2" s="1"/>
      <c r="N2" s="1"/>
      <c r="O2" s="1"/>
      <c r="P2" s="1"/>
      <c r="Q2" s="1"/>
      <c r="R2" s="1"/>
      <c r="S2" s="1"/>
      <c r="T2" s="1"/>
      <c r="U2" s="1"/>
      <c r="V2" s="1"/>
      <c r="W2" s="1"/>
      <c r="X2" s="1"/>
      <c r="Y2" s="1"/>
      <c r="Z2" s="1"/>
    </row>
    <row r="3" spans="1:26">
      <c r="A3" s="201" t="str">
        <f>+'Cover Page'!B33</f>
        <v>Permit EPR/LP3206SS</v>
      </c>
      <c r="B3" s="271"/>
      <c r="C3" s="271"/>
      <c r="D3" s="271"/>
      <c r="E3" s="271"/>
      <c r="F3" s="23" t="s">
        <v>149</v>
      </c>
      <c r="G3" s="202">
        <f>+'Cover Page'!B39:I39</f>
        <v>0</v>
      </c>
      <c r="H3" s="271"/>
      <c r="I3" s="271"/>
      <c r="J3" s="23"/>
      <c r="K3" s="23"/>
      <c r="L3" s="23"/>
      <c r="M3" s="23"/>
      <c r="N3" s="23"/>
      <c r="O3" s="23"/>
      <c r="P3" s="23"/>
      <c r="Q3" s="23"/>
      <c r="R3" s="23"/>
      <c r="S3" s="23"/>
      <c r="T3" s="23"/>
      <c r="U3" s="23"/>
      <c r="V3" s="23"/>
      <c r="W3" s="23"/>
      <c r="X3" s="23"/>
      <c r="Y3" s="23"/>
      <c r="Z3" s="23"/>
    </row>
    <row r="4" spans="1:26">
      <c r="A4" s="23" t="s">
        <v>150</v>
      </c>
      <c r="B4" s="201" t="str">
        <f>+'Cover Page'!B35:I35</f>
        <v>VEOLIA BIOENERGY UK LTD</v>
      </c>
      <c r="C4" s="271"/>
      <c r="D4" s="271"/>
      <c r="E4" s="271"/>
      <c r="F4" s="23" t="s">
        <v>151</v>
      </c>
      <c r="G4" s="23" t="s">
        <v>152</v>
      </c>
      <c r="H4" s="23"/>
      <c r="I4" s="23"/>
      <c r="J4" s="23"/>
      <c r="K4" s="23"/>
      <c r="L4" s="23"/>
      <c r="M4" s="23"/>
      <c r="N4" s="23"/>
      <c r="O4" s="23"/>
      <c r="P4" s="23"/>
      <c r="Q4" s="23"/>
      <c r="R4" s="23"/>
      <c r="S4" s="23"/>
      <c r="T4" s="23"/>
      <c r="U4" s="23"/>
      <c r="V4" s="23"/>
      <c r="W4" s="23"/>
      <c r="X4" s="23"/>
      <c r="Y4" s="23"/>
      <c r="Z4" s="23"/>
    </row>
    <row r="5" spans="1:26" ht="6.75" customHeight="1">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153</v>
      </c>
      <c r="B6" s="23"/>
      <c r="C6" s="23"/>
      <c r="D6" s="203"/>
      <c r="E6" s="272"/>
      <c r="F6" s="55" t="s">
        <v>154</v>
      </c>
      <c r="G6" s="203"/>
      <c r="H6" s="272"/>
      <c r="I6" s="23"/>
      <c r="J6" s="23"/>
      <c r="K6" s="23"/>
      <c r="L6" s="23"/>
      <c r="M6" s="23"/>
      <c r="N6" s="23"/>
      <c r="O6" s="23"/>
      <c r="P6" s="23"/>
      <c r="Q6" s="23"/>
      <c r="R6" s="23"/>
      <c r="S6" s="23"/>
      <c r="T6" s="23"/>
      <c r="U6" s="23"/>
      <c r="V6" s="23"/>
      <c r="W6" s="23"/>
      <c r="X6" s="23"/>
      <c r="Y6" s="23"/>
      <c r="Z6" s="23"/>
    </row>
    <row r="7" spans="1:26" ht="7.5" customHeight="1">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c r="A8" s="34">
        <f>+A1</f>
        <v>2022</v>
      </c>
      <c r="B8" s="54" t="s">
        <v>155</v>
      </c>
      <c r="H8" s="23"/>
      <c r="I8" s="23"/>
      <c r="J8" s="23"/>
      <c r="K8" s="23"/>
      <c r="L8" s="23"/>
      <c r="M8" s="23"/>
      <c r="N8" s="23"/>
      <c r="O8" s="23"/>
      <c r="P8" s="23"/>
      <c r="Q8" s="23"/>
      <c r="R8" s="23"/>
      <c r="S8" s="23"/>
      <c r="T8" s="23"/>
      <c r="U8" s="23"/>
      <c r="V8" s="23"/>
      <c r="W8" s="23"/>
      <c r="X8" s="23"/>
      <c r="Y8" s="23"/>
      <c r="Z8" s="23"/>
    </row>
    <row r="9" spans="1:26" ht="28.5" customHeight="1">
      <c r="A9" s="204" t="s">
        <v>156</v>
      </c>
      <c r="B9" s="274"/>
      <c r="C9" s="205" t="s">
        <v>157</v>
      </c>
      <c r="D9" s="274"/>
      <c r="E9" s="205" t="s">
        <v>158</v>
      </c>
      <c r="F9" s="274"/>
      <c r="G9" s="205" t="s">
        <v>159</v>
      </c>
      <c r="H9" s="274"/>
      <c r="I9" s="205" t="s">
        <v>160</v>
      </c>
      <c r="J9" s="274"/>
      <c r="K9" s="23"/>
      <c r="L9" s="23"/>
      <c r="M9" s="23"/>
      <c r="N9" s="23"/>
      <c r="O9" s="23"/>
      <c r="P9" s="23"/>
      <c r="Q9" s="23"/>
      <c r="R9" s="23"/>
      <c r="S9" s="23"/>
      <c r="T9" s="23"/>
      <c r="U9" s="23"/>
      <c r="V9" s="23"/>
      <c r="W9" s="23"/>
      <c r="X9" s="23"/>
      <c r="Y9" s="23"/>
      <c r="Z9" s="23"/>
    </row>
    <row r="10" spans="1:26" ht="14.25" customHeight="1">
      <c r="A10" s="199" t="s">
        <v>161</v>
      </c>
      <c r="B10" s="273"/>
      <c r="C10" s="273"/>
      <c r="D10" s="273"/>
      <c r="E10" s="273"/>
      <c r="F10" s="273"/>
      <c r="G10" s="273"/>
      <c r="H10" s="273"/>
      <c r="I10" s="273"/>
      <c r="J10" s="274"/>
      <c r="K10" s="23"/>
      <c r="L10" s="23"/>
      <c r="M10" s="23"/>
      <c r="N10" s="23"/>
      <c r="O10" s="23"/>
      <c r="P10" s="23"/>
      <c r="Q10" s="23"/>
      <c r="R10" s="23"/>
      <c r="S10" s="23"/>
      <c r="T10" s="23"/>
      <c r="U10" s="23"/>
      <c r="V10" s="23"/>
      <c r="W10" s="23"/>
      <c r="X10" s="23"/>
      <c r="Y10" s="23"/>
      <c r="Z10" s="23"/>
    </row>
    <row r="11" spans="1:26" ht="14.25" customHeight="1">
      <c r="A11" s="199" t="s">
        <v>162</v>
      </c>
      <c r="B11" s="274"/>
      <c r="C11" s="196" t="s">
        <v>163</v>
      </c>
      <c r="D11" s="274"/>
      <c r="E11" s="197">
        <v>1512</v>
      </c>
      <c r="F11" s="276"/>
      <c r="G11" s="197"/>
      <c r="H11" s="276"/>
      <c r="I11" s="198">
        <f>IF((E11+G11)&gt;0,(E11+G11)/'Operational Data'!$G$21, "-")</f>
        <v>1.3979289940828402E-2</v>
      </c>
      <c r="J11" s="276"/>
      <c r="K11" s="23"/>
      <c r="L11" s="23"/>
      <c r="M11" s="23"/>
      <c r="N11" s="23"/>
      <c r="O11" s="23"/>
      <c r="P11" s="23"/>
      <c r="Q11" s="23"/>
      <c r="R11" s="23"/>
      <c r="S11" s="23"/>
      <c r="T11" s="23"/>
      <c r="U11" s="23"/>
      <c r="V11" s="23"/>
      <c r="W11" s="23"/>
      <c r="X11" s="23"/>
      <c r="Y11" s="23"/>
      <c r="Z11" s="23"/>
    </row>
    <row r="12" spans="1:26" ht="14.25" customHeight="1">
      <c r="A12" s="199" t="s">
        <v>164</v>
      </c>
      <c r="B12" s="274"/>
      <c r="C12" s="196" t="s">
        <v>163</v>
      </c>
      <c r="D12" s="274"/>
      <c r="E12" s="197">
        <v>4021</v>
      </c>
      <c r="F12" s="276"/>
      <c r="G12" s="197"/>
      <c r="H12" s="276"/>
      <c r="I12" s="198">
        <f>IF((E12+G12)&gt;0,(E12+G12)/'Operational Data'!$G$21, "-")</f>
        <v>3.7176405325443786E-2</v>
      </c>
      <c r="J12" s="276"/>
      <c r="K12" s="23"/>
      <c r="L12" s="23"/>
      <c r="M12" s="23"/>
      <c r="N12" s="23"/>
      <c r="O12" s="23"/>
      <c r="P12" s="23"/>
      <c r="Q12" s="23"/>
      <c r="R12" s="23"/>
      <c r="S12" s="23"/>
      <c r="T12" s="23"/>
      <c r="U12" s="23"/>
      <c r="V12" s="23"/>
      <c r="W12" s="23"/>
      <c r="X12" s="23"/>
      <c r="Y12" s="23"/>
      <c r="Z12" s="23"/>
    </row>
    <row r="13" spans="1:26" ht="14.25" customHeight="1">
      <c r="A13" s="213"/>
      <c r="B13" s="274"/>
      <c r="C13" s="196"/>
      <c r="D13" s="274"/>
      <c r="E13" s="197"/>
      <c r="F13" s="276"/>
      <c r="G13" s="197"/>
      <c r="H13" s="276"/>
      <c r="I13" s="198" t="str">
        <f>IF((E13+G13)&gt;0,(E13+G13)/'Operational Data'!$G$21, "-")</f>
        <v>-</v>
      </c>
      <c r="J13" s="276"/>
      <c r="K13" s="23"/>
      <c r="L13" s="23"/>
      <c r="M13" s="23"/>
      <c r="N13" s="23"/>
      <c r="O13" s="23"/>
      <c r="P13" s="23"/>
      <c r="Q13" s="23"/>
      <c r="R13" s="23"/>
      <c r="S13" s="23"/>
      <c r="T13" s="23"/>
      <c r="U13" s="23"/>
      <c r="V13" s="23"/>
      <c r="W13" s="23"/>
      <c r="X13" s="23"/>
      <c r="Y13" s="23"/>
      <c r="Z13" s="23"/>
    </row>
    <row r="14" spans="1:26" ht="14.25" customHeight="1">
      <c r="A14" s="213"/>
      <c r="B14" s="274"/>
      <c r="C14" s="196"/>
      <c r="D14" s="274"/>
      <c r="E14" s="197"/>
      <c r="F14" s="276"/>
      <c r="G14" s="197"/>
      <c r="H14" s="276"/>
      <c r="I14" s="198" t="str">
        <f>IF((E14+G14)&gt;0,(E14+G14)/'Operational Data'!$G$21, "-")</f>
        <v>-</v>
      </c>
      <c r="J14" s="276"/>
      <c r="K14" s="23"/>
      <c r="L14" s="23"/>
      <c r="M14" s="23"/>
      <c r="N14" s="23"/>
      <c r="O14" s="23"/>
      <c r="P14" s="23"/>
      <c r="Q14" s="23"/>
      <c r="R14" s="23"/>
      <c r="S14" s="23"/>
      <c r="T14" s="23"/>
      <c r="U14" s="23"/>
      <c r="V14" s="23"/>
      <c r="W14" s="23"/>
      <c r="X14" s="23"/>
      <c r="Y14" s="23"/>
      <c r="Z14" s="23"/>
    </row>
    <row r="15" spans="1:26" ht="14.25" customHeight="1">
      <c r="A15" s="221" t="s">
        <v>165</v>
      </c>
      <c r="B15" s="275"/>
      <c r="C15" s="275"/>
      <c r="D15" s="276"/>
      <c r="E15" s="200">
        <f>SUM(E11:F14)</f>
        <v>5533</v>
      </c>
      <c r="F15" s="276"/>
      <c r="G15" s="200">
        <f>SUM(G11:H14)</f>
        <v>0</v>
      </c>
      <c r="H15" s="276"/>
      <c r="I15" s="198">
        <f>IF((E15+G15)&gt;0,(E15+G15)/'Operational Data'!$G$21, "-")</f>
        <v>5.1155695266272186E-2</v>
      </c>
      <c r="J15" s="276"/>
      <c r="K15" s="23"/>
      <c r="L15" s="23"/>
      <c r="M15" s="23"/>
      <c r="N15" s="23"/>
      <c r="O15" s="23"/>
      <c r="P15" s="23"/>
      <c r="Q15" s="23"/>
      <c r="R15" s="23"/>
      <c r="S15" s="23"/>
      <c r="T15" s="23"/>
      <c r="U15" s="23"/>
      <c r="V15" s="23"/>
      <c r="W15" s="23"/>
      <c r="X15" s="23"/>
      <c r="Y15" s="23"/>
      <c r="Z15" s="23"/>
    </row>
    <row r="16" spans="1:26" ht="14.25" customHeight="1">
      <c r="A16" s="199"/>
      <c r="B16" s="273"/>
      <c r="C16" s="222"/>
      <c r="D16" s="273"/>
      <c r="E16" s="223"/>
      <c r="F16" s="273"/>
      <c r="G16" s="223"/>
      <c r="H16" s="273"/>
      <c r="I16" s="224"/>
      <c r="J16" s="274"/>
      <c r="K16" s="23"/>
      <c r="L16" s="23"/>
      <c r="M16" s="23"/>
      <c r="N16" s="23"/>
      <c r="O16" s="23"/>
      <c r="P16" s="23"/>
      <c r="Q16" s="23"/>
      <c r="R16" s="23"/>
      <c r="S16" s="23"/>
      <c r="T16" s="23"/>
      <c r="U16" s="23"/>
      <c r="V16" s="23"/>
      <c r="W16" s="23"/>
      <c r="X16" s="23"/>
      <c r="Y16" s="23"/>
      <c r="Z16" s="23"/>
    </row>
    <row r="17" spans="1:26" ht="14.25" customHeight="1">
      <c r="A17" s="220" t="s">
        <v>166</v>
      </c>
      <c r="B17" s="280"/>
      <c r="C17" s="280"/>
      <c r="D17" s="280"/>
      <c r="E17" s="280"/>
      <c r="F17" s="280"/>
      <c r="G17" s="280"/>
      <c r="H17" s="280"/>
      <c r="I17" s="280"/>
      <c r="J17" s="281"/>
      <c r="K17" s="23"/>
      <c r="L17" s="23"/>
      <c r="M17" s="23"/>
      <c r="N17" s="23"/>
      <c r="O17" s="23"/>
      <c r="P17" s="23"/>
      <c r="Q17" s="23"/>
      <c r="R17" s="23"/>
      <c r="S17" s="23"/>
      <c r="T17" s="23"/>
      <c r="U17" s="23"/>
      <c r="V17" s="23"/>
      <c r="W17" s="23"/>
      <c r="X17" s="23"/>
      <c r="Y17" s="23"/>
      <c r="Z17" s="23"/>
    </row>
    <row r="18" spans="1:26" ht="14.25" customHeight="1">
      <c r="A18" s="199" t="s">
        <v>164</v>
      </c>
      <c r="B18" s="274"/>
      <c r="C18" s="196"/>
      <c r="D18" s="274"/>
      <c r="E18" s="197"/>
      <c r="F18" s="276"/>
      <c r="G18" s="197"/>
      <c r="H18" s="276"/>
      <c r="I18" s="198" t="str">
        <f>IF((E18+G18)&gt;0,(E18+G18)/'Operational Data'!$G$21, "-")</f>
        <v>-</v>
      </c>
      <c r="J18" s="276"/>
      <c r="K18" s="1"/>
      <c r="L18" s="1"/>
      <c r="M18" s="1"/>
      <c r="N18" s="1"/>
      <c r="O18" s="1"/>
      <c r="P18" s="1"/>
      <c r="Q18" s="1"/>
      <c r="R18" s="1"/>
      <c r="S18" s="1"/>
      <c r="T18" s="1"/>
      <c r="U18" s="1"/>
      <c r="V18" s="1"/>
      <c r="W18" s="1"/>
      <c r="X18" s="1"/>
      <c r="Y18" s="1"/>
      <c r="Z18" s="1"/>
    </row>
    <row r="19" spans="1:26" ht="14.25" customHeight="1">
      <c r="A19" s="199" t="s">
        <v>167</v>
      </c>
      <c r="B19" s="274"/>
      <c r="C19" s="196"/>
      <c r="D19" s="274"/>
      <c r="E19" s="197">
        <v>37.83</v>
      </c>
      <c r="F19" s="276"/>
      <c r="G19" s="197"/>
      <c r="H19" s="276"/>
      <c r="I19" s="198">
        <f>IF((E19+G19)&gt;0,(E19+G19)/'Operational Data'!$G$21, "-")</f>
        <v>3.4975961538461539E-4</v>
      </c>
      <c r="J19" s="276"/>
      <c r="K19" s="23"/>
      <c r="L19" s="23"/>
      <c r="M19" s="23"/>
      <c r="N19" s="23"/>
      <c r="O19" s="23"/>
      <c r="P19" s="23"/>
      <c r="Q19" s="23"/>
      <c r="R19" s="23"/>
      <c r="S19" s="23"/>
      <c r="T19" s="23"/>
      <c r="U19" s="23"/>
      <c r="V19" s="23"/>
      <c r="W19" s="23"/>
      <c r="X19" s="23"/>
      <c r="Y19" s="23"/>
      <c r="Z19" s="23"/>
    </row>
    <row r="20" spans="1:26" ht="14.25" customHeight="1">
      <c r="A20" s="199" t="s">
        <v>168</v>
      </c>
      <c r="B20" s="274"/>
      <c r="C20" s="196"/>
      <c r="D20" s="274"/>
      <c r="E20" s="197"/>
      <c r="F20" s="276"/>
      <c r="G20" s="197"/>
      <c r="H20" s="276"/>
      <c r="I20" s="198" t="str">
        <f>IF((E20+G20)&gt;0,(E20+G20)/'Operational Data'!$G$21, "-")</f>
        <v>-</v>
      </c>
      <c r="J20" s="276"/>
      <c r="K20" s="23"/>
      <c r="L20" s="23"/>
      <c r="M20" s="23"/>
      <c r="N20" s="23"/>
      <c r="O20" s="23"/>
      <c r="P20" s="23"/>
      <c r="Q20" s="23"/>
      <c r="R20" s="23"/>
      <c r="S20" s="23"/>
      <c r="T20" s="23"/>
      <c r="U20" s="23"/>
      <c r="V20" s="23"/>
      <c r="W20" s="23"/>
      <c r="X20" s="23"/>
      <c r="Y20" s="23"/>
      <c r="Z20" s="23"/>
    </row>
    <row r="21" spans="1:26" ht="14.25" customHeight="1">
      <c r="A21" s="195"/>
      <c r="B21" s="274"/>
      <c r="C21" s="196"/>
      <c r="D21" s="274"/>
      <c r="E21" s="197"/>
      <c r="F21" s="276"/>
      <c r="G21" s="197"/>
      <c r="H21" s="276"/>
      <c r="I21" s="198" t="str">
        <f>IF((E21+G21)&gt;0,(E21+G21)/'Operational Data'!$G$21, "-")</f>
        <v>-</v>
      </c>
      <c r="J21" s="276"/>
      <c r="K21" s="23"/>
      <c r="L21" s="23"/>
      <c r="M21" s="23"/>
      <c r="N21" s="23"/>
      <c r="O21" s="23"/>
      <c r="P21" s="23"/>
      <c r="Q21" s="23"/>
      <c r="R21" s="23"/>
      <c r="S21" s="23"/>
      <c r="T21" s="23"/>
      <c r="U21" s="23"/>
      <c r="V21" s="23"/>
      <c r="W21" s="23"/>
      <c r="X21" s="23"/>
      <c r="Y21" s="23"/>
      <c r="Z21" s="23"/>
    </row>
    <row r="22" spans="1:26" ht="14.25" customHeight="1">
      <c r="A22" s="195"/>
      <c r="B22" s="274"/>
      <c r="C22" s="196"/>
      <c r="D22" s="274"/>
      <c r="E22" s="197"/>
      <c r="F22" s="276"/>
      <c r="G22" s="197"/>
      <c r="H22" s="276"/>
      <c r="I22" s="198" t="str">
        <f>IF((E22+G22)&gt;0,(E22+G22)/'Operational Data'!$G$21, "-")</f>
        <v>-</v>
      </c>
      <c r="J22" s="276"/>
      <c r="K22" s="23"/>
      <c r="L22" s="23"/>
      <c r="M22" s="23"/>
      <c r="N22" s="23"/>
      <c r="O22" s="23"/>
      <c r="P22" s="23"/>
      <c r="Q22" s="23"/>
      <c r="R22" s="23"/>
      <c r="S22" s="23"/>
      <c r="T22" s="23"/>
      <c r="U22" s="23"/>
      <c r="V22" s="23"/>
      <c r="W22" s="23"/>
      <c r="X22" s="23"/>
      <c r="Y22" s="23"/>
      <c r="Z22" s="23"/>
    </row>
    <row r="23" spans="1:26" ht="14.25" customHeight="1">
      <c r="A23" s="216" t="s">
        <v>169</v>
      </c>
      <c r="B23" s="273"/>
      <c r="C23" s="273"/>
      <c r="D23" s="274"/>
      <c r="E23" s="200">
        <f>SUM(E18:F22)</f>
        <v>37.83</v>
      </c>
      <c r="F23" s="276"/>
      <c r="G23" s="200">
        <f>SUM(G18:H22)</f>
        <v>0</v>
      </c>
      <c r="H23" s="276"/>
      <c r="I23" s="198">
        <f>IF((E23+G23)&gt;0,(E23+G23)/'Operational Data'!$G$21, "-")</f>
        <v>3.4975961538461539E-4</v>
      </c>
      <c r="J23" s="276"/>
      <c r="K23" s="23"/>
      <c r="L23" s="23"/>
      <c r="M23" s="23"/>
      <c r="N23" s="23"/>
      <c r="O23" s="23"/>
      <c r="P23" s="23"/>
      <c r="Q23" s="23"/>
      <c r="R23" s="23"/>
      <c r="S23" s="23"/>
      <c r="T23" s="23"/>
      <c r="U23" s="23"/>
      <c r="V23" s="23"/>
      <c r="W23" s="23"/>
      <c r="X23" s="23"/>
      <c r="Y23" s="23"/>
      <c r="Z23" s="23"/>
    </row>
    <row r="24" spans="1:26" ht="14.25" customHeight="1">
      <c r="A24" s="219" t="s">
        <v>170</v>
      </c>
      <c r="B24" s="273"/>
      <c r="C24" s="273"/>
      <c r="D24" s="274"/>
      <c r="E24" s="217">
        <f>+E23+E15</f>
        <v>5570.83</v>
      </c>
      <c r="F24" s="274"/>
      <c r="G24" s="217">
        <f>+G23+G15</f>
        <v>0</v>
      </c>
      <c r="H24" s="274"/>
      <c r="I24" s="218">
        <f>IF((E24+G24)&gt;0,(E24+G24)/'Operational Data'!$G$21, "-")</f>
        <v>5.1505454881656802E-2</v>
      </c>
      <c r="J24" s="274"/>
      <c r="K24" s="23"/>
      <c r="L24" s="23"/>
      <c r="M24" s="23"/>
      <c r="N24" s="23"/>
      <c r="O24" s="23"/>
      <c r="P24" s="23"/>
      <c r="Q24" s="23"/>
      <c r="R24" s="23"/>
      <c r="S24" s="23"/>
      <c r="T24" s="23"/>
      <c r="U24" s="23"/>
      <c r="V24" s="23"/>
      <c r="W24" s="23"/>
      <c r="X24" s="23"/>
      <c r="Y24" s="23"/>
      <c r="Z24" s="23"/>
    </row>
    <row r="25" spans="1:26" ht="8.25" customHeight="1">
      <c r="A25" s="56"/>
      <c r="H25" s="23"/>
      <c r="I25" s="23"/>
      <c r="J25" s="23"/>
      <c r="K25" s="23"/>
      <c r="L25" s="23"/>
      <c r="M25" s="23"/>
      <c r="N25" s="23"/>
      <c r="O25" s="23"/>
      <c r="P25" s="23"/>
      <c r="Q25" s="23"/>
      <c r="R25" s="23"/>
      <c r="S25" s="23"/>
      <c r="T25" s="23"/>
      <c r="U25" s="23"/>
      <c r="V25" s="23"/>
      <c r="W25" s="23"/>
      <c r="X25" s="23"/>
      <c r="Y25" s="23"/>
      <c r="Z25" s="23"/>
    </row>
    <row r="26" spans="1:26" ht="14.25" customHeight="1">
      <c r="A26" s="206" t="s">
        <v>171</v>
      </c>
      <c r="B26" s="273"/>
      <c r="C26" s="273"/>
      <c r="D26" s="273"/>
      <c r="E26" s="273"/>
      <c r="F26" s="273"/>
      <c r="G26" s="273"/>
      <c r="H26" s="273"/>
      <c r="I26" s="273"/>
      <c r="J26" s="274"/>
      <c r="K26" s="23"/>
      <c r="L26" s="23"/>
      <c r="M26" s="23"/>
      <c r="N26" s="23"/>
      <c r="O26" s="23"/>
      <c r="P26" s="23"/>
      <c r="Q26" s="23"/>
      <c r="R26" s="23"/>
      <c r="S26" s="23"/>
      <c r="T26" s="23"/>
      <c r="U26" s="23"/>
      <c r="V26" s="23"/>
      <c r="W26" s="23"/>
      <c r="X26" s="23"/>
      <c r="Y26" s="23"/>
      <c r="Z26" s="23"/>
    </row>
    <row r="27" spans="1:26" ht="14.25" customHeight="1">
      <c r="A27" s="207"/>
      <c r="B27" s="275"/>
      <c r="C27" s="275"/>
      <c r="D27" s="275"/>
      <c r="E27" s="275"/>
      <c r="F27" s="275"/>
      <c r="G27" s="275"/>
      <c r="H27" s="275"/>
      <c r="I27" s="275"/>
      <c r="J27" s="276"/>
      <c r="K27" s="23"/>
      <c r="L27" s="23"/>
      <c r="M27" s="23"/>
      <c r="N27" s="23"/>
      <c r="O27" s="23"/>
      <c r="P27" s="23"/>
      <c r="Q27" s="23"/>
      <c r="R27" s="23"/>
      <c r="S27" s="23"/>
      <c r="T27" s="23"/>
      <c r="U27" s="23"/>
      <c r="V27" s="23"/>
      <c r="W27" s="23"/>
      <c r="X27" s="23"/>
      <c r="Y27" s="23"/>
      <c r="Z27" s="23"/>
    </row>
    <row r="28" spans="1:26" ht="14.25" customHeight="1">
      <c r="A28" s="277"/>
      <c r="B28" s="271"/>
      <c r="C28" s="271"/>
      <c r="D28" s="271"/>
      <c r="E28" s="271"/>
      <c r="F28" s="271"/>
      <c r="G28" s="271"/>
      <c r="H28" s="271"/>
      <c r="I28" s="271"/>
      <c r="J28" s="278"/>
      <c r="K28" s="23"/>
      <c r="L28" s="23"/>
      <c r="M28" s="23"/>
      <c r="N28" s="23"/>
      <c r="O28" s="23"/>
      <c r="P28" s="23"/>
      <c r="Q28" s="23"/>
      <c r="R28" s="23"/>
      <c r="S28" s="23"/>
      <c r="T28" s="23"/>
      <c r="U28" s="23"/>
      <c r="V28" s="23"/>
      <c r="W28" s="23"/>
      <c r="X28" s="23"/>
      <c r="Y28" s="23"/>
      <c r="Z28" s="23"/>
    </row>
    <row r="29" spans="1:26" ht="14.25" customHeight="1">
      <c r="A29" s="279"/>
      <c r="B29" s="280"/>
      <c r="C29" s="280"/>
      <c r="D29" s="280"/>
      <c r="E29" s="280"/>
      <c r="F29" s="280"/>
      <c r="G29" s="280"/>
      <c r="H29" s="280"/>
      <c r="I29" s="280"/>
      <c r="J29" s="281"/>
      <c r="K29" s="23"/>
      <c r="L29" s="23"/>
      <c r="M29" s="23"/>
      <c r="N29" s="23"/>
      <c r="O29" s="23"/>
      <c r="P29" s="23"/>
      <c r="Q29" s="23"/>
      <c r="R29" s="23"/>
      <c r="S29" s="23"/>
      <c r="T29" s="23"/>
      <c r="U29" s="23"/>
      <c r="V29" s="23"/>
      <c r="W29" s="23"/>
      <c r="X29" s="23"/>
      <c r="Y29" s="23"/>
      <c r="Z29" s="23"/>
    </row>
    <row r="30" spans="1:26" ht="14.25" customHeight="1">
      <c r="A30" s="56"/>
      <c r="H30" s="23"/>
      <c r="I30" s="23"/>
      <c r="J30" s="23"/>
      <c r="K30" s="23"/>
      <c r="L30" s="23"/>
      <c r="M30" s="23"/>
      <c r="N30" s="23"/>
      <c r="O30" s="23"/>
      <c r="P30" s="23"/>
      <c r="Q30" s="23"/>
      <c r="R30" s="23"/>
      <c r="S30" s="23"/>
      <c r="T30" s="23"/>
      <c r="U30" s="23"/>
      <c r="V30" s="23"/>
      <c r="W30" s="23"/>
      <c r="X30" s="23"/>
      <c r="Y30" s="23"/>
      <c r="Z30" s="23"/>
    </row>
    <row r="31" spans="1:26" ht="14.25" customHeight="1">
      <c r="A31" s="28">
        <f>+A1</f>
        <v>2022</v>
      </c>
      <c r="B31" s="54" t="s">
        <v>172</v>
      </c>
      <c r="C31" s="54"/>
      <c r="D31" s="54"/>
      <c r="E31" s="54"/>
      <c r="F31" s="54"/>
      <c r="G31" s="23"/>
      <c r="H31" s="23"/>
      <c r="I31" s="23"/>
      <c r="J31" s="23"/>
      <c r="K31" s="23"/>
      <c r="L31" s="23"/>
      <c r="M31" s="23"/>
      <c r="N31" s="23"/>
      <c r="O31" s="23"/>
      <c r="P31" s="23"/>
      <c r="Q31" s="23"/>
      <c r="R31" s="23"/>
      <c r="S31" s="23"/>
      <c r="T31" s="23"/>
      <c r="U31" s="23"/>
      <c r="V31" s="23"/>
      <c r="W31" s="23"/>
      <c r="X31" s="23"/>
      <c r="Y31" s="23"/>
      <c r="Z31" s="23"/>
    </row>
    <row r="32" spans="1:26" ht="24.75" customHeight="1">
      <c r="A32" s="214" t="s">
        <v>173</v>
      </c>
      <c r="B32" s="271"/>
      <c r="C32" s="271"/>
      <c r="D32" s="278"/>
      <c r="E32" s="158" t="s">
        <v>174</v>
      </c>
      <c r="F32" s="159"/>
      <c r="G32" s="160" t="s">
        <v>73</v>
      </c>
      <c r="H32" s="205" t="s">
        <v>175</v>
      </c>
      <c r="I32" s="274"/>
      <c r="J32" s="161" t="s">
        <v>73</v>
      </c>
      <c r="K32" s="23"/>
      <c r="L32" s="23"/>
      <c r="M32" s="23"/>
      <c r="N32" s="23"/>
      <c r="O32" s="23"/>
      <c r="P32" s="23"/>
      <c r="Q32" s="23"/>
      <c r="R32" s="23"/>
      <c r="S32" s="23"/>
      <c r="T32" s="23"/>
      <c r="U32" s="23"/>
      <c r="V32" s="23"/>
      <c r="W32" s="23"/>
      <c r="X32" s="23"/>
      <c r="Y32" s="23"/>
      <c r="Z32" s="23"/>
    </row>
    <row r="33" spans="1:26" ht="14.25" customHeight="1">
      <c r="A33" s="199" t="s">
        <v>114</v>
      </c>
      <c r="B33" s="273"/>
      <c r="C33" s="273"/>
      <c r="D33" s="274"/>
      <c r="E33" s="212">
        <f>+'Operational Data'!G42</f>
        <v>356875</v>
      </c>
      <c r="F33" s="274"/>
      <c r="G33" s="57" t="s">
        <v>176</v>
      </c>
      <c r="H33" s="215">
        <f>IF(E33&gt;0,E33/'Operational Data'!$G$21,"-")</f>
        <v>3.2995099852071004</v>
      </c>
      <c r="I33" s="281"/>
      <c r="J33" s="57" t="s">
        <v>177</v>
      </c>
      <c r="K33" s="23"/>
      <c r="L33" s="23"/>
      <c r="M33" s="23"/>
      <c r="N33" s="23"/>
      <c r="O33" s="23"/>
      <c r="P33" s="23"/>
      <c r="Q33" s="23"/>
      <c r="R33" s="23"/>
      <c r="S33" s="23"/>
      <c r="T33" s="23"/>
      <c r="U33" s="23"/>
      <c r="V33" s="23"/>
      <c r="W33" s="23"/>
      <c r="X33" s="23"/>
      <c r="Y33" s="23"/>
      <c r="Z33" s="23"/>
    </row>
    <row r="34" spans="1:26" ht="14.25" customHeight="1">
      <c r="A34" s="199" t="s">
        <v>178</v>
      </c>
      <c r="B34" s="273"/>
      <c r="C34" s="273"/>
      <c r="D34" s="274"/>
      <c r="E34" s="212">
        <f>+'Operational Data'!G43+'Operational Data'!G42</f>
        <v>356875</v>
      </c>
      <c r="F34" s="274"/>
      <c r="G34" s="57" t="s">
        <v>176</v>
      </c>
      <c r="H34" s="210">
        <f>IF(E34&gt;0,E34/'Operational Data'!$G$21,"-")</f>
        <v>3.2995099852071004</v>
      </c>
      <c r="I34" s="274"/>
      <c r="J34" s="57" t="s">
        <v>177</v>
      </c>
      <c r="K34" s="23"/>
      <c r="L34" s="23"/>
      <c r="M34" s="23"/>
      <c r="N34" s="23"/>
      <c r="O34" s="23"/>
      <c r="P34" s="23"/>
      <c r="Q34" s="23"/>
      <c r="R34" s="23"/>
      <c r="S34" s="23"/>
      <c r="T34" s="23"/>
      <c r="U34" s="23"/>
      <c r="V34" s="23"/>
      <c r="W34" s="23"/>
      <c r="X34" s="23"/>
      <c r="Y34" s="23"/>
      <c r="Z34" s="23"/>
    </row>
    <row r="35" spans="1:26" ht="14.25" customHeight="1">
      <c r="A35" s="199" t="s">
        <v>179</v>
      </c>
      <c r="B35" s="273"/>
      <c r="C35" s="273"/>
      <c r="D35" s="274"/>
      <c r="E35" s="209">
        <v>202000</v>
      </c>
      <c r="F35" s="274"/>
      <c r="G35" s="57" t="s">
        <v>180</v>
      </c>
      <c r="H35" s="210">
        <f>IF(E35&gt;0,E35/'Operational Data'!$G$21,"-")</f>
        <v>1.8676035502958579</v>
      </c>
      <c r="I35" s="274"/>
      <c r="J35" s="57" t="s">
        <v>181</v>
      </c>
      <c r="K35" s="23"/>
      <c r="L35" s="23"/>
      <c r="M35" s="23"/>
      <c r="N35" s="23"/>
      <c r="O35" s="23"/>
      <c r="P35" s="23"/>
      <c r="Q35" s="23"/>
      <c r="R35" s="23"/>
      <c r="S35" s="23"/>
      <c r="T35" s="23"/>
      <c r="U35" s="23"/>
      <c r="V35" s="23"/>
      <c r="W35" s="23"/>
      <c r="X35" s="23"/>
      <c r="Y35" s="23"/>
      <c r="Z35" s="23"/>
    </row>
    <row r="36" spans="1:26" ht="14.25" customHeight="1">
      <c r="A36" s="199" t="s">
        <v>120</v>
      </c>
      <c r="B36" s="273"/>
      <c r="C36" s="273"/>
      <c r="D36" s="274"/>
      <c r="E36" s="212">
        <f>+'Operational Data'!G46</f>
        <v>6681</v>
      </c>
      <c r="F36" s="274"/>
      <c r="G36" s="57" t="s">
        <v>180</v>
      </c>
      <c r="H36" s="210">
        <f>IF(E36&gt;0,E36/'Operational Data'!$G$21,"-")</f>
        <v>6.1769600591715976E-2</v>
      </c>
      <c r="I36" s="274"/>
      <c r="J36" s="57" t="s">
        <v>181</v>
      </c>
      <c r="K36" s="23"/>
      <c r="L36" s="23"/>
      <c r="M36" s="23"/>
      <c r="N36" s="23"/>
      <c r="O36" s="23"/>
      <c r="P36" s="23"/>
      <c r="Q36" s="23"/>
      <c r="R36" s="23"/>
      <c r="S36" s="23"/>
      <c r="T36" s="23"/>
      <c r="U36" s="23"/>
      <c r="V36" s="23"/>
      <c r="W36" s="23"/>
      <c r="X36" s="23"/>
      <c r="Y36" s="23"/>
      <c r="Z36" s="23"/>
    </row>
    <row r="37" spans="1:26" ht="14.25" customHeight="1">
      <c r="A37" s="199" t="s">
        <v>182</v>
      </c>
      <c r="B37" s="273"/>
      <c r="C37" s="273"/>
      <c r="D37" s="274"/>
      <c r="E37" s="212">
        <f>+'Operational Data'!G47</f>
        <v>429000</v>
      </c>
      <c r="F37" s="274"/>
      <c r="G37" s="57" t="s">
        <v>180</v>
      </c>
      <c r="H37" s="210">
        <f>IF(E37&gt;0,E37/'Operational Data'!$G$21,"-")</f>
        <v>3.9663461538461537</v>
      </c>
      <c r="I37" s="274"/>
      <c r="J37" s="57" t="s">
        <v>181</v>
      </c>
      <c r="K37" s="23"/>
      <c r="L37" s="23"/>
      <c r="M37" s="23"/>
      <c r="N37" s="23"/>
      <c r="O37" s="23"/>
      <c r="P37" s="23"/>
      <c r="Q37" s="23"/>
      <c r="R37" s="23"/>
      <c r="S37" s="23"/>
      <c r="T37" s="23"/>
      <c r="U37" s="23"/>
      <c r="V37" s="23"/>
      <c r="W37" s="23"/>
      <c r="X37" s="23"/>
      <c r="Y37" s="23"/>
      <c r="Z37" s="23"/>
    </row>
    <row r="38" spans="1:26" ht="14.25" customHeight="1">
      <c r="A38" s="213"/>
      <c r="B38" s="273"/>
      <c r="C38" s="273"/>
      <c r="D38" s="274"/>
      <c r="E38" s="196"/>
      <c r="F38" s="274"/>
      <c r="G38" s="58"/>
      <c r="H38" s="211"/>
      <c r="I38" s="274"/>
      <c r="J38" s="58"/>
      <c r="K38" s="23"/>
      <c r="L38" s="23"/>
      <c r="M38" s="23"/>
      <c r="N38" s="23"/>
      <c r="O38" s="23"/>
      <c r="P38" s="23"/>
      <c r="Q38" s="23"/>
      <c r="R38" s="23"/>
      <c r="S38" s="23"/>
      <c r="T38" s="23"/>
      <c r="U38" s="23"/>
      <c r="V38" s="23"/>
      <c r="W38" s="23"/>
      <c r="X38" s="23"/>
      <c r="Y38" s="23"/>
      <c r="Z38" s="23"/>
    </row>
    <row r="39" spans="1:26" ht="14.25" customHeight="1">
      <c r="A39" s="206" t="s">
        <v>171</v>
      </c>
      <c r="B39" s="273"/>
      <c r="C39" s="273"/>
      <c r="D39" s="273"/>
      <c r="E39" s="273"/>
      <c r="F39" s="273"/>
      <c r="G39" s="273"/>
      <c r="H39" s="273"/>
      <c r="I39" s="273"/>
      <c r="J39" s="274"/>
      <c r="K39" s="23"/>
      <c r="L39" s="23"/>
      <c r="M39" s="23"/>
      <c r="N39" s="23"/>
      <c r="O39" s="23"/>
      <c r="P39" s="23"/>
      <c r="Q39" s="23"/>
      <c r="R39" s="23"/>
      <c r="S39" s="23"/>
      <c r="T39" s="23"/>
      <c r="U39" s="23"/>
      <c r="V39" s="23"/>
      <c r="W39" s="23"/>
      <c r="X39" s="23"/>
      <c r="Y39" s="23"/>
      <c r="Z39" s="23"/>
    </row>
    <row r="40" spans="1:26" ht="14.25" customHeight="1">
      <c r="A40" s="207"/>
      <c r="B40" s="275"/>
      <c r="C40" s="275"/>
      <c r="D40" s="275"/>
      <c r="E40" s="275"/>
      <c r="F40" s="275"/>
      <c r="G40" s="275"/>
      <c r="H40" s="275"/>
      <c r="I40" s="275"/>
      <c r="J40" s="276"/>
      <c r="K40" s="23"/>
      <c r="L40" s="23"/>
      <c r="M40" s="23"/>
      <c r="N40" s="23"/>
      <c r="O40" s="23"/>
      <c r="P40" s="23"/>
      <c r="Q40" s="23"/>
      <c r="R40" s="23"/>
      <c r="S40" s="23"/>
      <c r="T40" s="23"/>
      <c r="U40" s="23"/>
      <c r="V40" s="23"/>
      <c r="W40" s="23"/>
      <c r="X40" s="23"/>
      <c r="Y40" s="23"/>
      <c r="Z40" s="23"/>
    </row>
    <row r="41" spans="1:26" ht="14.25" customHeight="1">
      <c r="A41" s="279"/>
      <c r="B41" s="280"/>
      <c r="C41" s="280"/>
      <c r="D41" s="280"/>
      <c r="E41" s="280"/>
      <c r="F41" s="280"/>
      <c r="G41" s="280"/>
      <c r="H41" s="280"/>
      <c r="I41" s="280"/>
      <c r="J41" s="281"/>
      <c r="K41" s="23"/>
      <c r="L41" s="23"/>
      <c r="M41" s="23"/>
      <c r="N41" s="23"/>
      <c r="O41" s="23"/>
      <c r="P41" s="23"/>
      <c r="Q41" s="23"/>
      <c r="R41" s="23"/>
      <c r="S41" s="23"/>
      <c r="T41" s="23"/>
      <c r="U41" s="23"/>
      <c r="V41" s="23"/>
      <c r="W41" s="23"/>
      <c r="X41" s="23"/>
      <c r="Y41" s="23"/>
      <c r="Z41" s="23"/>
    </row>
    <row r="42" spans="1:26" ht="14.25" customHeight="1">
      <c r="A42" s="59"/>
      <c r="B42" s="59"/>
      <c r="C42" s="59"/>
      <c r="D42" s="59"/>
      <c r="E42" s="59"/>
      <c r="F42" s="59"/>
      <c r="G42" s="59"/>
      <c r="H42" s="59"/>
      <c r="I42" s="59"/>
      <c r="J42" s="59"/>
      <c r="K42" s="23"/>
      <c r="L42" s="23"/>
      <c r="M42" s="23"/>
      <c r="N42" s="23"/>
      <c r="O42" s="23"/>
      <c r="P42" s="23"/>
      <c r="Q42" s="23"/>
      <c r="R42" s="23"/>
      <c r="S42" s="23"/>
      <c r="T42" s="23"/>
      <c r="U42" s="23"/>
      <c r="V42" s="23"/>
      <c r="W42" s="23"/>
      <c r="X42" s="23"/>
      <c r="Y42" s="23"/>
      <c r="Z42" s="23"/>
    </row>
    <row r="43" spans="1:26" ht="14.25" customHeight="1">
      <c r="A43" s="54">
        <f>+A31</f>
        <v>2022</v>
      </c>
      <c r="B43" s="54" t="s">
        <v>183</v>
      </c>
      <c r="C43" s="54"/>
      <c r="D43" s="54"/>
      <c r="E43" s="54"/>
      <c r="F43" s="54"/>
      <c r="G43" s="1"/>
      <c r="H43" s="23"/>
      <c r="I43" s="23"/>
      <c r="J43" s="23"/>
      <c r="K43" s="23"/>
      <c r="L43" s="23"/>
      <c r="M43" s="23"/>
      <c r="N43" s="23"/>
      <c r="O43" s="23"/>
      <c r="P43" s="23"/>
      <c r="Q43" s="23"/>
      <c r="R43" s="23"/>
      <c r="S43" s="23"/>
      <c r="T43" s="23"/>
      <c r="U43" s="23"/>
      <c r="V43" s="23"/>
      <c r="W43" s="23"/>
      <c r="X43" s="23"/>
      <c r="Y43" s="23"/>
      <c r="Z43" s="23"/>
    </row>
    <row r="44" spans="1:26" ht="14.25" customHeight="1">
      <c r="A44" s="208" t="s">
        <v>184</v>
      </c>
      <c r="B44" s="274"/>
      <c r="C44" s="208" t="s">
        <v>185</v>
      </c>
      <c r="D44" s="273"/>
      <c r="E44" s="273"/>
      <c r="F44" s="273"/>
      <c r="G44" s="273"/>
      <c r="H44" s="273"/>
      <c r="I44" s="273"/>
      <c r="J44" s="274"/>
      <c r="K44" s="1"/>
      <c r="L44" s="1"/>
      <c r="M44" s="1"/>
      <c r="N44" s="1"/>
      <c r="O44" s="1"/>
      <c r="P44" s="1"/>
      <c r="Q44" s="1"/>
      <c r="R44" s="1"/>
      <c r="S44" s="1"/>
      <c r="T44" s="1"/>
      <c r="U44" s="1"/>
      <c r="V44" s="1"/>
      <c r="W44" s="1"/>
      <c r="X44" s="1"/>
      <c r="Y44" s="1"/>
      <c r="Z44" s="1"/>
    </row>
    <row r="45" spans="1:26" ht="14.25" customHeight="1">
      <c r="A45" s="60"/>
      <c r="B45" s="60"/>
      <c r="C45" s="162" t="s">
        <v>186</v>
      </c>
      <c r="D45" s="160" t="s">
        <v>187</v>
      </c>
      <c r="E45" s="160" t="s">
        <v>188</v>
      </c>
      <c r="F45" s="160" t="s">
        <v>189</v>
      </c>
      <c r="G45" s="160" t="s">
        <v>190</v>
      </c>
      <c r="H45" s="160"/>
      <c r="I45" s="160" t="s">
        <v>191</v>
      </c>
      <c r="J45" s="160" t="s">
        <v>192</v>
      </c>
      <c r="K45" s="1"/>
      <c r="L45" s="1"/>
      <c r="M45" s="1"/>
      <c r="N45" s="1"/>
      <c r="O45" s="1"/>
      <c r="P45" s="1"/>
      <c r="Q45" s="1"/>
      <c r="R45" s="1"/>
      <c r="S45" s="1"/>
      <c r="T45" s="1"/>
      <c r="U45" s="1"/>
      <c r="V45" s="1"/>
      <c r="W45" s="1"/>
      <c r="X45" s="1"/>
      <c r="Y45" s="1"/>
      <c r="Z45" s="1"/>
    </row>
    <row r="46" spans="1:26" ht="31.5" customHeight="1">
      <c r="A46" s="199" t="s">
        <v>193</v>
      </c>
      <c r="B46" s="274"/>
      <c r="C46" s="61">
        <v>7496</v>
      </c>
      <c r="D46" s="61"/>
      <c r="E46" s="61"/>
      <c r="F46" s="62"/>
      <c r="G46" s="62"/>
      <c r="H46" s="62"/>
      <c r="I46" s="61">
        <v>7452</v>
      </c>
      <c r="J46" s="62"/>
      <c r="K46" s="1"/>
      <c r="L46" s="1"/>
      <c r="M46" s="1"/>
      <c r="N46" s="1"/>
      <c r="O46" s="1"/>
      <c r="P46" s="1"/>
      <c r="Q46" s="1"/>
      <c r="R46" s="1"/>
      <c r="S46" s="1"/>
      <c r="T46" s="1"/>
      <c r="U46" s="1"/>
      <c r="V46" s="1"/>
      <c r="W46" s="1"/>
      <c r="X46" s="1"/>
      <c r="Y46" s="1"/>
      <c r="Z46" s="1"/>
    </row>
    <row r="47" spans="1:26" ht="43.5" customHeight="1">
      <c r="A47" s="199" t="s">
        <v>194</v>
      </c>
      <c r="B47" s="274"/>
      <c r="C47" s="61"/>
      <c r="D47" s="61"/>
      <c r="E47" s="61"/>
      <c r="F47" s="62"/>
      <c r="G47" s="62"/>
      <c r="H47" s="62"/>
      <c r="I47" s="62"/>
      <c r="J47" s="62"/>
      <c r="K47" s="1"/>
      <c r="L47" s="1"/>
      <c r="M47" s="1"/>
      <c r="N47" s="1"/>
      <c r="O47" s="1"/>
      <c r="P47" s="1"/>
      <c r="Q47" s="1"/>
      <c r="R47" s="1"/>
      <c r="S47" s="1"/>
      <c r="T47" s="1"/>
      <c r="U47" s="1"/>
      <c r="V47" s="1"/>
      <c r="W47" s="1"/>
      <c r="X47" s="1"/>
      <c r="Y47" s="1"/>
      <c r="Z47" s="1"/>
    </row>
    <row r="48" spans="1:26" ht="42.75" customHeight="1">
      <c r="A48" s="199" t="s">
        <v>195</v>
      </c>
      <c r="B48" s="274"/>
      <c r="C48" s="61"/>
      <c r="D48" s="61"/>
      <c r="E48" s="61"/>
      <c r="F48" s="62"/>
      <c r="G48" s="62"/>
      <c r="H48" s="62"/>
      <c r="I48" s="62"/>
      <c r="J48" s="62"/>
      <c r="K48" s="1"/>
      <c r="L48" s="1"/>
      <c r="M48" s="1"/>
      <c r="N48" s="1"/>
      <c r="O48" s="1"/>
      <c r="P48" s="1"/>
      <c r="Q48" s="1"/>
      <c r="R48" s="1"/>
      <c r="S48" s="1"/>
      <c r="T48" s="1"/>
      <c r="U48" s="1"/>
      <c r="V48" s="1"/>
      <c r="W48" s="1"/>
      <c r="X48" s="1"/>
      <c r="Y48" s="1"/>
      <c r="Z48" s="1"/>
    </row>
    <row r="49" spans="1:26" ht="8.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206" t="s">
        <v>171</v>
      </c>
      <c r="B50" s="273"/>
      <c r="C50" s="273"/>
      <c r="D50" s="273"/>
      <c r="E50" s="273"/>
      <c r="F50" s="273"/>
      <c r="G50" s="273"/>
      <c r="H50" s="273"/>
      <c r="I50" s="273"/>
      <c r="J50" s="274"/>
      <c r="K50" s="1"/>
      <c r="L50" s="1"/>
      <c r="M50" s="1"/>
      <c r="N50" s="1"/>
      <c r="O50" s="1"/>
      <c r="P50" s="1"/>
      <c r="Q50" s="1"/>
      <c r="R50" s="1"/>
      <c r="S50" s="1"/>
      <c r="T50" s="1"/>
      <c r="U50" s="1"/>
      <c r="V50" s="1"/>
      <c r="W50" s="1"/>
      <c r="X50" s="1"/>
      <c r="Y50" s="1"/>
      <c r="Z50" s="1"/>
    </row>
    <row r="51" spans="1:26" ht="15.75" customHeight="1">
      <c r="A51" s="207"/>
      <c r="B51" s="275"/>
      <c r="C51" s="275"/>
      <c r="D51" s="275"/>
      <c r="E51" s="275"/>
      <c r="F51" s="275"/>
      <c r="G51" s="275"/>
      <c r="H51" s="275"/>
      <c r="I51" s="275"/>
      <c r="J51" s="276"/>
      <c r="K51" s="1"/>
      <c r="L51" s="1"/>
      <c r="M51" s="1"/>
      <c r="N51" s="1"/>
      <c r="O51" s="1"/>
      <c r="P51" s="1"/>
      <c r="Q51" s="1"/>
      <c r="R51" s="1"/>
      <c r="S51" s="1"/>
      <c r="T51" s="1"/>
      <c r="U51" s="1"/>
      <c r="V51" s="1"/>
      <c r="W51" s="1"/>
      <c r="X51" s="1"/>
      <c r="Y51" s="1"/>
      <c r="Z51" s="1"/>
    </row>
    <row r="52" spans="1:26" ht="15.75" customHeight="1">
      <c r="A52" s="279"/>
      <c r="B52" s="280"/>
      <c r="C52" s="280"/>
      <c r="D52" s="280"/>
      <c r="E52" s="280"/>
      <c r="F52" s="280"/>
      <c r="G52" s="280"/>
      <c r="H52" s="280"/>
      <c r="I52" s="280"/>
      <c r="J52" s="28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23" t="s">
        <v>196</v>
      </c>
      <c r="B54" s="163"/>
      <c r="C54" s="163"/>
      <c r="D54" s="163"/>
      <c r="E54" s="163"/>
      <c r="F54" s="23"/>
      <c r="G54" s="23" t="s">
        <v>197</v>
      </c>
      <c r="H54" s="163"/>
      <c r="I54" s="163"/>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23"/>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5">
    <mergeCell ref="A13:B13"/>
    <mergeCell ref="A14:B14"/>
    <mergeCell ref="C14:D14"/>
    <mergeCell ref="E14:F14"/>
    <mergeCell ref="G14:H14"/>
    <mergeCell ref="I14:J14"/>
    <mergeCell ref="I15:J15"/>
    <mergeCell ref="A15:D15"/>
    <mergeCell ref="A16:B16"/>
    <mergeCell ref="C16:D16"/>
    <mergeCell ref="E16:F16"/>
    <mergeCell ref="G16:H16"/>
    <mergeCell ref="I16:J16"/>
    <mergeCell ref="E13:F13"/>
    <mergeCell ref="G13:H13"/>
    <mergeCell ref="E21:F21"/>
    <mergeCell ref="A17:J17"/>
    <mergeCell ref="E19:F19"/>
    <mergeCell ref="G19:H19"/>
    <mergeCell ref="A18:B18"/>
    <mergeCell ref="C18:D18"/>
    <mergeCell ref="E18:F18"/>
    <mergeCell ref="G18:H18"/>
    <mergeCell ref="I18:J18"/>
    <mergeCell ref="C19:D19"/>
    <mergeCell ref="I19:J19"/>
    <mergeCell ref="A23:D23"/>
    <mergeCell ref="E23:F23"/>
    <mergeCell ref="G23:H23"/>
    <mergeCell ref="I23:J23"/>
    <mergeCell ref="E24:F24"/>
    <mergeCell ref="G24:H24"/>
    <mergeCell ref="I24:J24"/>
    <mergeCell ref="A24:D24"/>
    <mergeCell ref="A26:J26"/>
    <mergeCell ref="A27:J29"/>
    <mergeCell ref="A32:D32"/>
    <mergeCell ref="H32:I32"/>
    <mergeCell ref="E33:F33"/>
    <mergeCell ref="H33:I33"/>
    <mergeCell ref="A33:D33"/>
    <mergeCell ref="A34:D34"/>
    <mergeCell ref="E34:F34"/>
    <mergeCell ref="H34:I34"/>
    <mergeCell ref="A35:D35"/>
    <mergeCell ref="E35:F35"/>
    <mergeCell ref="H35:I35"/>
    <mergeCell ref="H37:I37"/>
    <mergeCell ref="H38:I38"/>
    <mergeCell ref="A36:D36"/>
    <mergeCell ref="E36:F36"/>
    <mergeCell ref="H36:I36"/>
    <mergeCell ref="A37:D37"/>
    <mergeCell ref="E37:F37"/>
    <mergeCell ref="A38:D38"/>
    <mergeCell ref="E38:F38"/>
    <mergeCell ref="A50:J50"/>
    <mergeCell ref="A51:J52"/>
    <mergeCell ref="A39:J39"/>
    <mergeCell ref="A40:J41"/>
    <mergeCell ref="A44:B44"/>
    <mergeCell ref="C44:J44"/>
    <mergeCell ref="A46:B46"/>
    <mergeCell ref="A47:B47"/>
    <mergeCell ref="A48:B48"/>
    <mergeCell ref="A3:E3"/>
    <mergeCell ref="G3:I3"/>
    <mergeCell ref="B4:E4"/>
    <mergeCell ref="D6:E6"/>
    <mergeCell ref="G6:H6"/>
    <mergeCell ref="A9:B9"/>
    <mergeCell ref="C9:D9"/>
    <mergeCell ref="G11:H11"/>
    <mergeCell ref="I11:J11"/>
    <mergeCell ref="E9:F9"/>
    <mergeCell ref="G9:H9"/>
    <mergeCell ref="I9:J9"/>
    <mergeCell ref="A10:J10"/>
    <mergeCell ref="A11:B11"/>
    <mergeCell ref="C11:D11"/>
    <mergeCell ref="E11:F11"/>
    <mergeCell ref="A22:B22"/>
    <mergeCell ref="C22:D22"/>
    <mergeCell ref="E22:F22"/>
    <mergeCell ref="G22:H22"/>
    <mergeCell ref="I22:J22"/>
    <mergeCell ref="A12:B12"/>
    <mergeCell ref="C12:D12"/>
    <mergeCell ref="E12:F12"/>
    <mergeCell ref="G12:H12"/>
    <mergeCell ref="I12:J12"/>
    <mergeCell ref="C13:D13"/>
    <mergeCell ref="I13:J13"/>
    <mergeCell ref="E15:F15"/>
    <mergeCell ref="G15:H15"/>
    <mergeCell ref="G21:H21"/>
    <mergeCell ref="I21:J21"/>
    <mergeCell ref="A19:B19"/>
    <mergeCell ref="A20:B20"/>
    <mergeCell ref="C20:D20"/>
    <mergeCell ref="E20:F20"/>
    <mergeCell ref="G20:H20"/>
    <mergeCell ref="I20:J20"/>
    <mergeCell ref="A21:B21"/>
    <mergeCell ref="C21:D21"/>
  </mergeCells>
  <pageMargins left="0.25" right="0.25" top="0.75" bottom="0.75" header="0" footer="0"/>
  <pageSetup paperSize="9" scale="87" orientation="portrait"/>
  <headerFoot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Z1000"/>
  <sheetViews>
    <sheetView workbookViewId="0"/>
  </sheetViews>
  <sheetFormatPr defaultColWidth="14.42578125" defaultRowHeight="15" customHeight="1"/>
  <cols>
    <col min="1" max="1" width="9.42578125" customWidth="1"/>
    <col min="2" max="26" width="9.28515625" customWidth="1"/>
  </cols>
  <sheetData>
    <row r="1" spans="1:26">
      <c r="A1" s="53">
        <f>+'Cover Page'!C41</f>
        <v>2022</v>
      </c>
      <c r="B1" s="54" t="s">
        <v>198</v>
      </c>
      <c r="C1" s="54"/>
      <c r="D1" s="54"/>
      <c r="E1" s="54"/>
      <c r="F1" s="54"/>
      <c r="G1" s="54"/>
      <c r="H1" s="54"/>
      <c r="I1" s="54"/>
      <c r="J1" s="54"/>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ht="15" customHeight="1">
      <c r="A3" s="23" t="str">
        <f>+'Cover Page'!B33</f>
        <v>Permit EPR/LP3206SS</v>
      </c>
      <c r="B3" s="23"/>
      <c r="C3" s="23"/>
      <c r="D3" s="23"/>
      <c r="E3" s="23"/>
      <c r="F3" s="23" t="s">
        <v>149</v>
      </c>
      <c r="G3" s="229">
        <f>+'Cover Page'!B39:I39</f>
        <v>0</v>
      </c>
      <c r="H3" s="271"/>
      <c r="I3" s="271"/>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c r="A5" s="23" t="s">
        <v>150</v>
      </c>
      <c r="B5" s="201" t="str">
        <f>+'Cover Page'!B35:I35</f>
        <v>VEOLIA BIOENERGY UK LTD</v>
      </c>
      <c r="C5" s="271"/>
      <c r="D5" s="271"/>
      <c r="E5" s="271"/>
      <c r="F5" s="23" t="s">
        <v>151</v>
      </c>
      <c r="G5" s="23" t="s">
        <v>199</v>
      </c>
      <c r="H5" s="23"/>
      <c r="I5" s="23"/>
      <c r="J5" s="23"/>
      <c r="K5" s="23"/>
      <c r="L5" s="23"/>
      <c r="M5" s="23"/>
      <c r="N5" s="23"/>
      <c r="O5" s="23"/>
      <c r="P5" s="23"/>
      <c r="Q5" s="23"/>
      <c r="R5" s="23"/>
      <c r="S5" s="23"/>
      <c r="T5" s="23"/>
      <c r="U5" s="23"/>
      <c r="V5" s="23"/>
      <c r="W5" s="23"/>
      <c r="X5" s="23"/>
      <c r="Y5" s="23"/>
      <c r="Z5" s="23"/>
    </row>
    <row r="6" spans="1:26">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153</v>
      </c>
      <c r="B7" s="23"/>
      <c r="C7" s="23"/>
      <c r="D7" s="230">
        <f>+'Perf. Form 1'!D6:E6</f>
        <v>0</v>
      </c>
      <c r="E7" s="271"/>
      <c r="F7" s="55" t="s">
        <v>154</v>
      </c>
      <c r="G7" s="230">
        <f>+'Perf. Form 1'!G6:H6</f>
        <v>0</v>
      </c>
      <c r="H7" s="271"/>
      <c r="I7" s="23"/>
      <c r="J7" s="23"/>
      <c r="K7" s="23"/>
      <c r="L7" s="23"/>
      <c r="M7" s="23"/>
      <c r="N7" s="23"/>
      <c r="O7" s="23"/>
      <c r="P7" s="23"/>
      <c r="Q7" s="23"/>
      <c r="R7" s="23"/>
      <c r="S7" s="23"/>
      <c r="T7" s="23"/>
      <c r="U7" s="23"/>
      <c r="V7" s="23"/>
      <c r="W7" s="23"/>
      <c r="X7" s="23"/>
      <c r="Y7" s="23"/>
      <c r="Z7" s="23"/>
    </row>
    <row r="8" spans="1:26">
      <c r="A8" s="23"/>
      <c r="E8" s="23"/>
      <c r="F8" s="23"/>
      <c r="G8" s="23"/>
      <c r="H8" s="23"/>
      <c r="I8" s="23"/>
      <c r="J8" s="23"/>
      <c r="K8" s="23"/>
      <c r="L8" s="23"/>
      <c r="M8" s="23"/>
      <c r="N8" s="23"/>
      <c r="O8" s="23"/>
      <c r="P8" s="23"/>
      <c r="Q8" s="23"/>
      <c r="R8" s="23"/>
      <c r="S8" s="23"/>
      <c r="T8" s="23"/>
      <c r="U8" s="23"/>
      <c r="V8" s="23"/>
      <c r="W8" s="23"/>
      <c r="X8" s="23"/>
      <c r="Y8" s="23"/>
      <c r="Z8" s="23"/>
    </row>
    <row r="9" spans="1:26" ht="37.5" customHeight="1">
      <c r="A9" s="208" t="s">
        <v>200</v>
      </c>
      <c r="B9" s="273"/>
      <c r="C9" s="274"/>
      <c r="D9" s="231" t="s">
        <v>201</v>
      </c>
      <c r="E9" s="274"/>
      <c r="F9" s="63" t="s">
        <v>73</v>
      </c>
      <c r="G9" s="208" t="s">
        <v>202</v>
      </c>
      <c r="H9" s="273"/>
      <c r="I9" s="274"/>
      <c r="J9" s="23"/>
      <c r="K9" s="23"/>
      <c r="L9" s="23"/>
      <c r="M9" s="23"/>
      <c r="N9" s="23"/>
      <c r="O9" s="23"/>
      <c r="P9" s="23"/>
      <c r="Q9" s="23"/>
      <c r="R9" s="23"/>
      <c r="S9" s="23"/>
      <c r="T9" s="23"/>
      <c r="U9" s="23"/>
      <c r="V9" s="23"/>
      <c r="W9" s="23"/>
      <c r="X9" s="23"/>
      <c r="Y9" s="23"/>
      <c r="Z9" s="23"/>
    </row>
    <row r="10" spans="1:26" ht="24.75" customHeight="1">
      <c r="A10" s="199" t="s">
        <v>203</v>
      </c>
      <c r="B10" s="273"/>
      <c r="C10" s="274"/>
      <c r="D10" s="226">
        <f>+'Operational Data'!G24</f>
        <v>125707</v>
      </c>
      <c r="E10" s="274"/>
      <c r="F10" s="64" t="s">
        <v>97</v>
      </c>
      <c r="G10" s="227">
        <f>+'Operational Data'!H24</f>
        <v>1162.2318786982248</v>
      </c>
      <c r="H10" s="273"/>
      <c r="I10" s="274"/>
      <c r="J10" s="23"/>
      <c r="K10" s="23"/>
      <c r="L10" s="23"/>
      <c r="M10" s="23"/>
      <c r="N10" s="23"/>
      <c r="O10" s="23"/>
      <c r="P10" s="23"/>
      <c r="Q10" s="23"/>
      <c r="R10" s="23"/>
      <c r="S10" s="23"/>
      <c r="T10" s="23"/>
      <c r="U10" s="23"/>
      <c r="V10" s="23"/>
      <c r="W10" s="23"/>
      <c r="X10" s="23"/>
      <c r="Y10" s="23"/>
      <c r="Z10" s="23"/>
    </row>
    <row r="11" spans="1:26" ht="24.75" customHeight="1">
      <c r="A11" s="199" t="s">
        <v>204</v>
      </c>
      <c r="B11" s="273"/>
      <c r="C11" s="274"/>
      <c r="D11" s="212">
        <f>+'Operational Data'!G27</f>
        <v>577</v>
      </c>
      <c r="E11" s="274"/>
      <c r="F11" s="64" t="s">
        <v>97</v>
      </c>
      <c r="G11" s="227">
        <f>+'Operational Data'!H27</f>
        <v>5.3346893491124261</v>
      </c>
      <c r="H11" s="273"/>
      <c r="I11" s="274"/>
      <c r="J11" s="23"/>
      <c r="K11" s="23"/>
      <c r="L11" s="23"/>
      <c r="M11" s="23"/>
      <c r="N11" s="23"/>
      <c r="O11" s="23"/>
      <c r="P11" s="23"/>
      <c r="Q11" s="23"/>
      <c r="R11" s="23"/>
      <c r="S11" s="23"/>
      <c r="T11" s="23"/>
      <c r="U11" s="23"/>
      <c r="V11" s="23"/>
      <c r="W11" s="23"/>
      <c r="X11" s="23"/>
      <c r="Y11" s="23"/>
      <c r="Z11" s="23"/>
    </row>
    <row r="12" spans="1:26" ht="24.75" customHeight="1">
      <c r="A12" s="199" t="s">
        <v>205</v>
      </c>
      <c r="B12" s="273"/>
      <c r="C12" s="274"/>
      <c r="D12" s="226">
        <f>+'Operational Data'!G25</f>
        <v>110926</v>
      </c>
      <c r="E12" s="274"/>
      <c r="F12" s="64" t="s">
        <v>97</v>
      </c>
      <c r="G12" s="227">
        <f>+'Operational Data'!H25</f>
        <v>1025.573224852071</v>
      </c>
      <c r="H12" s="273"/>
      <c r="I12" s="274"/>
      <c r="J12" s="23"/>
      <c r="K12" s="23"/>
      <c r="L12" s="23"/>
      <c r="M12" s="23"/>
      <c r="N12" s="23"/>
      <c r="O12" s="23"/>
      <c r="P12" s="23"/>
      <c r="Q12" s="23"/>
      <c r="R12" s="23"/>
      <c r="S12" s="23"/>
      <c r="T12" s="23"/>
      <c r="U12" s="23"/>
      <c r="V12" s="23"/>
      <c r="W12" s="23"/>
      <c r="X12" s="23"/>
      <c r="Y12" s="23"/>
      <c r="Z12" s="23"/>
    </row>
    <row r="13" spans="1:26" ht="24.75" customHeight="1">
      <c r="A13" s="199" t="s">
        <v>206</v>
      </c>
      <c r="B13" s="273"/>
      <c r="C13" s="274"/>
      <c r="D13" s="225">
        <v>184</v>
      </c>
      <c r="E13" s="274"/>
      <c r="F13" s="64" t="s">
        <v>81</v>
      </c>
      <c r="G13" s="228"/>
      <c r="H13" s="273"/>
      <c r="I13" s="274"/>
      <c r="J13" s="23"/>
      <c r="K13" s="23"/>
      <c r="L13" s="23"/>
      <c r="M13" s="23"/>
      <c r="N13" s="23"/>
      <c r="O13" s="23"/>
      <c r="P13" s="23"/>
      <c r="Q13" s="23"/>
      <c r="R13" s="23"/>
      <c r="S13" s="23"/>
      <c r="T13" s="23"/>
      <c r="U13" s="23"/>
      <c r="V13" s="23"/>
      <c r="W13" s="23"/>
      <c r="X13" s="23"/>
      <c r="Y13" s="23"/>
      <c r="Z13" s="23"/>
    </row>
    <row r="14" spans="1:26" ht="24.75" customHeight="1">
      <c r="A14" s="199" t="s">
        <v>207</v>
      </c>
      <c r="B14" s="273"/>
      <c r="C14" s="274"/>
      <c r="D14" s="226">
        <f>+'Operational Data'!G30</f>
        <v>0</v>
      </c>
      <c r="E14" s="274"/>
      <c r="F14" s="64" t="s">
        <v>208</v>
      </c>
      <c r="G14" s="227" t="str">
        <f>+'Operational Data'!H30</f>
        <v>-</v>
      </c>
      <c r="H14" s="273"/>
      <c r="I14" s="274"/>
      <c r="J14" s="23"/>
      <c r="K14" s="23"/>
      <c r="L14" s="23"/>
      <c r="M14" s="23"/>
      <c r="N14" s="23"/>
      <c r="O14" s="23"/>
      <c r="P14" s="23"/>
      <c r="Q14" s="23"/>
      <c r="R14" s="23"/>
      <c r="S14" s="23"/>
      <c r="T14" s="23"/>
      <c r="U14" s="23"/>
      <c r="V14" s="23"/>
      <c r="W14" s="23"/>
      <c r="X14" s="23"/>
      <c r="Y14" s="23"/>
      <c r="Z14" s="23"/>
    </row>
    <row r="15" spans="1:26" ht="24.75" customHeight="1">
      <c r="A15" s="213"/>
      <c r="B15" s="273"/>
      <c r="C15" s="274"/>
      <c r="D15" s="213"/>
      <c r="E15" s="274"/>
      <c r="F15" s="65"/>
      <c r="G15" s="179"/>
      <c r="H15" s="273"/>
      <c r="I15" s="274"/>
      <c r="J15" s="23"/>
      <c r="K15" s="23"/>
      <c r="L15" s="23"/>
      <c r="M15" s="23"/>
      <c r="N15" s="23"/>
      <c r="O15" s="23"/>
      <c r="P15" s="23"/>
      <c r="Q15" s="23"/>
      <c r="R15" s="23"/>
      <c r="S15" s="23"/>
      <c r="T15" s="23"/>
      <c r="U15" s="23"/>
      <c r="V15" s="23"/>
      <c r="W15" s="23"/>
      <c r="X15" s="23"/>
      <c r="Y15" s="23"/>
      <c r="Z15" s="23"/>
    </row>
    <row r="16" spans="1:26" ht="24.75" customHeight="1">
      <c r="A16" s="213"/>
      <c r="B16" s="273"/>
      <c r="C16" s="274"/>
      <c r="D16" s="213"/>
      <c r="E16" s="274"/>
      <c r="F16" s="65"/>
      <c r="G16" s="179"/>
      <c r="H16" s="273"/>
      <c r="I16" s="274"/>
      <c r="J16" s="23"/>
      <c r="K16" s="23"/>
      <c r="L16" s="23"/>
      <c r="M16" s="23"/>
      <c r="N16" s="23"/>
      <c r="O16" s="23"/>
      <c r="P16" s="23"/>
      <c r="Q16" s="23"/>
      <c r="R16" s="23"/>
      <c r="S16" s="23"/>
      <c r="T16" s="23"/>
      <c r="U16" s="23"/>
      <c r="V16" s="23"/>
      <c r="W16" s="23"/>
      <c r="X16" s="23"/>
      <c r="Y16" s="23"/>
      <c r="Z16" s="23"/>
    </row>
    <row r="17" spans="1:26">
      <c r="A17" s="66"/>
      <c r="E17" s="23"/>
      <c r="F17" s="23"/>
      <c r="G17" s="23"/>
      <c r="H17" s="23"/>
      <c r="I17" s="23"/>
      <c r="J17" s="23"/>
      <c r="K17" s="23"/>
      <c r="L17" s="23"/>
      <c r="M17" s="23"/>
      <c r="N17" s="23"/>
      <c r="O17" s="23"/>
      <c r="P17" s="23"/>
      <c r="Q17" s="23"/>
      <c r="R17" s="23"/>
      <c r="S17" s="23"/>
      <c r="T17" s="23"/>
      <c r="U17" s="23"/>
      <c r="V17" s="23"/>
      <c r="W17" s="23"/>
      <c r="X17" s="23"/>
      <c r="Y17" s="23"/>
      <c r="Z17" s="23"/>
    </row>
    <row r="18" spans="1:26" ht="24" customHeight="1">
      <c r="A18" s="206" t="s">
        <v>171</v>
      </c>
      <c r="B18" s="273"/>
      <c r="C18" s="273"/>
      <c r="D18" s="273"/>
      <c r="E18" s="273"/>
      <c r="F18" s="273"/>
      <c r="G18" s="273"/>
      <c r="H18" s="273"/>
      <c r="I18" s="274"/>
      <c r="J18" s="23"/>
      <c r="K18" s="23"/>
      <c r="L18" s="23"/>
      <c r="M18" s="23"/>
      <c r="N18" s="23"/>
      <c r="O18" s="23"/>
      <c r="P18" s="23"/>
      <c r="Q18" s="23"/>
      <c r="R18" s="23"/>
      <c r="S18" s="23"/>
      <c r="T18" s="23"/>
      <c r="U18" s="23"/>
      <c r="V18" s="23"/>
      <c r="W18" s="23"/>
      <c r="X18" s="23"/>
      <c r="Y18" s="23"/>
      <c r="Z18" s="23"/>
    </row>
    <row r="19" spans="1:26">
      <c r="A19" s="188" t="s">
        <v>209</v>
      </c>
      <c r="B19" s="275"/>
      <c r="C19" s="275"/>
      <c r="D19" s="275"/>
      <c r="E19" s="275"/>
      <c r="F19" s="275"/>
      <c r="G19" s="275"/>
      <c r="H19" s="275"/>
      <c r="I19" s="276"/>
      <c r="J19" s="23"/>
      <c r="K19" s="23"/>
      <c r="L19" s="23"/>
      <c r="M19" s="23"/>
      <c r="N19" s="23"/>
      <c r="O19" s="23"/>
      <c r="P19" s="23"/>
      <c r="Q19" s="23"/>
      <c r="R19" s="23"/>
      <c r="S19" s="23"/>
      <c r="T19" s="23"/>
      <c r="U19" s="23"/>
      <c r="V19" s="23"/>
      <c r="W19" s="23"/>
      <c r="X19" s="23"/>
      <c r="Y19" s="23"/>
      <c r="Z19" s="23"/>
    </row>
    <row r="20" spans="1:26">
      <c r="A20" s="277"/>
      <c r="B20" s="271"/>
      <c r="C20" s="271"/>
      <c r="D20" s="271"/>
      <c r="E20" s="271"/>
      <c r="F20" s="271"/>
      <c r="G20" s="271"/>
      <c r="H20" s="271"/>
      <c r="I20" s="278"/>
      <c r="J20" s="23"/>
      <c r="K20" s="23"/>
      <c r="L20" s="23"/>
      <c r="M20" s="23"/>
      <c r="N20" s="23"/>
      <c r="O20" s="23"/>
      <c r="P20" s="23"/>
      <c r="Q20" s="23"/>
      <c r="R20" s="23"/>
      <c r="S20" s="23"/>
      <c r="T20" s="23"/>
      <c r="U20" s="23"/>
      <c r="V20" s="23"/>
      <c r="W20" s="23"/>
      <c r="X20" s="23"/>
      <c r="Y20" s="23"/>
      <c r="Z20" s="23"/>
    </row>
    <row r="21" spans="1:26" ht="15.75" customHeight="1">
      <c r="A21" s="277"/>
      <c r="B21" s="271"/>
      <c r="C21" s="271"/>
      <c r="D21" s="271"/>
      <c r="E21" s="271"/>
      <c r="F21" s="271"/>
      <c r="G21" s="271"/>
      <c r="H21" s="271"/>
      <c r="I21" s="278"/>
      <c r="J21" s="23"/>
      <c r="K21" s="23"/>
      <c r="L21" s="23"/>
      <c r="M21" s="23"/>
      <c r="N21" s="23"/>
      <c r="O21" s="23"/>
      <c r="P21" s="23"/>
      <c r="Q21" s="23"/>
      <c r="R21" s="23"/>
      <c r="S21" s="23"/>
      <c r="T21" s="23"/>
      <c r="U21" s="23"/>
      <c r="V21" s="23"/>
      <c r="W21" s="23"/>
      <c r="X21" s="23"/>
      <c r="Y21" s="23"/>
      <c r="Z21" s="23"/>
    </row>
    <row r="22" spans="1:26" ht="15.75" customHeight="1">
      <c r="A22" s="277"/>
      <c r="B22" s="271"/>
      <c r="C22" s="271"/>
      <c r="D22" s="271"/>
      <c r="E22" s="271"/>
      <c r="F22" s="271"/>
      <c r="G22" s="271"/>
      <c r="H22" s="271"/>
      <c r="I22" s="278"/>
      <c r="J22" s="23"/>
      <c r="K22" s="23"/>
      <c r="L22" s="23"/>
      <c r="M22" s="23"/>
      <c r="N22" s="23"/>
      <c r="O22" s="23"/>
      <c r="P22" s="23"/>
      <c r="Q22" s="23"/>
      <c r="R22" s="23"/>
      <c r="S22" s="23"/>
      <c r="T22" s="23"/>
      <c r="U22" s="23"/>
      <c r="V22" s="23"/>
      <c r="W22" s="23"/>
      <c r="X22" s="23"/>
      <c r="Y22" s="23"/>
      <c r="Z22" s="23"/>
    </row>
    <row r="23" spans="1:26" ht="15.75" customHeight="1">
      <c r="A23" s="277"/>
      <c r="B23" s="271"/>
      <c r="C23" s="271"/>
      <c r="D23" s="271"/>
      <c r="E23" s="271"/>
      <c r="F23" s="271"/>
      <c r="G23" s="271"/>
      <c r="H23" s="271"/>
      <c r="I23" s="278"/>
      <c r="J23" s="23"/>
      <c r="K23" s="23"/>
      <c r="L23" s="23"/>
      <c r="M23" s="23"/>
      <c r="N23" s="23"/>
      <c r="O23" s="23"/>
      <c r="P23" s="23"/>
      <c r="Q23" s="23"/>
      <c r="R23" s="23"/>
      <c r="S23" s="23"/>
      <c r="T23" s="23"/>
      <c r="U23" s="23"/>
      <c r="V23" s="23"/>
      <c r="W23" s="23"/>
      <c r="X23" s="23"/>
      <c r="Y23" s="23"/>
      <c r="Z23" s="23"/>
    </row>
    <row r="24" spans="1:26" ht="15.75" customHeight="1">
      <c r="A24" s="277"/>
      <c r="B24" s="271"/>
      <c r="C24" s="271"/>
      <c r="D24" s="271"/>
      <c r="E24" s="271"/>
      <c r="F24" s="271"/>
      <c r="G24" s="271"/>
      <c r="H24" s="271"/>
      <c r="I24" s="278"/>
      <c r="J24" s="23"/>
      <c r="K24" s="23"/>
      <c r="L24" s="23"/>
      <c r="M24" s="23"/>
      <c r="N24" s="23"/>
      <c r="O24" s="23"/>
      <c r="P24" s="23"/>
      <c r="Q24" s="23"/>
      <c r="R24" s="23"/>
      <c r="S24" s="23"/>
      <c r="T24" s="23"/>
      <c r="U24" s="23"/>
      <c r="V24" s="23"/>
      <c r="W24" s="23"/>
      <c r="X24" s="23"/>
      <c r="Y24" s="23"/>
      <c r="Z24" s="23"/>
    </row>
    <row r="25" spans="1:26" ht="15.75" customHeight="1">
      <c r="A25" s="279"/>
      <c r="B25" s="280"/>
      <c r="C25" s="280"/>
      <c r="D25" s="280"/>
      <c r="E25" s="280"/>
      <c r="F25" s="280"/>
      <c r="G25" s="280"/>
      <c r="H25" s="280"/>
      <c r="I25" s="281"/>
      <c r="J25" s="23"/>
      <c r="K25" s="23"/>
      <c r="L25" s="23"/>
      <c r="M25" s="23"/>
      <c r="N25" s="23"/>
      <c r="O25" s="23"/>
      <c r="P25" s="23"/>
      <c r="Q25" s="23"/>
      <c r="R25" s="23"/>
      <c r="S25" s="23"/>
      <c r="T25" s="23"/>
      <c r="U25" s="23"/>
      <c r="V25" s="23"/>
      <c r="W25" s="23"/>
      <c r="X25" s="23"/>
      <c r="Y25" s="23"/>
      <c r="Z25" s="23"/>
    </row>
    <row r="26" spans="1:26" ht="15.75" customHeight="1">
      <c r="A26" s="59"/>
      <c r="B26" s="59"/>
      <c r="C26" s="59"/>
      <c r="D26" s="59"/>
      <c r="E26" s="59"/>
      <c r="F26" s="59"/>
      <c r="G26" s="59"/>
      <c r="H26" s="59"/>
      <c r="I26" s="59"/>
      <c r="J26" s="23"/>
      <c r="K26" s="23"/>
      <c r="L26" s="23"/>
      <c r="M26" s="23"/>
      <c r="N26" s="23"/>
      <c r="O26" s="23"/>
      <c r="P26" s="23"/>
      <c r="Q26" s="23"/>
      <c r="R26" s="23"/>
      <c r="S26" s="23"/>
      <c r="T26" s="23"/>
      <c r="U26" s="23"/>
      <c r="V26" s="23"/>
      <c r="W26" s="23"/>
      <c r="X26" s="23"/>
      <c r="Y26" s="23"/>
      <c r="Z26" s="23"/>
    </row>
    <row r="27" spans="1:26"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c r="A29" s="23" t="s">
        <v>196</v>
      </c>
      <c r="B29" s="163"/>
      <c r="C29" s="163"/>
      <c r="D29" s="163"/>
      <c r="E29" s="163"/>
      <c r="F29" s="23"/>
      <c r="G29" s="23" t="s">
        <v>197</v>
      </c>
      <c r="H29" s="163"/>
      <c r="I29" s="163"/>
      <c r="J29" s="23"/>
      <c r="K29" s="23"/>
      <c r="L29" s="23"/>
      <c r="M29" s="23"/>
      <c r="N29" s="23"/>
      <c r="O29" s="23"/>
      <c r="P29" s="23"/>
      <c r="Q29" s="23"/>
      <c r="R29" s="23"/>
      <c r="S29" s="23"/>
      <c r="T29" s="23"/>
      <c r="U29" s="23"/>
      <c r="V29" s="23"/>
      <c r="W29" s="23"/>
      <c r="X29" s="23"/>
      <c r="Y29" s="23"/>
      <c r="Z29" s="23"/>
    </row>
    <row r="30" spans="1:26"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4.25" customHeight="1">
      <c r="A31" s="23"/>
      <c r="B31" s="23"/>
      <c r="C31" s="23"/>
      <c r="D31" s="23"/>
      <c r="E31" s="23"/>
      <c r="F31" s="23"/>
      <c r="G31" s="23"/>
      <c r="H31" s="23"/>
      <c r="I31" s="23"/>
      <c r="J31" s="1"/>
      <c r="K31" s="1"/>
      <c r="L31" s="1"/>
      <c r="M31" s="1"/>
      <c r="N31" s="1"/>
      <c r="O31" s="1"/>
      <c r="P31" s="1"/>
      <c r="Q31" s="1"/>
      <c r="R31" s="1"/>
      <c r="S31" s="1"/>
      <c r="T31" s="1"/>
      <c r="U31" s="1"/>
      <c r="V31" s="1"/>
      <c r="W31" s="1"/>
      <c r="X31" s="1"/>
      <c r="Y31" s="1"/>
      <c r="Z31" s="1"/>
    </row>
    <row r="32" spans="1:26"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c r="A34" s="1"/>
      <c r="B34" s="1"/>
      <c r="C34" s="1"/>
      <c r="D34" s="1"/>
      <c r="E34" s="1"/>
      <c r="F34" s="1"/>
      <c r="G34" s="1"/>
      <c r="H34" s="1"/>
      <c r="I34" s="1"/>
      <c r="J34" s="23"/>
      <c r="K34" s="23"/>
      <c r="L34" s="23"/>
      <c r="M34" s="23"/>
      <c r="N34" s="23"/>
      <c r="O34" s="23"/>
      <c r="P34" s="23"/>
      <c r="Q34" s="23"/>
      <c r="R34" s="23"/>
      <c r="S34" s="23"/>
      <c r="T34" s="23"/>
      <c r="U34" s="23"/>
      <c r="V34" s="23"/>
      <c r="W34" s="23"/>
      <c r="X34" s="23"/>
      <c r="Y34" s="23"/>
      <c r="Z34" s="23"/>
    </row>
    <row r="35" spans="1:26"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c r="A43" s="23"/>
      <c r="B43" s="23"/>
      <c r="C43" s="23"/>
      <c r="D43" s="23"/>
      <c r="E43" s="23"/>
      <c r="F43" s="23"/>
      <c r="G43" s="23"/>
      <c r="H43" s="23"/>
      <c r="I43" s="23"/>
      <c r="J43" s="1"/>
      <c r="K43" s="1"/>
      <c r="L43" s="1"/>
      <c r="M43" s="1"/>
      <c r="N43" s="1"/>
      <c r="O43" s="1"/>
      <c r="P43" s="1"/>
      <c r="Q43" s="1"/>
      <c r="R43" s="1"/>
      <c r="S43" s="1"/>
      <c r="T43" s="1"/>
      <c r="U43" s="1"/>
      <c r="V43" s="1"/>
      <c r="W43" s="1"/>
      <c r="X43" s="1"/>
      <c r="Y43" s="1"/>
      <c r="Z43" s="1"/>
    </row>
    <row r="44" spans="1:26" ht="15.75" customHeight="1">
      <c r="A44" s="23"/>
      <c r="B44" s="23"/>
      <c r="C44" s="23"/>
      <c r="D44" s="23"/>
      <c r="E44" s="23"/>
      <c r="F44" s="23"/>
      <c r="G44" s="23"/>
      <c r="H44" s="23"/>
      <c r="I44" s="23"/>
      <c r="J44" s="1"/>
      <c r="K44" s="1"/>
      <c r="L44" s="1"/>
      <c r="M44" s="1"/>
      <c r="N44" s="1"/>
      <c r="O44" s="1"/>
      <c r="P44" s="1"/>
      <c r="Q44" s="1"/>
      <c r="R44" s="1"/>
      <c r="S44" s="1"/>
      <c r="T44" s="1"/>
      <c r="U44" s="1"/>
      <c r="V44" s="1"/>
      <c r="W44" s="1"/>
      <c r="X44" s="1"/>
      <c r="Y44" s="1"/>
      <c r="Z44" s="1"/>
    </row>
    <row r="45" spans="1:26" ht="15.75" customHeight="1">
      <c r="A45" s="23"/>
      <c r="B45" s="23"/>
      <c r="C45" s="23"/>
      <c r="D45" s="23"/>
      <c r="E45" s="23"/>
      <c r="F45" s="23"/>
      <c r="G45" s="23"/>
      <c r="H45" s="23"/>
      <c r="I45" s="23"/>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23"/>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G3:I3"/>
    <mergeCell ref="B5:E5"/>
    <mergeCell ref="D7:E7"/>
    <mergeCell ref="G7:H7"/>
    <mergeCell ref="A9:C9"/>
    <mergeCell ref="D9:E9"/>
    <mergeCell ref="G9:I9"/>
    <mergeCell ref="A12:C12"/>
    <mergeCell ref="D12:E12"/>
    <mergeCell ref="A16:C16"/>
    <mergeCell ref="G11:I11"/>
    <mergeCell ref="G12:I12"/>
    <mergeCell ref="G13:I13"/>
    <mergeCell ref="G14:I14"/>
    <mergeCell ref="G15:I15"/>
    <mergeCell ref="A10:C10"/>
    <mergeCell ref="D10:E10"/>
    <mergeCell ref="G10:I10"/>
    <mergeCell ref="A11:C11"/>
    <mergeCell ref="D11:E11"/>
    <mergeCell ref="A18:I18"/>
    <mergeCell ref="A19:I25"/>
    <mergeCell ref="A13:C13"/>
    <mergeCell ref="D13:E13"/>
    <mergeCell ref="A14:C14"/>
    <mergeCell ref="D14:E14"/>
    <mergeCell ref="A15:C15"/>
    <mergeCell ref="D15:E15"/>
    <mergeCell ref="D16:E16"/>
    <mergeCell ref="G16:I16"/>
  </mergeCells>
  <pageMargins left="0.7" right="0.7" top="0.75" bottom="0.75" header="0" footer="0"/>
  <pageSetup paperSize="9" scale="87" orientation="portrait"/>
  <headerFoot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Z1000"/>
  <sheetViews>
    <sheetView workbookViewId="0"/>
  </sheetViews>
  <sheetFormatPr defaultColWidth="14.42578125" defaultRowHeight="15" customHeight="1"/>
  <cols>
    <col min="1" max="1" width="12.28515625" customWidth="1"/>
    <col min="2" max="2" width="11.7109375" customWidth="1"/>
    <col min="3" max="3" width="18.28515625" customWidth="1"/>
    <col min="4" max="4" width="12.5703125" customWidth="1"/>
    <col min="5" max="5" width="3.28515625" customWidth="1"/>
    <col min="6" max="8" width="9.28515625" customWidth="1"/>
    <col min="9" max="9" width="8.7109375" customWidth="1"/>
    <col min="10" max="10" width="9.28515625" hidden="1" customWidth="1"/>
    <col min="11" max="11" width="10.7109375" customWidth="1"/>
    <col min="12" max="12" width="31.7109375" customWidth="1"/>
    <col min="13" max="26" width="9.28515625" customWidth="1"/>
  </cols>
  <sheetData>
    <row r="1" spans="1:26">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c r="A3" s="28" t="s">
        <v>210</v>
      </c>
      <c r="B3" s="1"/>
      <c r="C3" s="1"/>
      <c r="D3" s="1"/>
      <c r="E3" s="1"/>
      <c r="F3" s="1"/>
      <c r="G3" s="1"/>
      <c r="H3" s="1"/>
      <c r="I3" s="1"/>
      <c r="J3" s="1"/>
      <c r="K3" s="1"/>
      <c r="L3" s="1"/>
      <c r="M3" s="1"/>
      <c r="N3" s="1"/>
      <c r="O3" s="1"/>
      <c r="P3" s="1"/>
      <c r="Q3" s="1"/>
      <c r="R3" s="1"/>
      <c r="S3" s="1"/>
      <c r="T3" s="1"/>
      <c r="U3" s="1"/>
      <c r="V3" s="1"/>
      <c r="W3" s="1"/>
      <c r="X3" s="1"/>
      <c r="Y3" s="1"/>
      <c r="Z3" s="1"/>
    </row>
    <row r="4" spans="1:26">
      <c r="A4" s="28"/>
      <c r="B4" s="1"/>
      <c r="C4" s="1"/>
      <c r="D4" s="1"/>
      <c r="E4" s="1"/>
      <c r="F4" s="1"/>
      <c r="G4" s="1"/>
      <c r="H4" s="1"/>
      <c r="I4" s="1"/>
      <c r="J4" s="1"/>
      <c r="K4" s="1"/>
      <c r="L4" s="1"/>
      <c r="M4" s="1"/>
      <c r="N4" s="1"/>
      <c r="O4" s="1"/>
      <c r="P4" s="1"/>
      <c r="Q4" s="1"/>
      <c r="R4" s="1"/>
      <c r="S4" s="1"/>
      <c r="T4" s="1"/>
      <c r="U4" s="1"/>
      <c r="V4" s="1"/>
      <c r="W4" s="1"/>
      <c r="X4" s="1"/>
      <c r="Y4" s="1"/>
      <c r="Z4" s="1"/>
    </row>
    <row r="5" spans="1:26">
      <c r="A5" s="34" t="s">
        <v>211</v>
      </c>
      <c r="B5" s="1"/>
      <c r="C5" s="1"/>
      <c r="D5" s="1"/>
      <c r="E5" s="1"/>
      <c r="F5" s="1"/>
      <c r="G5" s="1"/>
      <c r="H5" s="1"/>
      <c r="I5" s="1"/>
      <c r="J5" s="1"/>
      <c r="K5" s="1"/>
      <c r="L5" s="1"/>
      <c r="M5" s="1"/>
      <c r="N5" s="1"/>
      <c r="O5" s="1"/>
      <c r="P5" s="1"/>
      <c r="Q5" s="1"/>
      <c r="R5" s="1"/>
      <c r="S5" s="1"/>
      <c r="T5" s="1"/>
      <c r="U5" s="1"/>
      <c r="V5" s="1"/>
      <c r="W5" s="1"/>
      <c r="X5" s="1"/>
      <c r="Y5" s="1"/>
      <c r="Z5" s="1"/>
    </row>
    <row r="6" spans="1:26">
      <c r="A6" s="34"/>
      <c r="B6" s="1"/>
      <c r="C6" s="1"/>
      <c r="D6" s="1"/>
      <c r="E6" s="1"/>
      <c r="F6" s="1"/>
      <c r="G6" s="1"/>
      <c r="H6" s="1"/>
      <c r="I6" s="1"/>
      <c r="J6" s="1"/>
      <c r="K6" s="1"/>
      <c r="L6" s="1"/>
      <c r="M6" s="1"/>
      <c r="N6" s="1"/>
      <c r="O6" s="1"/>
      <c r="P6" s="1"/>
      <c r="Q6" s="1"/>
      <c r="R6" s="1"/>
      <c r="S6" s="1"/>
      <c r="T6" s="1"/>
      <c r="U6" s="1"/>
      <c r="V6" s="1"/>
      <c r="W6" s="1"/>
      <c r="X6" s="1"/>
      <c r="Y6" s="1"/>
      <c r="Z6" s="1"/>
    </row>
    <row r="7" spans="1:26">
      <c r="A7" s="25" t="s">
        <v>212</v>
      </c>
      <c r="B7" s="1"/>
      <c r="C7" s="1"/>
      <c r="D7" s="1"/>
      <c r="E7" s="1"/>
      <c r="F7" s="1"/>
      <c r="G7" s="1"/>
      <c r="H7" s="1"/>
      <c r="I7" s="1"/>
      <c r="J7" s="1"/>
      <c r="K7" s="1"/>
      <c r="L7" s="1"/>
      <c r="M7" s="1"/>
      <c r="N7" s="1"/>
      <c r="O7" s="1"/>
      <c r="P7" s="1"/>
      <c r="Q7" s="1"/>
      <c r="R7" s="1"/>
      <c r="S7" s="1"/>
      <c r="T7" s="1"/>
      <c r="U7" s="1"/>
      <c r="V7" s="1"/>
      <c r="W7" s="1"/>
      <c r="X7" s="1"/>
      <c r="Y7" s="1"/>
      <c r="Z7" s="1"/>
    </row>
    <row r="8" spans="1:26" ht="25.5" customHeight="1">
      <c r="A8" s="235" t="s">
        <v>213</v>
      </c>
      <c r="B8" s="274"/>
      <c r="C8" s="235" t="s">
        <v>214</v>
      </c>
      <c r="D8" s="273"/>
      <c r="E8" s="273"/>
      <c r="F8" s="273"/>
      <c r="G8" s="273"/>
      <c r="H8" s="273"/>
      <c r="I8" s="274"/>
      <c r="J8" s="23"/>
      <c r="K8" s="23"/>
      <c r="L8" s="24" t="s">
        <v>1</v>
      </c>
      <c r="M8" s="23"/>
      <c r="N8" s="23"/>
      <c r="O8" s="23"/>
      <c r="P8" s="23"/>
      <c r="Q8" s="23"/>
      <c r="R8" s="23"/>
      <c r="S8" s="23"/>
      <c r="T8" s="23"/>
      <c r="U8" s="23"/>
      <c r="V8" s="23"/>
      <c r="W8" s="23"/>
      <c r="X8" s="23"/>
      <c r="Y8" s="23"/>
      <c r="Z8" s="23"/>
    </row>
    <row r="9" spans="1:26" ht="22.5" customHeight="1">
      <c r="A9" s="237"/>
      <c r="B9" s="274"/>
      <c r="C9" s="235" t="s">
        <v>215</v>
      </c>
      <c r="D9" s="273"/>
      <c r="E9" s="274"/>
      <c r="F9" s="235" t="s">
        <v>216</v>
      </c>
      <c r="G9" s="273"/>
      <c r="H9" s="273"/>
      <c r="I9" s="274"/>
      <c r="J9" s="23"/>
      <c r="K9" s="23"/>
      <c r="L9" s="189" t="s">
        <v>217</v>
      </c>
      <c r="M9" s="271"/>
      <c r="N9" s="271"/>
      <c r="O9" s="271"/>
      <c r="P9" s="23"/>
      <c r="Q9" s="23"/>
      <c r="R9" s="23"/>
      <c r="S9" s="23"/>
      <c r="T9" s="23"/>
      <c r="U9" s="23"/>
      <c r="V9" s="23"/>
      <c r="W9" s="23"/>
      <c r="X9" s="23"/>
      <c r="Y9" s="23"/>
      <c r="Z9" s="23"/>
    </row>
    <row r="10" spans="1:26" ht="22.5" customHeight="1">
      <c r="A10" s="238" t="s">
        <v>218</v>
      </c>
      <c r="B10" s="274"/>
      <c r="C10" s="236">
        <v>1</v>
      </c>
      <c r="D10" s="273"/>
      <c r="E10" s="274"/>
      <c r="F10" s="236">
        <v>1</v>
      </c>
      <c r="G10" s="273"/>
      <c r="H10" s="273"/>
      <c r="I10" s="274"/>
      <c r="J10" s="23"/>
      <c r="K10" s="23"/>
      <c r="L10" s="271"/>
      <c r="M10" s="271"/>
      <c r="N10" s="271"/>
      <c r="O10" s="271"/>
      <c r="P10" s="23"/>
      <c r="Q10" s="23"/>
      <c r="R10" s="23"/>
      <c r="S10" s="23"/>
      <c r="T10" s="23"/>
      <c r="U10" s="23"/>
      <c r="V10" s="23"/>
      <c r="W10" s="23"/>
      <c r="X10" s="23"/>
      <c r="Y10" s="23"/>
      <c r="Z10" s="23"/>
    </row>
    <row r="11" spans="1:26" ht="22.5" customHeight="1">
      <c r="A11" s="238" t="s">
        <v>219</v>
      </c>
      <c r="B11" s="274"/>
      <c r="C11" s="242">
        <v>0.99990000000000001</v>
      </c>
      <c r="D11" s="273"/>
      <c r="E11" s="274"/>
      <c r="F11" s="236">
        <v>1</v>
      </c>
      <c r="G11" s="273"/>
      <c r="H11" s="273"/>
      <c r="I11" s="274"/>
      <c r="J11" s="23"/>
      <c r="K11" s="23"/>
      <c r="L11" s="271"/>
      <c r="M11" s="271"/>
      <c r="N11" s="271"/>
      <c r="O11" s="271"/>
      <c r="P11" s="23"/>
      <c r="Q11" s="23"/>
      <c r="R11" s="23"/>
      <c r="S11" s="23"/>
      <c r="T11" s="23"/>
      <c r="U11" s="23"/>
      <c r="V11" s="23"/>
      <c r="W11" s="23"/>
      <c r="X11" s="23"/>
      <c r="Y11" s="23"/>
      <c r="Z11" s="23"/>
    </row>
    <row r="12" spans="1:26" ht="22.5" customHeight="1">
      <c r="A12" s="238" t="s">
        <v>220</v>
      </c>
      <c r="B12" s="274"/>
      <c r="C12" s="240" t="s">
        <v>221</v>
      </c>
      <c r="D12" s="273"/>
      <c r="E12" s="274"/>
      <c r="F12" s="236">
        <v>1</v>
      </c>
      <c r="G12" s="273"/>
      <c r="H12" s="273"/>
      <c r="I12" s="274"/>
      <c r="J12" s="23"/>
      <c r="K12" s="23"/>
      <c r="L12" s="271"/>
      <c r="M12" s="271"/>
      <c r="N12" s="271"/>
      <c r="O12" s="271"/>
      <c r="P12" s="23"/>
      <c r="Q12" s="23"/>
      <c r="R12" s="23"/>
      <c r="S12" s="23"/>
      <c r="T12" s="23"/>
      <c r="U12" s="23"/>
      <c r="V12" s="23"/>
      <c r="W12" s="23"/>
      <c r="X12" s="23"/>
      <c r="Y12" s="23"/>
      <c r="Z12" s="23"/>
    </row>
    <row r="13" spans="1:26" ht="22.5" customHeight="1">
      <c r="A13" s="238" t="s">
        <v>222</v>
      </c>
      <c r="B13" s="274"/>
      <c r="C13" s="196" t="s">
        <v>223</v>
      </c>
      <c r="D13" s="273"/>
      <c r="E13" s="274"/>
      <c r="F13" s="236">
        <v>1</v>
      </c>
      <c r="G13" s="273"/>
      <c r="H13" s="273"/>
      <c r="I13" s="274"/>
      <c r="J13" s="23"/>
      <c r="K13" s="23"/>
      <c r="L13" s="271"/>
      <c r="M13" s="271"/>
      <c r="N13" s="271"/>
      <c r="O13" s="271"/>
      <c r="P13" s="23"/>
      <c r="Q13" s="23"/>
      <c r="R13" s="23"/>
      <c r="S13" s="23"/>
      <c r="T13" s="23"/>
      <c r="U13" s="23"/>
      <c r="V13" s="23"/>
      <c r="W13" s="23"/>
      <c r="X13" s="23"/>
      <c r="Y13" s="23"/>
      <c r="Z13" s="23"/>
    </row>
    <row r="14" spans="1:26" ht="22.5" customHeight="1">
      <c r="A14" s="238" t="s">
        <v>224</v>
      </c>
      <c r="B14" s="274"/>
      <c r="C14" s="236">
        <v>1</v>
      </c>
      <c r="D14" s="273"/>
      <c r="E14" s="274"/>
      <c r="F14" s="236">
        <v>1</v>
      </c>
      <c r="G14" s="273"/>
      <c r="H14" s="273"/>
      <c r="I14" s="274"/>
      <c r="J14" s="23"/>
      <c r="K14" s="23"/>
      <c r="L14" s="271"/>
      <c r="M14" s="271"/>
      <c r="N14" s="271"/>
      <c r="O14" s="271"/>
      <c r="P14" s="23"/>
      <c r="Q14" s="23"/>
      <c r="R14" s="23"/>
      <c r="S14" s="23"/>
      <c r="T14" s="23"/>
      <c r="U14" s="23"/>
      <c r="V14" s="23"/>
      <c r="W14" s="23"/>
      <c r="X14" s="23"/>
      <c r="Y14" s="23"/>
      <c r="Z14" s="23"/>
    </row>
    <row r="15" spans="1:26" ht="22.5" customHeight="1">
      <c r="A15" s="238" t="s">
        <v>225</v>
      </c>
      <c r="B15" s="274"/>
      <c r="C15" s="240" t="s">
        <v>221</v>
      </c>
      <c r="D15" s="273"/>
      <c r="E15" s="274"/>
      <c r="F15" s="236">
        <v>1</v>
      </c>
      <c r="G15" s="273"/>
      <c r="H15" s="273"/>
      <c r="I15" s="274"/>
      <c r="J15" s="23"/>
      <c r="K15" s="23"/>
      <c r="L15" s="271"/>
      <c r="M15" s="271"/>
      <c r="N15" s="271"/>
      <c r="O15" s="271"/>
      <c r="P15" s="23"/>
      <c r="Q15" s="23"/>
      <c r="R15" s="23"/>
      <c r="S15" s="23"/>
      <c r="T15" s="23"/>
      <c r="U15" s="23"/>
      <c r="V15" s="23"/>
      <c r="W15" s="23"/>
      <c r="X15" s="23"/>
      <c r="Y15" s="23"/>
      <c r="Z15" s="23"/>
    </row>
    <row r="16" spans="1:26" ht="22.5" customHeight="1">
      <c r="A16" s="238" t="s">
        <v>226</v>
      </c>
      <c r="B16" s="274"/>
      <c r="C16" s="236">
        <v>1</v>
      </c>
      <c r="D16" s="273"/>
      <c r="E16" s="274"/>
      <c r="F16" s="236">
        <v>1</v>
      </c>
      <c r="G16" s="273"/>
      <c r="H16" s="273"/>
      <c r="I16" s="274"/>
      <c r="J16" s="23"/>
      <c r="K16" s="23"/>
      <c r="L16" s="271"/>
      <c r="M16" s="271"/>
      <c r="N16" s="271"/>
      <c r="O16" s="271"/>
      <c r="P16" s="23"/>
      <c r="Q16" s="23"/>
      <c r="R16" s="23"/>
      <c r="S16" s="23"/>
      <c r="T16" s="23"/>
      <c r="U16" s="23"/>
      <c r="V16" s="23"/>
      <c r="W16" s="23"/>
      <c r="X16" s="23"/>
      <c r="Y16" s="23"/>
      <c r="Z16" s="23"/>
    </row>
    <row r="17" spans="1:26" ht="22.5" customHeight="1">
      <c r="A17" s="241"/>
      <c r="B17" s="274"/>
      <c r="C17" s="242">
        <v>0.99919999999999998</v>
      </c>
      <c r="D17" s="273"/>
      <c r="E17" s="274"/>
      <c r="F17" s="236">
        <v>1</v>
      </c>
      <c r="G17" s="273"/>
      <c r="H17" s="273"/>
      <c r="I17" s="274"/>
      <c r="J17" s="23"/>
      <c r="K17" s="23"/>
      <c r="L17" s="271"/>
      <c r="M17" s="271"/>
      <c r="N17" s="271"/>
      <c r="O17" s="271"/>
      <c r="P17" s="23"/>
      <c r="Q17" s="23"/>
      <c r="R17" s="23"/>
      <c r="S17" s="23"/>
      <c r="T17" s="23"/>
      <c r="U17" s="23"/>
      <c r="V17" s="23"/>
      <c r="W17" s="23"/>
      <c r="X17" s="23"/>
      <c r="Y17" s="23"/>
      <c r="Z17" s="23"/>
    </row>
    <row r="18" spans="1:26">
      <c r="A18" s="23"/>
      <c r="B18" s="23"/>
      <c r="C18" s="23"/>
      <c r="D18" s="23"/>
      <c r="E18" s="23"/>
      <c r="F18" s="23"/>
      <c r="G18" s="23"/>
      <c r="H18" s="23"/>
      <c r="I18" s="23"/>
      <c r="J18" s="23"/>
      <c r="K18" s="23"/>
      <c r="L18" s="271"/>
      <c r="M18" s="271"/>
      <c r="N18" s="271"/>
      <c r="O18" s="271"/>
      <c r="P18" s="23"/>
      <c r="Q18" s="23"/>
      <c r="R18" s="23"/>
      <c r="S18" s="23"/>
      <c r="T18" s="23"/>
      <c r="U18" s="23"/>
      <c r="V18" s="23"/>
      <c r="W18" s="23"/>
      <c r="X18" s="23"/>
      <c r="Y18" s="23"/>
      <c r="Z18" s="23"/>
    </row>
    <row r="19" spans="1:26" ht="21.75" customHeight="1">
      <c r="A19" s="232" t="s">
        <v>227</v>
      </c>
      <c r="B19" s="280"/>
      <c r="C19" s="280"/>
      <c r="D19" s="280"/>
      <c r="E19" s="280"/>
      <c r="F19" s="280"/>
      <c r="G19" s="280"/>
      <c r="H19" s="280"/>
      <c r="I19" s="280"/>
      <c r="J19" s="280"/>
      <c r="K19" s="280"/>
      <c r="L19" s="66"/>
      <c r="M19" s="66"/>
      <c r="N19" s="66"/>
      <c r="O19" s="66"/>
      <c r="P19" s="66"/>
      <c r="Q19" s="66"/>
      <c r="R19" s="66"/>
      <c r="S19" s="66"/>
      <c r="T19" s="66"/>
      <c r="U19" s="66"/>
      <c r="V19" s="66"/>
      <c r="W19" s="66"/>
      <c r="X19" s="66"/>
      <c r="Y19" s="66"/>
      <c r="Z19" s="66"/>
    </row>
    <row r="20" spans="1:26" ht="38.25" customHeight="1">
      <c r="A20" s="67" t="s">
        <v>51</v>
      </c>
      <c r="B20" s="234" t="s">
        <v>228</v>
      </c>
      <c r="C20" s="273"/>
      <c r="D20" s="274"/>
      <c r="E20" s="234" t="s">
        <v>229</v>
      </c>
      <c r="F20" s="273"/>
      <c r="G20" s="274"/>
      <c r="H20" s="234" t="s">
        <v>230</v>
      </c>
      <c r="I20" s="273"/>
      <c r="J20" s="274"/>
      <c r="K20" s="164"/>
      <c r="L20" s="23"/>
      <c r="M20" s="23"/>
      <c r="N20" s="23"/>
      <c r="O20" s="23"/>
      <c r="P20" s="23"/>
      <c r="Q20" s="23"/>
      <c r="R20" s="23"/>
      <c r="S20" s="23"/>
      <c r="T20" s="23"/>
      <c r="U20" s="23"/>
      <c r="V20" s="23"/>
      <c r="W20" s="23"/>
      <c r="X20" s="23"/>
      <c r="Y20" s="23"/>
      <c r="Z20" s="23"/>
    </row>
    <row r="21" spans="1:26" ht="15.75" customHeight="1">
      <c r="A21" s="68">
        <v>44750</v>
      </c>
      <c r="B21" s="233" t="s">
        <v>231</v>
      </c>
      <c r="C21" s="273"/>
      <c r="D21" s="274"/>
      <c r="E21" s="233" t="s">
        <v>232</v>
      </c>
      <c r="F21" s="273"/>
      <c r="G21" s="274"/>
      <c r="H21" s="233" t="s">
        <v>233</v>
      </c>
      <c r="I21" s="273"/>
      <c r="J21" s="273"/>
      <c r="K21" s="164"/>
      <c r="L21" s="23"/>
      <c r="M21" s="23"/>
      <c r="N21" s="23"/>
      <c r="O21" s="23"/>
      <c r="P21" s="23"/>
      <c r="Q21" s="23"/>
      <c r="R21" s="23"/>
      <c r="S21" s="23"/>
      <c r="T21" s="23"/>
      <c r="U21" s="23"/>
      <c r="V21" s="23"/>
      <c r="W21" s="23"/>
      <c r="X21" s="23"/>
      <c r="Y21" s="23"/>
      <c r="Z21" s="23"/>
    </row>
    <row r="22" spans="1:26" ht="15.75" customHeight="1">
      <c r="A22" s="69">
        <v>44802</v>
      </c>
      <c r="B22" s="233" t="s">
        <v>234</v>
      </c>
      <c r="C22" s="273"/>
      <c r="D22" s="274"/>
      <c r="E22" s="179" t="s">
        <v>235</v>
      </c>
      <c r="F22" s="273"/>
      <c r="G22" s="274"/>
      <c r="H22" s="233" t="s">
        <v>236</v>
      </c>
      <c r="I22" s="273"/>
      <c r="J22" s="273"/>
      <c r="K22" s="164"/>
      <c r="L22" s="23"/>
      <c r="M22" s="23"/>
      <c r="N22" s="23"/>
      <c r="O22" s="23"/>
      <c r="P22" s="23"/>
      <c r="Q22" s="23"/>
      <c r="R22" s="23"/>
      <c r="S22" s="23"/>
      <c r="T22" s="23"/>
      <c r="U22" s="23"/>
      <c r="V22" s="23"/>
      <c r="W22" s="23"/>
      <c r="X22" s="23"/>
      <c r="Y22" s="23"/>
      <c r="Z22" s="23"/>
    </row>
    <row r="23" spans="1:26" ht="15.75" customHeight="1">
      <c r="A23" s="70"/>
      <c r="B23" s="179"/>
      <c r="C23" s="273"/>
      <c r="D23" s="274"/>
      <c r="E23" s="179"/>
      <c r="F23" s="273"/>
      <c r="G23" s="274"/>
      <c r="H23" s="179"/>
      <c r="I23" s="273"/>
      <c r="J23" s="273"/>
      <c r="K23" s="164"/>
      <c r="L23" s="23"/>
      <c r="M23" s="23"/>
      <c r="N23" s="23"/>
      <c r="O23" s="23"/>
      <c r="P23" s="23"/>
      <c r="Q23" s="23"/>
      <c r="R23" s="23"/>
      <c r="S23" s="23"/>
      <c r="T23" s="23"/>
      <c r="U23" s="23"/>
      <c r="V23" s="23"/>
      <c r="W23" s="23"/>
      <c r="X23" s="23"/>
      <c r="Y23" s="23"/>
      <c r="Z23" s="23"/>
    </row>
    <row r="24" spans="1:26" ht="15.75" customHeight="1">
      <c r="A24" s="70"/>
      <c r="B24" s="179"/>
      <c r="C24" s="273"/>
      <c r="D24" s="274"/>
      <c r="E24" s="179"/>
      <c r="F24" s="273"/>
      <c r="G24" s="274"/>
      <c r="H24" s="179"/>
      <c r="I24" s="273"/>
      <c r="J24" s="273"/>
      <c r="K24" s="164"/>
      <c r="L24" s="23"/>
      <c r="M24" s="23"/>
      <c r="N24" s="23"/>
      <c r="O24" s="23"/>
      <c r="P24" s="23"/>
      <c r="Q24" s="23"/>
      <c r="R24" s="23"/>
      <c r="S24" s="23"/>
      <c r="T24" s="23"/>
      <c r="U24" s="23"/>
      <c r="V24" s="23"/>
      <c r="W24" s="23"/>
      <c r="X24" s="23"/>
      <c r="Y24" s="23"/>
      <c r="Z24" s="23"/>
    </row>
    <row r="25" spans="1:26" ht="15.75" customHeight="1">
      <c r="A25" s="70"/>
      <c r="B25" s="179"/>
      <c r="C25" s="273"/>
      <c r="D25" s="274"/>
      <c r="E25" s="179"/>
      <c r="F25" s="273"/>
      <c r="G25" s="274"/>
      <c r="H25" s="179"/>
      <c r="I25" s="273"/>
      <c r="J25" s="273"/>
      <c r="K25" s="164"/>
      <c r="L25" s="23"/>
      <c r="M25" s="23"/>
      <c r="N25" s="23"/>
      <c r="O25" s="23"/>
      <c r="P25" s="23"/>
      <c r="Q25" s="23"/>
      <c r="R25" s="23"/>
      <c r="S25" s="23"/>
      <c r="T25" s="23"/>
      <c r="U25" s="23"/>
      <c r="V25" s="23"/>
      <c r="W25" s="23"/>
      <c r="X25" s="23"/>
      <c r="Y25" s="23"/>
      <c r="Z25" s="23"/>
    </row>
    <row r="26" spans="1: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22.5" customHeight="1">
      <c r="A27" s="232" t="s">
        <v>237</v>
      </c>
      <c r="B27" s="280"/>
      <c r="C27" s="280"/>
      <c r="D27" s="280"/>
      <c r="E27" s="280"/>
      <c r="F27" s="280"/>
      <c r="G27" s="280"/>
      <c r="H27" s="280"/>
      <c r="I27" s="280"/>
      <c r="J27" s="280"/>
      <c r="K27" s="280"/>
      <c r="L27" s="66"/>
      <c r="M27" s="66"/>
      <c r="N27" s="66"/>
      <c r="O27" s="66"/>
      <c r="P27" s="66"/>
      <c r="Q27" s="66"/>
      <c r="R27" s="66"/>
      <c r="S27" s="66"/>
      <c r="T27" s="66"/>
      <c r="U27" s="66"/>
      <c r="V27" s="66"/>
      <c r="W27" s="66"/>
      <c r="X27" s="66"/>
      <c r="Y27" s="66"/>
      <c r="Z27" s="66"/>
    </row>
    <row r="28" spans="1:26" ht="39" customHeight="1">
      <c r="A28" s="67" t="s">
        <v>51</v>
      </c>
      <c r="B28" s="234" t="s">
        <v>238</v>
      </c>
      <c r="C28" s="273"/>
      <c r="D28" s="274"/>
      <c r="E28" s="234" t="s">
        <v>239</v>
      </c>
      <c r="F28" s="273"/>
      <c r="G28" s="274"/>
      <c r="H28" s="234" t="s">
        <v>230</v>
      </c>
      <c r="I28" s="273"/>
      <c r="J28" s="274"/>
      <c r="K28" s="164"/>
      <c r="L28" s="23"/>
      <c r="M28" s="23"/>
      <c r="N28" s="23"/>
      <c r="O28" s="23"/>
      <c r="P28" s="23"/>
      <c r="Q28" s="23"/>
      <c r="R28" s="23"/>
      <c r="S28" s="23"/>
      <c r="T28" s="23"/>
      <c r="U28" s="23"/>
      <c r="V28" s="23"/>
      <c r="W28" s="23"/>
      <c r="X28" s="23"/>
      <c r="Y28" s="23"/>
      <c r="Z28" s="23"/>
    </row>
    <row r="29" spans="1:26" ht="15.75" customHeight="1">
      <c r="A29" s="70"/>
      <c r="B29" s="179" t="s">
        <v>240</v>
      </c>
      <c r="C29" s="273"/>
      <c r="D29" s="274"/>
      <c r="E29" s="179"/>
      <c r="F29" s="273"/>
      <c r="G29" s="274"/>
      <c r="H29" s="179"/>
      <c r="I29" s="273"/>
      <c r="J29" s="273"/>
      <c r="K29" s="164"/>
      <c r="L29" s="23"/>
      <c r="M29" s="23"/>
      <c r="N29" s="23"/>
      <c r="O29" s="23"/>
      <c r="P29" s="23"/>
      <c r="Q29" s="23"/>
      <c r="R29" s="23"/>
      <c r="S29" s="23"/>
      <c r="T29" s="23"/>
      <c r="U29" s="23"/>
      <c r="V29" s="23"/>
      <c r="W29" s="23"/>
      <c r="X29" s="23"/>
      <c r="Y29" s="23"/>
      <c r="Z29" s="23"/>
    </row>
    <row r="30" spans="1:26" ht="15.75" customHeight="1">
      <c r="A30" s="70"/>
      <c r="B30" s="179"/>
      <c r="C30" s="273"/>
      <c r="D30" s="274"/>
      <c r="E30" s="179"/>
      <c r="F30" s="273"/>
      <c r="G30" s="274"/>
      <c r="H30" s="179"/>
      <c r="I30" s="273"/>
      <c r="J30" s="273"/>
      <c r="K30" s="164"/>
      <c r="L30" s="23"/>
      <c r="M30" s="23"/>
      <c r="N30" s="23"/>
      <c r="O30" s="23"/>
      <c r="P30" s="23"/>
      <c r="Q30" s="23"/>
      <c r="R30" s="23"/>
      <c r="S30" s="23"/>
      <c r="T30" s="23"/>
      <c r="U30" s="23"/>
      <c r="V30" s="23"/>
      <c r="W30" s="23"/>
      <c r="X30" s="23"/>
      <c r="Y30" s="23"/>
      <c r="Z30" s="23"/>
    </row>
    <row r="31" spans="1:26" ht="14.25" customHeight="1">
      <c r="A31" s="70"/>
      <c r="B31" s="179"/>
      <c r="C31" s="273"/>
      <c r="D31" s="274"/>
      <c r="E31" s="179"/>
      <c r="F31" s="273"/>
      <c r="G31" s="274"/>
      <c r="H31" s="179"/>
      <c r="I31" s="273"/>
      <c r="J31" s="273"/>
      <c r="K31" s="164"/>
      <c r="L31" s="1"/>
      <c r="M31" s="1"/>
      <c r="N31" s="1"/>
      <c r="O31" s="1"/>
      <c r="P31" s="1"/>
      <c r="Q31" s="1"/>
      <c r="R31" s="1"/>
      <c r="S31" s="1"/>
      <c r="T31" s="1"/>
      <c r="U31" s="1"/>
      <c r="V31" s="1"/>
      <c r="W31" s="1"/>
      <c r="X31" s="1"/>
      <c r="Y31" s="1"/>
      <c r="Z31" s="1"/>
    </row>
    <row r="32" spans="1:26" ht="15.75" customHeight="1">
      <c r="A32" s="70"/>
      <c r="B32" s="179"/>
      <c r="C32" s="273"/>
      <c r="D32" s="274"/>
      <c r="E32" s="179"/>
      <c r="F32" s="273"/>
      <c r="G32" s="274"/>
      <c r="H32" s="179"/>
      <c r="I32" s="273"/>
      <c r="J32" s="273"/>
      <c r="K32" s="164"/>
      <c r="L32" s="23"/>
      <c r="M32" s="23"/>
      <c r="N32" s="23"/>
      <c r="O32" s="23"/>
      <c r="P32" s="23"/>
      <c r="Q32" s="23"/>
      <c r="R32" s="23"/>
      <c r="S32" s="23"/>
      <c r="T32" s="23"/>
      <c r="U32" s="23"/>
      <c r="V32" s="23"/>
      <c r="W32" s="23"/>
      <c r="X32" s="23"/>
      <c r="Y32" s="23"/>
      <c r="Z32" s="23"/>
    </row>
    <row r="33" spans="1:26" ht="15.75" customHeight="1">
      <c r="A33" s="70"/>
      <c r="B33" s="179"/>
      <c r="C33" s="273"/>
      <c r="D33" s="274"/>
      <c r="E33" s="179"/>
      <c r="F33" s="273"/>
      <c r="G33" s="274"/>
      <c r="H33" s="179"/>
      <c r="I33" s="273"/>
      <c r="J33" s="273"/>
      <c r="K33" s="164"/>
      <c r="L33" s="23"/>
      <c r="M33" s="23"/>
      <c r="N33" s="23"/>
      <c r="O33" s="23"/>
      <c r="P33" s="23"/>
      <c r="Q33" s="23"/>
      <c r="R33" s="23"/>
      <c r="S33" s="23"/>
      <c r="T33" s="23"/>
      <c r="U33" s="23"/>
      <c r="V33" s="23"/>
      <c r="W33" s="23"/>
      <c r="X33" s="23"/>
      <c r="Y33" s="23"/>
      <c r="Z33" s="23"/>
    </row>
    <row r="34" spans="1:26" ht="29.25" customHeight="1">
      <c r="A34" s="25"/>
      <c r="B34" s="23"/>
      <c r="C34" s="23"/>
      <c r="D34" s="23"/>
      <c r="E34" s="239" t="s">
        <v>241</v>
      </c>
      <c r="F34" s="275"/>
      <c r="G34" s="275"/>
      <c r="H34" s="275"/>
      <c r="I34" s="275"/>
      <c r="J34" s="25"/>
      <c r="K34" s="23"/>
      <c r="L34" s="23"/>
      <c r="M34" s="23"/>
      <c r="N34" s="23"/>
      <c r="O34" s="23"/>
      <c r="P34" s="23"/>
      <c r="Q34" s="23"/>
      <c r="R34" s="23"/>
      <c r="S34" s="23"/>
      <c r="T34" s="23"/>
      <c r="U34" s="23"/>
      <c r="V34" s="23"/>
      <c r="W34" s="23"/>
      <c r="X34" s="23"/>
      <c r="Y34" s="23"/>
      <c r="Z34" s="23"/>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23"/>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9">
    <mergeCell ref="C10:E10"/>
    <mergeCell ref="F10:I10"/>
    <mergeCell ref="A11:B11"/>
    <mergeCell ref="C11:E11"/>
    <mergeCell ref="A10:B10"/>
    <mergeCell ref="A12:B12"/>
    <mergeCell ref="C12:E12"/>
    <mergeCell ref="F12:I12"/>
    <mergeCell ref="A13:B13"/>
    <mergeCell ref="C13:E13"/>
    <mergeCell ref="A15:B15"/>
    <mergeCell ref="C15:E15"/>
    <mergeCell ref="E30:G30"/>
    <mergeCell ref="H30:J30"/>
    <mergeCell ref="B28:D28"/>
    <mergeCell ref="E28:G28"/>
    <mergeCell ref="H28:J28"/>
    <mergeCell ref="B29:D29"/>
    <mergeCell ref="E29:G29"/>
    <mergeCell ref="H29:J29"/>
    <mergeCell ref="B30:D30"/>
    <mergeCell ref="A17:B17"/>
    <mergeCell ref="C17:E17"/>
    <mergeCell ref="A19:K19"/>
    <mergeCell ref="E33:G33"/>
    <mergeCell ref="H33:J33"/>
    <mergeCell ref="E34:I34"/>
    <mergeCell ref="B31:D31"/>
    <mergeCell ref="E31:G31"/>
    <mergeCell ref="H31:J31"/>
    <mergeCell ref="B32:D32"/>
    <mergeCell ref="E32:G32"/>
    <mergeCell ref="H32:J32"/>
    <mergeCell ref="B33:D33"/>
    <mergeCell ref="A8:B8"/>
    <mergeCell ref="C8:I8"/>
    <mergeCell ref="C9:E9"/>
    <mergeCell ref="F9:I9"/>
    <mergeCell ref="L9:O18"/>
    <mergeCell ref="F11:I11"/>
    <mergeCell ref="F13:I13"/>
    <mergeCell ref="F17:I17"/>
    <mergeCell ref="A9:B9"/>
    <mergeCell ref="A14:B14"/>
    <mergeCell ref="F15:I15"/>
    <mergeCell ref="A16:B16"/>
    <mergeCell ref="C16:E16"/>
    <mergeCell ref="F16:I16"/>
    <mergeCell ref="C14:E14"/>
    <mergeCell ref="F14:I14"/>
    <mergeCell ref="B20:D20"/>
    <mergeCell ref="E20:G20"/>
    <mergeCell ref="H20:J20"/>
    <mergeCell ref="E21:G21"/>
    <mergeCell ref="H21:J21"/>
    <mergeCell ref="B21:D21"/>
    <mergeCell ref="B22:D22"/>
    <mergeCell ref="E22:G22"/>
    <mergeCell ref="H22:J22"/>
    <mergeCell ref="B23:D23"/>
    <mergeCell ref="E23:G23"/>
    <mergeCell ref="H23:J23"/>
    <mergeCell ref="A27:K27"/>
    <mergeCell ref="B24:D24"/>
    <mergeCell ref="E24:G24"/>
    <mergeCell ref="H24:J24"/>
    <mergeCell ref="B25:D25"/>
    <mergeCell ref="E25:G25"/>
    <mergeCell ref="H25:J25"/>
  </mergeCells>
  <pageMargins left="0.7" right="0.7" top="0.75" bottom="0.75" header="0" footer="0"/>
  <pageSetup paperSize="9" scale="87" orientation="portrait"/>
  <headerFoot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Y1000"/>
  <sheetViews>
    <sheetView workbookViewId="0"/>
  </sheetViews>
  <sheetFormatPr defaultColWidth="14.42578125" defaultRowHeight="15" customHeight="1"/>
  <cols>
    <col min="1" max="1" width="9.28515625" customWidth="1"/>
    <col min="2" max="2" width="14.5703125" customWidth="1"/>
    <col min="3" max="8" width="9.28515625" customWidth="1"/>
    <col min="9" max="9" width="11.5703125" customWidth="1"/>
    <col min="10" max="25" width="9.28515625" customWidth="1"/>
  </cols>
  <sheetData>
    <row r="1" spans="1:25">
      <c r="A1" s="1" t="str">
        <f>+'Cover Page'!$B$31</f>
        <v>Annual Performance Report 2022</v>
      </c>
      <c r="B1" s="1"/>
      <c r="C1" s="1"/>
      <c r="D1" s="1"/>
      <c r="E1" s="1" t="str">
        <f>+'Cover Page'!$B$35</f>
        <v>VEOLIA BIOENERGY UK LTD</v>
      </c>
      <c r="F1" s="1"/>
      <c r="G1" s="1"/>
      <c r="H1" s="1"/>
      <c r="I1" s="1"/>
      <c r="J1" s="1"/>
      <c r="K1" s="1"/>
      <c r="L1" s="1"/>
      <c r="M1" s="1"/>
      <c r="N1" s="1"/>
      <c r="O1" s="1"/>
      <c r="P1" s="1"/>
      <c r="Q1" s="1"/>
      <c r="R1" s="1"/>
      <c r="S1" s="1"/>
      <c r="T1" s="1"/>
      <c r="U1" s="1"/>
      <c r="V1" s="1"/>
      <c r="W1" s="1"/>
      <c r="X1" s="1"/>
      <c r="Y1" s="1"/>
    </row>
    <row r="2" spans="1:25">
      <c r="A2" s="1"/>
      <c r="B2" s="1"/>
      <c r="C2" s="1"/>
      <c r="D2" s="1"/>
      <c r="E2" s="1"/>
      <c r="F2" s="1"/>
      <c r="G2" s="1"/>
      <c r="H2" s="1"/>
      <c r="I2" s="1"/>
      <c r="J2" s="1"/>
      <c r="K2" s="1"/>
      <c r="L2" s="1"/>
      <c r="M2" s="1"/>
      <c r="N2" s="1"/>
      <c r="O2" s="1"/>
      <c r="P2" s="1"/>
      <c r="Q2" s="1"/>
      <c r="R2" s="1"/>
      <c r="S2" s="1"/>
      <c r="T2" s="1"/>
      <c r="U2" s="1"/>
      <c r="V2" s="1"/>
      <c r="W2" s="1"/>
      <c r="X2" s="1"/>
      <c r="Y2" s="1"/>
    </row>
    <row r="3" spans="1:25">
      <c r="A3" s="28" t="s">
        <v>242</v>
      </c>
      <c r="B3" s="1"/>
      <c r="C3" s="1"/>
      <c r="D3" s="1"/>
      <c r="E3" s="1"/>
      <c r="F3" s="1"/>
      <c r="G3" s="1"/>
      <c r="H3" s="1"/>
      <c r="I3" s="1"/>
      <c r="J3" s="1"/>
      <c r="K3" s="1"/>
      <c r="L3" s="1"/>
      <c r="M3" s="1"/>
      <c r="N3" s="1"/>
      <c r="O3" s="1"/>
      <c r="P3" s="1"/>
      <c r="Q3" s="1"/>
      <c r="R3" s="1"/>
      <c r="S3" s="1"/>
      <c r="T3" s="1"/>
      <c r="U3" s="1"/>
      <c r="V3" s="1"/>
      <c r="W3" s="1"/>
      <c r="X3" s="1"/>
      <c r="Y3" s="1"/>
    </row>
    <row r="4" spans="1:25">
      <c r="A4" s="28"/>
      <c r="B4" s="1"/>
      <c r="C4" s="1"/>
      <c r="D4" s="1"/>
      <c r="E4" s="1"/>
      <c r="F4" s="1"/>
      <c r="G4" s="1"/>
      <c r="H4" s="1"/>
      <c r="I4" s="1"/>
      <c r="J4" s="1"/>
      <c r="K4" s="1"/>
      <c r="L4" s="1"/>
      <c r="M4" s="1"/>
      <c r="N4" s="1"/>
      <c r="O4" s="1"/>
      <c r="P4" s="1"/>
      <c r="Q4" s="1"/>
      <c r="R4" s="1"/>
      <c r="S4" s="1"/>
      <c r="T4" s="1"/>
      <c r="U4" s="1"/>
      <c r="V4" s="1"/>
      <c r="W4" s="1"/>
      <c r="X4" s="1"/>
      <c r="Y4" s="1"/>
    </row>
    <row r="5" spans="1:25">
      <c r="A5" s="245" t="s">
        <v>243</v>
      </c>
      <c r="B5" s="273"/>
      <c r="C5" s="273"/>
      <c r="D5" s="273"/>
      <c r="E5" s="273"/>
      <c r="F5" s="273"/>
      <c r="G5" s="273"/>
      <c r="H5" s="273"/>
      <c r="I5" s="274"/>
      <c r="J5" s="23"/>
      <c r="K5" s="23"/>
      <c r="L5" s="23"/>
      <c r="M5" s="23"/>
      <c r="N5" s="23"/>
      <c r="O5" s="23"/>
      <c r="P5" s="23"/>
      <c r="Q5" s="23"/>
      <c r="R5" s="23"/>
      <c r="S5" s="23"/>
      <c r="T5" s="23"/>
      <c r="U5" s="23"/>
      <c r="V5" s="23"/>
      <c r="W5" s="23"/>
      <c r="X5" s="23"/>
      <c r="Y5" s="23"/>
    </row>
    <row r="6" spans="1:25" ht="15.75" customHeight="1">
      <c r="A6" s="188" t="s">
        <v>244</v>
      </c>
      <c r="B6" s="275"/>
      <c r="C6" s="275"/>
      <c r="D6" s="275"/>
      <c r="E6" s="275"/>
      <c r="F6" s="275"/>
      <c r="G6" s="275"/>
      <c r="H6" s="275"/>
      <c r="I6" s="276"/>
      <c r="J6" s="23"/>
      <c r="K6" s="23"/>
      <c r="L6" s="23"/>
      <c r="M6" s="23"/>
      <c r="N6" s="23"/>
      <c r="O6" s="23"/>
      <c r="P6" s="23"/>
      <c r="Q6" s="23"/>
      <c r="R6" s="23"/>
      <c r="S6" s="23"/>
      <c r="T6" s="23"/>
      <c r="U6" s="23"/>
      <c r="V6" s="23"/>
      <c r="W6" s="23"/>
      <c r="X6" s="23"/>
      <c r="Y6" s="23"/>
    </row>
    <row r="7" spans="1:25" ht="15.75" customHeight="1">
      <c r="A7" s="277"/>
      <c r="B7" s="271"/>
      <c r="C7" s="271"/>
      <c r="D7" s="271"/>
      <c r="E7" s="271"/>
      <c r="F7" s="271"/>
      <c r="G7" s="271"/>
      <c r="H7" s="271"/>
      <c r="I7" s="278"/>
      <c r="J7" s="23"/>
      <c r="K7" s="23"/>
      <c r="L7" s="23"/>
      <c r="M7" s="23"/>
      <c r="N7" s="23"/>
      <c r="O7" s="23"/>
      <c r="P7" s="23"/>
      <c r="Q7" s="23"/>
      <c r="R7" s="23"/>
      <c r="S7" s="23"/>
      <c r="T7" s="23"/>
      <c r="U7" s="23"/>
      <c r="V7" s="23"/>
      <c r="W7" s="23"/>
      <c r="X7" s="23"/>
      <c r="Y7" s="23"/>
    </row>
    <row r="8" spans="1:25" ht="15.75" customHeight="1">
      <c r="A8" s="277"/>
      <c r="B8" s="271"/>
      <c r="C8" s="271"/>
      <c r="D8" s="271"/>
      <c r="E8" s="271"/>
      <c r="F8" s="271"/>
      <c r="G8" s="271"/>
      <c r="H8" s="271"/>
      <c r="I8" s="278"/>
      <c r="J8" s="23"/>
      <c r="K8" s="23"/>
      <c r="L8" s="23"/>
      <c r="M8" s="23"/>
      <c r="N8" s="23"/>
      <c r="O8" s="23"/>
      <c r="P8" s="23"/>
      <c r="Q8" s="23"/>
      <c r="R8" s="23"/>
      <c r="S8" s="23"/>
      <c r="T8" s="23"/>
      <c r="U8" s="23"/>
      <c r="V8" s="23"/>
      <c r="W8" s="23"/>
      <c r="X8" s="23"/>
      <c r="Y8" s="23"/>
    </row>
    <row r="9" spans="1:25" ht="15.75" customHeight="1">
      <c r="A9" s="277"/>
      <c r="B9" s="271"/>
      <c r="C9" s="271"/>
      <c r="D9" s="271"/>
      <c r="E9" s="271"/>
      <c r="F9" s="271"/>
      <c r="G9" s="271"/>
      <c r="H9" s="271"/>
      <c r="I9" s="278"/>
      <c r="J9" s="23"/>
      <c r="K9" s="23"/>
      <c r="L9" s="23"/>
      <c r="M9" s="23"/>
      <c r="N9" s="23"/>
      <c r="O9" s="23"/>
      <c r="P9" s="23"/>
      <c r="Q9" s="23"/>
      <c r="R9" s="23"/>
      <c r="S9" s="23"/>
      <c r="T9" s="23"/>
      <c r="U9" s="23"/>
      <c r="V9" s="23"/>
      <c r="W9" s="23"/>
      <c r="X9" s="23"/>
      <c r="Y9" s="23"/>
    </row>
    <row r="10" spans="1:25" ht="15.75" customHeight="1">
      <c r="A10" s="277"/>
      <c r="B10" s="271"/>
      <c r="C10" s="271"/>
      <c r="D10" s="271"/>
      <c r="E10" s="271"/>
      <c r="F10" s="271"/>
      <c r="G10" s="271"/>
      <c r="H10" s="271"/>
      <c r="I10" s="278"/>
      <c r="J10" s="23"/>
      <c r="K10" s="23"/>
      <c r="L10" s="23"/>
      <c r="M10" s="23"/>
      <c r="N10" s="23"/>
      <c r="O10" s="23"/>
      <c r="P10" s="23"/>
      <c r="Q10" s="23"/>
      <c r="R10" s="23"/>
      <c r="S10" s="23"/>
      <c r="T10" s="23"/>
      <c r="U10" s="23"/>
      <c r="V10" s="23"/>
      <c r="W10" s="23"/>
      <c r="X10" s="23"/>
      <c r="Y10" s="23"/>
    </row>
    <row r="11" spans="1:25" ht="15.75" customHeight="1">
      <c r="A11" s="277"/>
      <c r="B11" s="271"/>
      <c r="C11" s="271"/>
      <c r="D11" s="271"/>
      <c r="E11" s="271"/>
      <c r="F11" s="271"/>
      <c r="G11" s="271"/>
      <c r="H11" s="271"/>
      <c r="I11" s="278"/>
      <c r="J11" s="23"/>
      <c r="K11" s="23"/>
      <c r="L11" s="23"/>
      <c r="M11" s="23"/>
      <c r="N11" s="23"/>
      <c r="O11" s="23"/>
      <c r="P11" s="23"/>
      <c r="Q11" s="23"/>
      <c r="R11" s="23"/>
      <c r="S11" s="23"/>
      <c r="T11" s="23"/>
      <c r="U11" s="23"/>
      <c r="V11" s="23"/>
      <c r="W11" s="23"/>
      <c r="X11" s="23"/>
      <c r="Y11" s="23"/>
    </row>
    <row r="12" spans="1:25" ht="15.75" customHeight="1">
      <c r="A12" s="277"/>
      <c r="B12" s="271"/>
      <c r="C12" s="271"/>
      <c r="D12" s="271"/>
      <c r="E12" s="271"/>
      <c r="F12" s="271"/>
      <c r="G12" s="271"/>
      <c r="H12" s="271"/>
      <c r="I12" s="278"/>
      <c r="J12" s="23"/>
      <c r="K12" s="23"/>
      <c r="L12" s="23"/>
      <c r="M12" s="23"/>
      <c r="N12" s="23"/>
      <c r="O12" s="23"/>
      <c r="P12" s="23"/>
      <c r="Q12" s="23"/>
      <c r="R12" s="23"/>
      <c r="S12" s="23"/>
      <c r="T12" s="23"/>
      <c r="U12" s="23"/>
      <c r="V12" s="23"/>
      <c r="W12" s="23"/>
      <c r="X12" s="23"/>
      <c r="Y12" s="23"/>
    </row>
    <row r="13" spans="1:25" ht="15.75" customHeight="1">
      <c r="A13" s="277"/>
      <c r="B13" s="271"/>
      <c r="C13" s="271"/>
      <c r="D13" s="271"/>
      <c r="E13" s="271"/>
      <c r="F13" s="271"/>
      <c r="G13" s="271"/>
      <c r="H13" s="271"/>
      <c r="I13" s="278"/>
      <c r="J13" s="23"/>
      <c r="K13" s="23"/>
      <c r="L13" s="23"/>
      <c r="M13" s="23"/>
      <c r="N13" s="23"/>
      <c r="O13" s="23"/>
      <c r="P13" s="23"/>
      <c r="Q13" s="23"/>
      <c r="R13" s="23"/>
      <c r="S13" s="23"/>
      <c r="T13" s="23"/>
      <c r="U13" s="23"/>
      <c r="V13" s="23"/>
      <c r="W13" s="23"/>
      <c r="X13" s="23"/>
      <c r="Y13" s="23"/>
    </row>
    <row r="14" spans="1:25" ht="15.75" customHeight="1">
      <c r="A14" s="279"/>
      <c r="B14" s="280"/>
      <c r="C14" s="280"/>
      <c r="D14" s="280"/>
      <c r="E14" s="280"/>
      <c r="F14" s="280"/>
      <c r="G14" s="280"/>
      <c r="H14" s="280"/>
      <c r="I14" s="281"/>
      <c r="J14" s="23"/>
      <c r="K14" s="23"/>
      <c r="L14" s="23"/>
      <c r="M14" s="23"/>
      <c r="N14" s="23"/>
      <c r="O14" s="23"/>
      <c r="P14" s="23"/>
      <c r="Q14" s="23"/>
      <c r="R14" s="23"/>
      <c r="S14" s="23"/>
      <c r="T14" s="23"/>
      <c r="U14" s="23"/>
      <c r="V14" s="23"/>
      <c r="W14" s="23"/>
      <c r="X14" s="23"/>
      <c r="Y14" s="23"/>
    </row>
    <row r="15" spans="1:25">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ht="33.75" customHeight="1">
      <c r="A16" s="238" t="s">
        <v>245</v>
      </c>
      <c r="B16" s="273"/>
      <c r="C16" s="273"/>
      <c r="D16" s="273"/>
      <c r="E16" s="273"/>
      <c r="F16" s="273"/>
      <c r="G16" s="273"/>
      <c r="H16" s="273"/>
      <c r="I16" s="274"/>
      <c r="J16" s="71"/>
      <c r="K16" s="71"/>
      <c r="L16" s="71"/>
      <c r="M16" s="71"/>
      <c r="N16" s="71"/>
      <c r="O16" s="71"/>
      <c r="P16" s="71"/>
      <c r="Q16" s="71"/>
      <c r="R16" s="71"/>
      <c r="S16" s="71"/>
      <c r="T16" s="71"/>
      <c r="U16" s="71"/>
      <c r="V16" s="71"/>
      <c r="W16" s="71"/>
      <c r="X16" s="71"/>
      <c r="Y16" s="71"/>
    </row>
    <row r="17" spans="1:25" ht="15.75" customHeight="1">
      <c r="A17" s="243" t="s">
        <v>246</v>
      </c>
      <c r="B17" s="275"/>
      <c r="C17" s="275"/>
      <c r="D17" s="275"/>
      <c r="E17" s="275"/>
      <c r="F17" s="275"/>
      <c r="G17" s="275"/>
      <c r="H17" s="275"/>
      <c r="I17" s="276"/>
      <c r="J17" s="1"/>
      <c r="K17" s="1"/>
      <c r="L17" s="1"/>
      <c r="M17" s="1"/>
      <c r="N17" s="1"/>
      <c r="O17" s="1"/>
      <c r="P17" s="1"/>
      <c r="Q17" s="1"/>
      <c r="R17" s="1"/>
      <c r="S17" s="1"/>
      <c r="T17" s="1"/>
      <c r="U17" s="1"/>
      <c r="V17" s="1"/>
      <c r="W17" s="1"/>
      <c r="X17" s="1"/>
      <c r="Y17" s="1"/>
    </row>
    <row r="18" spans="1:25" ht="15.75" customHeight="1">
      <c r="A18" s="277"/>
      <c r="B18" s="271"/>
      <c r="C18" s="271"/>
      <c r="D18" s="271"/>
      <c r="E18" s="271"/>
      <c r="F18" s="271"/>
      <c r="G18" s="271"/>
      <c r="H18" s="271"/>
      <c r="I18" s="278"/>
      <c r="J18" s="1"/>
      <c r="K18" s="1"/>
      <c r="L18" s="1"/>
      <c r="M18" s="1"/>
      <c r="N18" s="1"/>
      <c r="O18" s="1"/>
      <c r="P18" s="1"/>
      <c r="Q18" s="1"/>
      <c r="R18" s="1"/>
      <c r="S18" s="1"/>
      <c r="T18" s="1"/>
      <c r="U18" s="1"/>
      <c r="V18" s="1"/>
      <c r="W18" s="1"/>
      <c r="X18" s="1"/>
      <c r="Y18" s="1"/>
    </row>
    <row r="19" spans="1:25" ht="15.75" customHeight="1">
      <c r="A19" s="277"/>
      <c r="B19" s="271"/>
      <c r="C19" s="271"/>
      <c r="D19" s="271"/>
      <c r="E19" s="271"/>
      <c r="F19" s="271"/>
      <c r="G19" s="271"/>
      <c r="H19" s="271"/>
      <c r="I19" s="278"/>
      <c r="J19" s="1"/>
      <c r="K19" s="1"/>
      <c r="L19" s="1"/>
      <c r="M19" s="1"/>
      <c r="N19" s="1"/>
      <c r="O19" s="1"/>
      <c r="P19" s="1"/>
      <c r="Q19" s="1"/>
      <c r="R19" s="1"/>
      <c r="S19" s="1"/>
      <c r="T19" s="1"/>
      <c r="U19" s="1"/>
      <c r="V19" s="1"/>
      <c r="W19" s="1"/>
      <c r="X19" s="1"/>
      <c r="Y19" s="1"/>
    </row>
    <row r="20" spans="1:25" ht="15.75" customHeight="1">
      <c r="A20" s="277"/>
      <c r="B20" s="271"/>
      <c r="C20" s="271"/>
      <c r="D20" s="271"/>
      <c r="E20" s="271"/>
      <c r="F20" s="271"/>
      <c r="G20" s="271"/>
      <c r="H20" s="271"/>
      <c r="I20" s="278"/>
      <c r="J20" s="1"/>
      <c r="K20" s="1"/>
      <c r="L20" s="1"/>
      <c r="M20" s="1"/>
      <c r="N20" s="1"/>
      <c r="O20" s="1"/>
      <c r="P20" s="1"/>
      <c r="Q20" s="1"/>
      <c r="R20" s="1"/>
      <c r="S20" s="1"/>
      <c r="T20" s="1"/>
      <c r="U20" s="1"/>
      <c r="V20" s="1"/>
      <c r="W20" s="1"/>
      <c r="X20" s="1"/>
      <c r="Y20" s="1"/>
    </row>
    <row r="21" spans="1:25" ht="15.75" customHeight="1">
      <c r="A21" s="277"/>
      <c r="B21" s="271"/>
      <c r="C21" s="271"/>
      <c r="D21" s="271"/>
      <c r="E21" s="271"/>
      <c r="F21" s="271"/>
      <c r="G21" s="271"/>
      <c r="H21" s="271"/>
      <c r="I21" s="278"/>
      <c r="J21" s="1"/>
      <c r="K21" s="1"/>
      <c r="L21" s="1"/>
      <c r="M21" s="1"/>
      <c r="N21" s="1"/>
      <c r="O21" s="1"/>
      <c r="P21" s="1"/>
      <c r="Q21" s="1"/>
      <c r="R21" s="1"/>
      <c r="S21" s="1"/>
      <c r="T21" s="1"/>
      <c r="U21" s="1"/>
      <c r="V21" s="1"/>
      <c r="W21" s="1"/>
      <c r="X21" s="1"/>
      <c r="Y21" s="1"/>
    </row>
    <row r="22" spans="1:25" ht="15.75" customHeight="1">
      <c r="A22" s="277"/>
      <c r="B22" s="271"/>
      <c r="C22" s="271"/>
      <c r="D22" s="271"/>
      <c r="E22" s="271"/>
      <c r="F22" s="271"/>
      <c r="G22" s="271"/>
      <c r="H22" s="271"/>
      <c r="I22" s="278"/>
      <c r="J22" s="1"/>
      <c r="K22" s="1"/>
      <c r="L22" s="1"/>
      <c r="M22" s="1"/>
      <c r="N22" s="1"/>
      <c r="O22" s="1"/>
      <c r="P22" s="1"/>
      <c r="Q22" s="1"/>
      <c r="R22" s="1"/>
      <c r="S22" s="1"/>
      <c r="T22" s="1"/>
      <c r="U22" s="1"/>
      <c r="V22" s="1"/>
      <c r="W22" s="1"/>
      <c r="X22" s="1"/>
      <c r="Y22" s="1"/>
    </row>
    <row r="23" spans="1:25" ht="15.75" customHeight="1">
      <c r="A23" s="277"/>
      <c r="B23" s="271"/>
      <c r="C23" s="271"/>
      <c r="D23" s="271"/>
      <c r="E23" s="271"/>
      <c r="F23" s="271"/>
      <c r="G23" s="271"/>
      <c r="H23" s="271"/>
      <c r="I23" s="278"/>
      <c r="J23" s="1"/>
      <c r="K23" s="1"/>
      <c r="L23" s="1"/>
      <c r="M23" s="1"/>
      <c r="N23" s="1"/>
      <c r="O23" s="1"/>
      <c r="P23" s="1"/>
      <c r="Q23" s="1"/>
      <c r="R23" s="1"/>
      <c r="S23" s="1"/>
      <c r="T23" s="1"/>
      <c r="U23" s="1"/>
      <c r="V23" s="1"/>
      <c r="W23" s="1"/>
      <c r="X23" s="1"/>
      <c r="Y23" s="1"/>
    </row>
    <row r="24" spans="1:25" ht="15.75" customHeight="1">
      <c r="A24" s="277"/>
      <c r="B24" s="271"/>
      <c r="C24" s="271"/>
      <c r="D24" s="271"/>
      <c r="E24" s="271"/>
      <c r="F24" s="271"/>
      <c r="G24" s="271"/>
      <c r="H24" s="271"/>
      <c r="I24" s="278"/>
      <c r="J24" s="1"/>
      <c r="K24" s="1"/>
      <c r="L24" s="1"/>
      <c r="M24" s="1"/>
      <c r="N24" s="1"/>
      <c r="O24" s="1"/>
      <c r="P24" s="1"/>
      <c r="Q24" s="1"/>
      <c r="R24" s="1"/>
      <c r="S24" s="1"/>
      <c r="T24" s="1"/>
      <c r="U24" s="1"/>
      <c r="V24" s="1"/>
      <c r="W24" s="1"/>
      <c r="X24" s="1"/>
      <c r="Y24" s="1"/>
    </row>
    <row r="25" spans="1:25" ht="15.75" customHeight="1">
      <c r="A25" s="279"/>
      <c r="B25" s="280"/>
      <c r="C25" s="280"/>
      <c r="D25" s="280"/>
      <c r="E25" s="280"/>
      <c r="F25" s="280"/>
      <c r="G25" s="280"/>
      <c r="H25" s="280"/>
      <c r="I25" s="281"/>
      <c r="J25" s="1"/>
      <c r="K25" s="1"/>
      <c r="L25" s="1"/>
      <c r="M25" s="1"/>
      <c r="N25" s="1"/>
      <c r="O25" s="1"/>
      <c r="P25" s="1"/>
      <c r="Q25" s="1"/>
      <c r="R25" s="1"/>
      <c r="S25" s="1"/>
      <c r="T25" s="1"/>
      <c r="U25" s="1"/>
      <c r="V25" s="1"/>
      <c r="W25" s="1"/>
      <c r="X25" s="1"/>
      <c r="Y25" s="1"/>
    </row>
    <row r="26" spans="1:25" ht="15.75" customHeight="1">
      <c r="A26" s="28"/>
      <c r="B26" s="1"/>
      <c r="C26" s="1"/>
      <c r="D26" s="1"/>
      <c r="E26" s="1"/>
      <c r="F26" s="1"/>
      <c r="G26" s="1"/>
      <c r="H26" s="1"/>
      <c r="I26" s="1"/>
      <c r="J26" s="1"/>
      <c r="K26" s="1"/>
      <c r="L26" s="1"/>
      <c r="M26" s="1"/>
      <c r="N26" s="1"/>
      <c r="O26" s="1"/>
      <c r="P26" s="1"/>
      <c r="Q26" s="1"/>
      <c r="R26" s="1"/>
      <c r="S26" s="1"/>
      <c r="T26" s="1"/>
      <c r="U26" s="1"/>
      <c r="V26" s="1"/>
      <c r="W26" s="1"/>
      <c r="X26" s="1"/>
      <c r="Y26" s="1"/>
    </row>
    <row r="27" spans="1:25" ht="36.75" customHeight="1">
      <c r="A27" s="238" t="s">
        <v>247</v>
      </c>
      <c r="B27" s="273"/>
      <c r="C27" s="273"/>
      <c r="D27" s="273"/>
      <c r="E27" s="273"/>
      <c r="F27" s="273"/>
      <c r="G27" s="273"/>
      <c r="H27" s="273"/>
      <c r="I27" s="274"/>
      <c r="J27" s="1"/>
      <c r="K27" s="1"/>
      <c r="L27" s="1"/>
      <c r="M27" s="1"/>
      <c r="N27" s="1"/>
      <c r="O27" s="1"/>
      <c r="P27" s="1"/>
      <c r="Q27" s="1"/>
      <c r="R27" s="1"/>
      <c r="S27" s="1"/>
      <c r="T27" s="1"/>
      <c r="U27" s="1"/>
      <c r="V27" s="1"/>
      <c r="W27" s="1"/>
      <c r="X27" s="1"/>
      <c r="Y27" s="1"/>
    </row>
    <row r="28" spans="1:25" ht="15.75" customHeight="1">
      <c r="A28" s="243" t="s">
        <v>209</v>
      </c>
      <c r="B28" s="275"/>
      <c r="C28" s="275"/>
      <c r="D28" s="275"/>
      <c r="E28" s="275"/>
      <c r="F28" s="275"/>
      <c r="G28" s="275"/>
      <c r="H28" s="275"/>
      <c r="I28" s="276"/>
      <c r="J28" s="1"/>
      <c r="K28" s="1"/>
      <c r="L28" s="1"/>
      <c r="M28" s="1"/>
      <c r="N28" s="1"/>
      <c r="O28" s="1"/>
      <c r="P28" s="1"/>
      <c r="Q28" s="1"/>
      <c r="R28" s="1"/>
      <c r="S28" s="1"/>
      <c r="T28" s="1"/>
      <c r="U28" s="1"/>
      <c r="V28" s="1"/>
      <c r="W28" s="1"/>
      <c r="X28" s="1"/>
      <c r="Y28" s="1"/>
    </row>
    <row r="29" spans="1:25" ht="15.75" customHeight="1">
      <c r="A29" s="277"/>
      <c r="B29" s="271"/>
      <c r="C29" s="271"/>
      <c r="D29" s="271"/>
      <c r="E29" s="271"/>
      <c r="F29" s="271"/>
      <c r="G29" s="271"/>
      <c r="H29" s="271"/>
      <c r="I29" s="278"/>
      <c r="J29" s="1"/>
      <c r="K29" s="1"/>
      <c r="L29" s="1"/>
      <c r="M29" s="1"/>
      <c r="N29" s="1"/>
      <c r="O29" s="1"/>
      <c r="P29" s="1"/>
      <c r="Q29" s="1"/>
      <c r="R29" s="1"/>
      <c r="S29" s="1"/>
      <c r="T29" s="1"/>
      <c r="U29" s="1"/>
      <c r="V29" s="1"/>
      <c r="W29" s="1"/>
      <c r="X29" s="1"/>
      <c r="Y29" s="1"/>
    </row>
    <row r="30" spans="1:25" ht="15.75" customHeight="1">
      <c r="A30" s="277"/>
      <c r="B30" s="271"/>
      <c r="C30" s="271"/>
      <c r="D30" s="271"/>
      <c r="E30" s="271"/>
      <c r="F30" s="271"/>
      <c r="G30" s="271"/>
      <c r="H30" s="271"/>
      <c r="I30" s="278"/>
      <c r="J30" s="1"/>
      <c r="K30" s="1"/>
      <c r="L30" s="1"/>
      <c r="M30" s="1"/>
      <c r="N30" s="1"/>
      <c r="O30" s="1"/>
      <c r="P30" s="1"/>
      <c r="Q30" s="1"/>
      <c r="R30" s="1"/>
      <c r="S30" s="1"/>
      <c r="T30" s="1"/>
      <c r="U30" s="1"/>
      <c r="V30" s="1"/>
      <c r="W30" s="1"/>
      <c r="X30" s="1"/>
      <c r="Y30" s="1"/>
    </row>
    <row r="31" spans="1:25" ht="15.75" customHeight="1">
      <c r="A31" s="277"/>
      <c r="B31" s="271"/>
      <c r="C31" s="271"/>
      <c r="D31" s="271"/>
      <c r="E31" s="271"/>
      <c r="F31" s="271"/>
      <c r="G31" s="271"/>
      <c r="H31" s="271"/>
      <c r="I31" s="278"/>
      <c r="J31" s="1"/>
      <c r="K31" s="1"/>
      <c r="L31" s="1"/>
      <c r="M31" s="1"/>
      <c r="N31" s="1"/>
      <c r="O31" s="1"/>
      <c r="P31" s="1"/>
      <c r="Q31" s="1"/>
      <c r="R31" s="1"/>
      <c r="S31" s="1"/>
      <c r="T31" s="1"/>
      <c r="U31" s="1"/>
      <c r="V31" s="1"/>
      <c r="W31" s="1"/>
      <c r="X31" s="1"/>
      <c r="Y31" s="1"/>
    </row>
    <row r="32" spans="1:25" ht="15.75" customHeight="1">
      <c r="A32" s="277"/>
      <c r="B32" s="271"/>
      <c r="C32" s="271"/>
      <c r="D32" s="271"/>
      <c r="E32" s="271"/>
      <c r="F32" s="271"/>
      <c r="G32" s="271"/>
      <c r="H32" s="271"/>
      <c r="I32" s="278"/>
      <c r="J32" s="1"/>
      <c r="K32" s="1"/>
      <c r="L32" s="1"/>
      <c r="M32" s="1"/>
      <c r="N32" s="1"/>
      <c r="O32" s="1"/>
      <c r="P32" s="1"/>
      <c r="Q32" s="1"/>
      <c r="R32" s="1"/>
      <c r="S32" s="1"/>
      <c r="T32" s="1"/>
      <c r="U32" s="1"/>
      <c r="V32" s="1"/>
      <c r="W32" s="1"/>
      <c r="X32" s="1"/>
      <c r="Y32" s="1"/>
    </row>
    <row r="33" spans="1:25" ht="15.75" customHeight="1">
      <c r="A33" s="277"/>
      <c r="B33" s="271"/>
      <c r="C33" s="271"/>
      <c r="D33" s="271"/>
      <c r="E33" s="271"/>
      <c r="F33" s="271"/>
      <c r="G33" s="271"/>
      <c r="H33" s="271"/>
      <c r="I33" s="278"/>
      <c r="J33" s="1"/>
      <c r="K33" s="1"/>
      <c r="L33" s="1"/>
      <c r="M33" s="1"/>
      <c r="N33" s="1"/>
      <c r="O33" s="1"/>
      <c r="P33" s="1"/>
      <c r="Q33" s="1"/>
      <c r="R33" s="1"/>
      <c r="S33" s="1"/>
      <c r="T33" s="1"/>
      <c r="U33" s="1"/>
      <c r="V33" s="1"/>
      <c r="W33" s="1"/>
      <c r="X33" s="1"/>
      <c r="Y33" s="1"/>
    </row>
    <row r="34" spans="1:25" ht="15.75" customHeight="1">
      <c r="A34" s="277"/>
      <c r="B34" s="271"/>
      <c r="C34" s="271"/>
      <c r="D34" s="271"/>
      <c r="E34" s="271"/>
      <c r="F34" s="271"/>
      <c r="G34" s="271"/>
      <c r="H34" s="271"/>
      <c r="I34" s="278"/>
      <c r="J34" s="1"/>
      <c r="K34" s="1"/>
      <c r="L34" s="1"/>
      <c r="M34" s="1"/>
      <c r="N34" s="1"/>
      <c r="O34" s="1"/>
      <c r="P34" s="1"/>
      <c r="Q34" s="1"/>
      <c r="R34" s="1"/>
      <c r="S34" s="1"/>
      <c r="T34" s="1"/>
      <c r="U34" s="1"/>
      <c r="V34" s="1"/>
      <c r="W34" s="1"/>
      <c r="X34" s="1"/>
      <c r="Y34" s="1"/>
    </row>
    <row r="35" spans="1:25" ht="15.75" customHeight="1">
      <c r="A35" s="277"/>
      <c r="B35" s="271"/>
      <c r="C35" s="271"/>
      <c r="D35" s="271"/>
      <c r="E35" s="271"/>
      <c r="F35" s="271"/>
      <c r="G35" s="271"/>
      <c r="H35" s="271"/>
      <c r="I35" s="278"/>
      <c r="J35" s="1"/>
      <c r="K35" s="1"/>
      <c r="L35" s="1"/>
      <c r="M35" s="1"/>
      <c r="N35" s="1"/>
      <c r="O35" s="1"/>
      <c r="P35" s="1"/>
      <c r="Q35" s="1"/>
      <c r="R35" s="1"/>
      <c r="S35" s="1"/>
      <c r="T35" s="1"/>
      <c r="U35" s="1"/>
      <c r="V35" s="1"/>
      <c r="W35" s="1"/>
      <c r="X35" s="1"/>
      <c r="Y35" s="1"/>
    </row>
    <row r="36" spans="1:25" ht="15.75" customHeight="1">
      <c r="A36" s="279"/>
      <c r="B36" s="280"/>
      <c r="C36" s="280"/>
      <c r="D36" s="280"/>
      <c r="E36" s="280"/>
      <c r="F36" s="280"/>
      <c r="G36" s="280"/>
      <c r="H36" s="280"/>
      <c r="I36" s="281"/>
      <c r="J36" s="1"/>
      <c r="K36" s="1"/>
      <c r="L36" s="1"/>
      <c r="M36" s="1"/>
      <c r="N36" s="1"/>
      <c r="O36" s="1"/>
      <c r="P36" s="1"/>
      <c r="Q36" s="1"/>
      <c r="R36" s="1"/>
      <c r="S36" s="1"/>
      <c r="T36" s="1"/>
      <c r="U36" s="1"/>
      <c r="V36" s="1"/>
      <c r="W36" s="1"/>
      <c r="X36" s="1"/>
      <c r="Y36" s="1"/>
    </row>
    <row r="37" spans="1:25" ht="15.75" customHeight="1">
      <c r="A37" s="1"/>
      <c r="B37" s="1"/>
      <c r="C37" s="1"/>
      <c r="D37" s="1"/>
      <c r="E37" s="1"/>
      <c r="F37" s="1"/>
      <c r="G37" s="1"/>
      <c r="H37" s="1"/>
      <c r="I37" s="1"/>
      <c r="J37" s="1"/>
      <c r="K37" s="1"/>
      <c r="L37" s="1"/>
      <c r="M37" s="1"/>
      <c r="N37" s="1"/>
      <c r="O37" s="1"/>
      <c r="P37" s="1"/>
      <c r="Q37" s="1"/>
      <c r="R37" s="1"/>
      <c r="S37" s="1"/>
      <c r="T37" s="1"/>
      <c r="U37" s="1"/>
      <c r="V37" s="1"/>
      <c r="W37" s="1"/>
      <c r="X37" s="1"/>
      <c r="Y37" s="1"/>
    </row>
    <row r="38" spans="1:25" ht="33" customHeight="1">
      <c r="A38" s="238" t="s">
        <v>248</v>
      </c>
      <c r="B38" s="273"/>
      <c r="C38" s="273"/>
      <c r="D38" s="273"/>
      <c r="E38" s="273"/>
      <c r="F38" s="273"/>
      <c r="G38" s="273"/>
      <c r="H38" s="273"/>
      <c r="I38" s="274"/>
      <c r="J38" s="1"/>
      <c r="K38" s="1"/>
      <c r="L38" s="1"/>
      <c r="M38" s="1"/>
      <c r="N38" s="1"/>
      <c r="O38" s="1"/>
      <c r="P38" s="1"/>
      <c r="Q38" s="1"/>
      <c r="R38" s="1"/>
      <c r="S38" s="1"/>
      <c r="T38" s="1"/>
      <c r="U38" s="1"/>
      <c r="V38" s="1"/>
      <c r="W38" s="1"/>
      <c r="X38" s="1"/>
      <c r="Y38" s="1"/>
    </row>
    <row r="39" spans="1:25" ht="15.75" customHeight="1">
      <c r="A39" s="244" t="s">
        <v>249</v>
      </c>
      <c r="B39" s="275"/>
      <c r="C39" s="275"/>
      <c r="D39" s="275"/>
      <c r="E39" s="275"/>
      <c r="F39" s="275"/>
      <c r="G39" s="275"/>
      <c r="H39" s="275"/>
      <c r="I39" s="276"/>
      <c r="J39" s="1"/>
      <c r="K39" s="1"/>
      <c r="L39" s="1"/>
      <c r="M39" s="1"/>
      <c r="N39" s="1"/>
      <c r="O39" s="1"/>
      <c r="P39" s="1"/>
      <c r="Q39" s="1"/>
      <c r="R39" s="1"/>
      <c r="S39" s="1"/>
      <c r="T39" s="1"/>
      <c r="U39" s="1"/>
      <c r="V39" s="1"/>
      <c r="W39" s="1"/>
      <c r="X39" s="1"/>
      <c r="Y39" s="1"/>
    </row>
    <row r="40" spans="1:25" ht="15.75" customHeight="1">
      <c r="A40" s="277"/>
      <c r="B40" s="271"/>
      <c r="C40" s="271"/>
      <c r="D40" s="271"/>
      <c r="E40" s="271"/>
      <c r="F40" s="271"/>
      <c r="G40" s="271"/>
      <c r="H40" s="271"/>
      <c r="I40" s="278"/>
      <c r="J40" s="1"/>
      <c r="K40" s="1"/>
      <c r="L40" s="1"/>
      <c r="M40" s="1"/>
      <c r="N40" s="1"/>
      <c r="O40" s="1"/>
      <c r="P40" s="1"/>
      <c r="Q40" s="1"/>
      <c r="R40" s="1"/>
      <c r="S40" s="1"/>
      <c r="T40" s="1"/>
      <c r="U40" s="1"/>
      <c r="V40" s="1"/>
      <c r="W40" s="1"/>
      <c r="X40" s="1"/>
      <c r="Y40" s="1"/>
    </row>
    <row r="41" spans="1:25" ht="15.75" customHeight="1">
      <c r="A41" s="277"/>
      <c r="B41" s="271"/>
      <c r="C41" s="271"/>
      <c r="D41" s="271"/>
      <c r="E41" s="271"/>
      <c r="F41" s="271"/>
      <c r="G41" s="271"/>
      <c r="H41" s="271"/>
      <c r="I41" s="278"/>
      <c r="J41" s="1"/>
      <c r="K41" s="1"/>
      <c r="L41" s="1"/>
      <c r="M41" s="1"/>
      <c r="N41" s="1"/>
      <c r="O41" s="1"/>
      <c r="P41" s="1"/>
      <c r="Q41" s="1"/>
      <c r="R41" s="1"/>
      <c r="S41" s="1"/>
      <c r="T41" s="1"/>
      <c r="U41" s="1"/>
      <c r="V41" s="1"/>
      <c r="W41" s="1"/>
      <c r="X41" s="1"/>
      <c r="Y41" s="1"/>
    </row>
    <row r="42" spans="1:25" ht="15.75" customHeight="1">
      <c r="A42" s="277"/>
      <c r="B42" s="271"/>
      <c r="C42" s="271"/>
      <c r="D42" s="271"/>
      <c r="E42" s="271"/>
      <c r="F42" s="271"/>
      <c r="G42" s="271"/>
      <c r="H42" s="271"/>
      <c r="I42" s="278"/>
      <c r="J42" s="1"/>
      <c r="K42" s="1"/>
      <c r="L42" s="1"/>
      <c r="M42" s="1"/>
      <c r="N42" s="1"/>
      <c r="O42" s="1"/>
      <c r="P42" s="1"/>
      <c r="Q42" s="1"/>
      <c r="R42" s="1"/>
      <c r="S42" s="1"/>
      <c r="T42" s="1"/>
      <c r="U42" s="1"/>
      <c r="V42" s="1"/>
      <c r="W42" s="1"/>
      <c r="X42" s="1"/>
      <c r="Y42" s="1"/>
    </row>
    <row r="43" spans="1:25" ht="15.75" customHeight="1">
      <c r="A43" s="277"/>
      <c r="B43" s="271"/>
      <c r="C43" s="271"/>
      <c r="D43" s="271"/>
      <c r="E43" s="271"/>
      <c r="F43" s="271"/>
      <c r="G43" s="271"/>
      <c r="H43" s="271"/>
      <c r="I43" s="278"/>
      <c r="J43" s="1"/>
      <c r="K43" s="1"/>
      <c r="L43" s="1"/>
      <c r="M43" s="1"/>
      <c r="N43" s="1"/>
      <c r="O43" s="1"/>
      <c r="P43" s="1"/>
      <c r="Q43" s="1"/>
      <c r="R43" s="1"/>
      <c r="S43" s="1"/>
      <c r="T43" s="1"/>
      <c r="U43" s="1"/>
      <c r="V43" s="1"/>
      <c r="W43" s="1"/>
      <c r="X43" s="1"/>
      <c r="Y43" s="1"/>
    </row>
    <row r="44" spans="1:25" ht="15.75" customHeight="1">
      <c r="A44" s="277"/>
      <c r="B44" s="271"/>
      <c r="C44" s="271"/>
      <c r="D44" s="271"/>
      <c r="E44" s="271"/>
      <c r="F44" s="271"/>
      <c r="G44" s="271"/>
      <c r="H44" s="271"/>
      <c r="I44" s="278"/>
      <c r="J44" s="1"/>
      <c r="K44" s="1"/>
      <c r="L44" s="1"/>
      <c r="M44" s="1"/>
      <c r="N44" s="1"/>
      <c r="O44" s="1"/>
      <c r="P44" s="1"/>
      <c r="Q44" s="1"/>
      <c r="R44" s="1"/>
      <c r="S44" s="1"/>
      <c r="T44" s="1"/>
      <c r="U44" s="1"/>
      <c r="V44" s="1"/>
      <c r="W44" s="1"/>
      <c r="X44" s="1"/>
      <c r="Y44" s="1"/>
    </row>
    <row r="45" spans="1:25" ht="15.75" customHeight="1">
      <c r="A45" s="277"/>
      <c r="B45" s="271"/>
      <c r="C45" s="271"/>
      <c r="D45" s="271"/>
      <c r="E45" s="271"/>
      <c r="F45" s="271"/>
      <c r="G45" s="271"/>
      <c r="H45" s="271"/>
      <c r="I45" s="278"/>
      <c r="J45" s="1"/>
      <c r="K45" s="1"/>
      <c r="L45" s="1"/>
      <c r="M45" s="1"/>
      <c r="N45" s="1"/>
      <c r="O45" s="1"/>
      <c r="P45" s="1"/>
      <c r="Q45" s="1"/>
      <c r="R45" s="1"/>
      <c r="S45" s="1"/>
      <c r="T45" s="1"/>
      <c r="U45" s="1"/>
      <c r="V45" s="1"/>
      <c r="W45" s="1"/>
      <c r="X45" s="1"/>
      <c r="Y45" s="1"/>
    </row>
    <row r="46" spans="1:25" ht="15.75" customHeight="1">
      <c r="A46" s="277"/>
      <c r="B46" s="271"/>
      <c r="C46" s="271"/>
      <c r="D46" s="271"/>
      <c r="E46" s="271"/>
      <c r="F46" s="271"/>
      <c r="G46" s="271"/>
      <c r="H46" s="271"/>
      <c r="I46" s="278"/>
      <c r="J46" s="1"/>
      <c r="K46" s="1"/>
      <c r="L46" s="1"/>
      <c r="M46" s="1"/>
      <c r="N46" s="1"/>
      <c r="O46" s="1"/>
      <c r="P46" s="1"/>
      <c r="Q46" s="1"/>
      <c r="R46" s="1"/>
      <c r="S46" s="1"/>
      <c r="T46" s="1"/>
      <c r="U46" s="1"/>
      <c r="V46" s="1"/>
      <c r="W46" s="1"/>
      <c r="X46" s="1"/>
      <c r="Y46" s="1"/>
    </row>
    <row r="47" spans="1:25" ht="15.75" customHeight="1">
      <c r="A47" s="277"/>
      <c r="B47" s="271"/>
      <c r="C47" s="271"/>
      <c r="D47" s="271"/>
      <c r="E47" s="271"/>
      <c r="F47" s="271"/>
      <c r="G47" s="271"/>
      <c r="H47" s="271"/>
      <c r="I47" s="278"/>
      <c r="J47" s="1"/>
      <c r="K47" s="1"/>
      <c r="L47" s="1"/>
      <c r="M47" s="1"/>
      <c r="N47" s="1"/>
      <c r="O47" s="1"/>
      <c r="P47" s="1"/>
      <c r="Q47" s="1"/>
      <c r="R47" s="1"/>
      <c r="S47" s="1"/>
      <c r="T47" s="1"/>
      <c r="U47" s="1"/>
      <c r="V47" s="1"/>
      <c r="W47" s="1"/>
      <c r="X47" s="1"/>
      <c r="Y47" s="1"/>
    </row>
    <row r="48" spans="1:25" ht="15.75" customHeight="1">
      <c r="A48" s="279"/>
      <c r="B48" s="280"/>
      <c r="C48" s="280"/>
      <c r="D48" s="280"/>
      <c r="E48" s="280"/>
      <c r="F48" s="280"/>
      <c r="G48" s="280"/>
      <c r="H48" s="280"/>
      <c r="I48" s="281"/>
      <c r="J48" s="1"/>
      <c r="K48" s="1"/>
      <c r="L48" s="1"/>
      <c r="M48" s="1"/>
      <c r="N48" s="1"/>
      <c r="O48" s="1"/>
      <c r="P48" s="1"/>
      <c r="Q48" s="1"/>
      <c r="R48" s="1"/>
      <c r="S48" s="1"/>
      <c r="T48" s="1"/>
      <c r="U48" s="1"/>
      <c r="V48" s="1"/>
      <c r="W48" s="1"/>
      <c r="X48" s="1"/>
      <c r="Y48" s="1"/>
    </row>
    <row r="49" spans="1:25" ht="15.75" customHeight="1">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c r="A66" s="1"/>
      <c r="B66" s="1"/>
      <c r="C66" s="1"/>
      <c r="D66" s="1"/>
      <c r="E66" s="1"/>
      <c r="F66" s="23"/>
      <c r="G66" s="1"/>
      <c r="H66" s="1"/>
      <c r="I66" s="1"/>
      <c r="J66" s="1"/>
      <c r="K66" s="1"/>
      <c r="L66" s="1"/>
      <c r="M66" s="1"/>
      <c r="N66" s="1"/>
      <c r="O66" s="1"/>
      <c r="P66" s="1"/>
      <c r="Q66" s="1"/>
      <c r="R66" s="1"/>
      <c r="S66" s="1"/>
      <c r="T66" s="1"/>
      <c r="U66" s="1"/>
      <c r="V66" s="1"/>
      <c r="W66" s="1"/>
      <c r="X66" s="1"/>
      <c r="Y66" s="1"/>
    </row>
    <row r="67" spans="1:25" ht="15.75" customHeight="1">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8:I36"/>
    <mergeCell ref="A38:I38"/>
    <mergeCell ref="A39:I48"/>
    <mergeCell ref="A5:I5"/>
    <mergeCell ref="A6:I14"/>
    <mergeCell ref="A16:I16"/>
    <mergeCell ref="A17:I25"/>
    <mergeCell ref="A27:I27"/>
  </mergeCells>
  <pageMargins left="0.7" right="0.7" top="0.75" bottom="0.75" header="0" footer="0"/>
  <pageSetup paperSize="9" scale="87" orientation="portrait"/>
  <headerFoot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2D7C47F8D1FA7C4FAC096C5BA9D41879" ma:contentTypeVersion="18" ma:contentTypeDescription="Create a new document." ma:contentTypeScope="" ma:versionID="b4c84f15be57a99d6c8fb3a7f53e361a">
  <xsd:schema xmlns:xsd="http://www.w3.org/2001/XMLSchema" xmlns:xs="http://www.w3.org/2001/XMLSchema" xmlns:p="http://schemas.microsoft.com/office/2006/metadata/properties" xmlns:ns1="http://schemas.microsoft.com/sharepoint/v3" xmlns:ns2="662745e8-e224-48e8-a2e3-254862b8c2f5" xmlns:ns3="a30ec2d3-6aa3-4f23-a79e-22af4b182761" xmlns:ns4="e76eb3f9-f7d4-4afe-8d75-1839375753c6" targetNamespace="http://schemas.microsoft.com/office/2006/metadata/properties" ma:root="true" ma:fieldsID="f8f5991706eee4c950446b948786e1c3" ns1:_="" ns2:_="" ns3:_="" ns4:_="">
    <xsd:import namespace="http://schemas.microsoft.com/sharepoint/v3"/>
    <xsd:import namespace="662745e8-e224-48e8-a2e3-254862b8c2f5"/>
    <xsd:import namespace="a30ec2d3-6aa3-4f23-a79e-22af4b182761"/>
    <xsd:import namespace="e76eb3f9-f7d4-4afe-8d75-1839375753c6"/>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6" nillable="true" ma:displayName="Unified Compliance Policy Properties" ma:hidden="true" ma:internalName="_ip_UnifiedCompliancePolicyProperties">
      <xsd:simpleType>
        <xsd:restriction base="dms:Note"/>
      </xsd:simpleType>
    </xsd:element>
    <xsd:element name="_ip_UnifiedCompliancePolicyUIAction" ma:index="3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e042894-9561-4bd7-be94-427ec9057a51}" ma:internalName="TaxCatchAll" ma:showField="CatchAllData"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e042894-9561-4bd7-be94-427ec9057a51}" ma:internalName="TaxCatchAllLabel" ma:readOnly="true" ma:showField="CatchAllDataLabel" ma:web="e76eb3f9-f7d4-4afe-8d75-1839375753c6">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Community|144ac7d7-0b9a-42f9-9385-2935294b6de3"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Waste Incineration Sector Group" ma:internalName="Team">
      <xsd:simpleType>
        <xsd:restriction base="dms:Text"/>
      </xsd:simpleType>
    </xsd:element>
    <xsd:element name="Topic" ma:index="20" nillable="true" ma:displayName="Topic" ma:default="Data"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EA|b77da37e-7166-4741-8c12-4679faab22d9"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EA|d5f78ddb-b1b6-4328-9877-d7e3ed06fdac"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30ec2d3-6aa3-4f23-a79e-22af4b18276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element name="MediaServiceDateTaken" ma:index="29" nillable="true" ma:displayName="MediaServiceDateTaken" ma:hidden="true" ma:internalName="MediaServiceDateTaken" ma:readOnly="true">
      <xsd:simpleType>
        <xsd:restriction base="dms:Text"/>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eb3f9-f7d4-4afe-8d75-1839375753c6" elementFormDefault="qualified">
    <xsd:import namespace="http://schemas.microsoft.com/office/2006/documentManagement/types"/>
    <xsd:import namespace="http://schemas.microsoft.com/office/infopath/2007/PartnerControls"/>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_ip_UnifiedCompliancePolicyUIAction xmlns="http://schemas.microsoft.com/sharepoint/v3" xsi:nil="true"/>
    <k85d23755b3a46b5a51451cf336b2e9b xmlns="662745e8-e224-48e8-a2e3-254862b8c2f5">
      <Terms xmlns="http://schemas.microsoft.com/office/infopath/2007/PartnerControls"/>
    </k85d23755b3a46b5a51451cf336b2e9b>
    <Topic xmlns="662745e8-e224-48e8-a2e3-254862b8c2f5">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EA</TermName>
          <TermId xmlns="http://schemas.microsoft.com/office/infopath/2007/PartnerControls">b77da37e-7166-4741-8c12-4679faab22d9</TermId>
        </TermInfo>
      </Terms>
    </ddeb1fd0a9ad4436a96525d34737dc44>
    <_ip_UnifiedCompliancePolicyProperties xmlns="http://schemas.microsoft.com/sharepoint/v3" xsi:nil="true"/>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EA</TermName>
          <TermId xmlns="http://schemas.microsoft.com/office/infopath/2007/PartnerControls">d5f78ddb-b1b6-4328-9877-d7e3ed06fdac</TermId>
        </TermInfo>
      </Terms>
    </fe59e9859d6a491389c5b03567f5dda5>
    <Team xmlns="662745e8-e224-48e8-a2e3-254862b8c2f5">Waste Incineration Sector Group</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Community</TermName>
          <TermId xmlns="http://schemas.microsoft.com/office/infopath/2007/PartnerControls">144ac7d7-0b9a-42f9-9385-2935294b6de3</TermId>
        </TermInfo>
      </Terms>
    </n7493b4506bf40e28c373b1e51a33445>
  </documentManagement>
</p:properties>
</file>

<file path=customXml/itemProps1.xml><?xml version="1.0" encoding="utf-8"?>
<ds:datastoreItem xmlns:ds="http://schemas.openxmlformats.org/officeDocument/2006/customXml" ds:itemID="{E78C3DD8-8CC1-4AED-9AC1-D133C521DB89}"/>
</file>

<file path=customXml/itemProps2.xml><?xml version="1.0" encoding="utf-8"?>
<ds:datastoreItem xmlns:ds="http://schemas.openxmlformats.org/officeDocument/2006/customXml" ds:itemID="{60A05EC5-EA87-4DEC-94DD-46C040E3DF75}"/>
</file>

<file path=customXml/itemProps3.xml><?xml version="1.0" encoding="utf-8"?>
<ds:datastoreItem xmlns:ds="http://schemas.openxmlformats.org/officeDocument/2006/customXml" ds:itemID="{C018F2AC-CCE8-470D-8FF4-3C8044849DC2}"/>
</file>

<file path=customXml/itemProps4.xml><?xml version="1.0" encoding="utf-8"?>
<ds:datastoreItem xmlns:ds="http://schemas.openxmlformats.org/officeDocument/2006/customXml" ds:itemID="{126EFD47-FBB1-4E1F-9109-C20B66ED4D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Anderson, Mike</cp:lastModifiedBy>
  <cp:revision/>
  <dcterms:created xsi:type="dcterms:W3CDTF">2023-02-28T09:30:38Z</dcterms:created>
  <dcterms:modified xsi:type="dcterms:W3CDTF">2023-05-12T10:02:55Z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0x010100A5BF1C78D9F64B679A5EBDE1C6598EBC01002D7C47F8D1FA7C4FAC096C5BA9D41879</vt:lpwstr>
  </property>
  <property fmtid="{D5CDD505-2E9C-101B-9397-08002B2CF9AE}" pid="3" name="InformationType">
    <vt:lpwstr/>
  </property>
  <property fmtid="{D5CDD505-2E9C-101B-9397-08002B2CF9AE}" pid="4" name="Distribution">
    <vt:lpwstr>9;#Internal EA|b77da37e-7166-4741-8c12-4679faab22d9</vt:lpwstr>
  </property>
  <property fmtid="{D5CDD505-2E9C-101B-9397-08002B2CF9AE}" pid="5" name="HOCopyrightLevel">
    <vt:lpwstr>7;#Crown|69589897-2828-4761-976e-717fd8e631c9</vt:lpwstr>
  </property>
  <property fmtid="{D5CDD505-2E9C-101B-9397-08002B2CF9AE}" pid="6" name="HOGovernmentSecurityClassification">
    <vt:lpwstr>6;#Official|14c80daa-741b-422c-9722-f71693c9ede4</vt:lpwstr>
  </property>
  <property fmtid="{D5CDD505-2E9C-101B-9397-08002B2CF9AE}" pid="7" name="HOSiteType">
    <vt:lpwstr>10;#Community|144ac7d7-0b9a-42f9-9385-2935294b6de3</vt:lpwstr>
  </property>
  <property fmtid="{D5CDD505-2E9C-101B-9397-08002B2CF9AE}" pid="8" name="OrganisationalUnit">
    <vt:lpwstr>8;#EA|d5f78ddb-b1b6-4328-9877-d7e3ed06fdac</vt:lpwstr>
  </property>
</Properties>
</file>