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12075"/>
  </bookViews>
  <sheets>
    <sheet name="1.Forecast avgs - weekday-month" sheetId="1" r:id="rId1"/>
    <sheet name="2. Year-on-year growth" sheetId="2" r:id="rId2"/>
    <sheet name="3. Day-month effects historical" sheetId="3" r:id="rId3"/>
  </sheets>
  <definedNames>
    <definedName name="_xlnm._FilterDatabase" localSheetId="0" hidden="1">'1.Forecast avgs - weekday-month'!$A$2:$F$37</definedName>
  </definedNames>
  <calcPr calcId="145621"/>
</workbook>
</file>

<file path=xl/calcChain.xml><?xml version="1.0" encoding="utf-8"?>
<calcChain xmlns="http://schemas.openxmlformats.org/spreadsheetml/2006/main">
  <c r="E10" i="1" l="1"/>
  <c r="G24" i="1"/>
  <c r="E22" i="1"/>
  <c r="E15" i="1"/>
  <c r="E8" i="1"/>
  <c r="E36" i="1"/>
  <c r="E29" i="1"/>
  <c r="E21" i="1"/>
  <c r="E14" i="1"/>
  <c r="E7" i="1"/>
  <c r="E35" i="1"/>
  <c r="E28" i="1"/>
  <c r="E23" i="1"/>
  <c r="E16" i="1"/>
  <c r="E9" i="1"/>
  <c r="E37" i="1"/>
  <c r="E30" i="1"/>
  <c r="E19" i="1"/>
  <c r="E12" i="1"/>
  <c r="E5" i="1"/>
  <c r="E33" i="1"/>
  <c r="E26" i="1"/>
  <c r="E18" i="1"/>
  <c r="E11" i="1"/>
  <c r="E4" i="1"/>
  <c r="E32" i="1"/>
  <c r="E25" i="1"/>
  <c r="E20" i="1"/>
  <c r="E13" i="1"/>
  <c r="E6" i="1"/>
  <c r="E34" i="1"/>
  <c r="E27" i="1"/>
  <c r="E17" i="1"/>
  <c r="E3" i="1"/>
  <c r="E31" i="1"/>
  <c r="E24" i="1"/>
  <c r="H31" i="1" l="1"/>
  <c r="H32" i="1"/>
  <c r="H33" i="1"/>
  <c r="H34" i="1"/>
  <c r="H35" i="1"/>
  <c r="H36" i="1"/>
  <c r="H37" i="1"/>
  <c r="G31" i="1"/>
  <c r="G32" i="1"/>
  <c r="G33" i="1"/>
  <c r="G34" i="1"/>
  <c r="G35" i="1"/>
  <c r="G36" i="1"/>
  <c r="G37" i="1"/>
  <c r="G30" i="1" l="1"/>
  <c r="G29" i="1"/>
  <c r="G28" i="1"/>
  <c r="G27" i="1"/>
  <c r="G26" i="1"/>
  <c r="G25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F9" i="2"/>
  <c r="F8" i="2"/>
  <c r="F7" i="2"/>
  <c r="F6" i="2"/>
  <c r="F5" i="2"/>
  <c r="F4" i="2"/>
</calcChain>
</file>

<file path=xl/comments1.xml><?xml version="1.0" encoding="utf-8"?>
<comments xmlns="http://schemas.openxmlformats.org/spreadsheetml/2006/main">
  <authors>
    <author>Author</author>
  </authors>
  <commentList>
    <comment ref="B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F-stat not significant; p=.184</t>
        </r>
      </text>
    </comment>
  </commentList>
</comments>
</file>

<file path=xl/sharedStrings.xml><?xml version="1.0" encoding="utf-8"?>
<sst xmlns="http://schemas.openxmlformats.org/spreadsheetml/2006/main" count="201" uniqueCount="75">
  <si>
    <t>day.of.week</t>
  </si>
  <si>
    <t>month</t>
  </si>
  <si>
    <t>Friday</t>
  </si>
  <si>
    <t>Dec</t>
  </si>
  <si>
    <t>Monday</t>
  </si>
  <si>
    <t>Saturday</t>
  </si>
  <si>
    <t>Sunday</t>
  </si>
  <si>
    <t>Thursday</t>
  </si>
  <si>
    <t>Tuesday</t>
  </si>
  <si>
    <t>Wednesday</t>
  </si>
  <si>
    <t>Jan</t>
  </si>
  <si>
    <t>Nov</t>
  </si>
  <si>
    <t>Oct</t>
  </si>
  <si>
    <t>id</t>
  </si>
  <si>
    <t>medium scenario</t>
  </si>
  <si>
    <t>high scenario</t>
  </si>
  <si>
    <t>fy 16/17 averages</t>
  </si>
  <si>
    <t>Estimate</t>
  </si>
  <si>
    <t>Std. Error</t>
  </si>
  <si>
    <t>t value</t>
  </si>
  <si>
    <t>Pr(&gt;|t|)</t>
  </si>
  <si>
    <t>(Intercept)</t>
  </si>
  <si>
    <t>fyear11/12</t>
  </si>
  <si>
    <t>fyear12/13</t>
  </si>
  <si>
    <t>fyear13/14</t>
  </si>
  <si>
    <t>fyear14/15</t>
  </si>
  <si>
    <t>fyear15/16</t>
  </si>
  <si>
    <t>fyear16/17</t>
  </si>
  <si>
    <t>year-on-year growth</t>
  </si>
  <si>
    <t>day.month</t>
  </si>
  <si>
    <t>Std..Error</t>
  </si>
  <si>
    <t>t.value</t>
  </si>
  <si>
    <t>Pr...t..</t>
  </si>
  <si>
    <t>day.of.weekMonday</t>
  </si>
  <si>
    <t>day.of.weekSaturday</t>
  </si>
  <si>
    <t>day.of.weekSunday</t>
  </si>
  <si>
    <t>day.of.weekThursday</t>
  </si>
  <si>
    <t>day.of.weekTuesday</t>
  </si>
  <si>
    <t>day.of.weekWednesday</t>
  </si>
  <si>
    <t>month.fyearJan-10/11</t>
  </si>
  <si>
    <t>month.fyearNov-10/11</t>
  </si>
  <si>
    <t>month.fyearOct-10/11</t>
  </si>
  <si>
    <t>month.fyearJan-11/12</t>
  </si>
  <si>
    <t>month.fyearNov-11/12</t>
  </si>
  <si>
    <t>month.fyearOct-11/12</t>
  </si>
  <si>
    <t>month.fyearJan-12/13</t>
  </si>
  <si>
    <t>month.fyearNov-12/13</t>
  </si>
  <si>
    <t>month.fyearOct-12/13</t>
  </si>
  <si>
    <t>month.fyearJan-13/14</t>
  </si>
  <si>
    <t>month.fyearNov-13/14</t>
  </si>
  <si>
    <t>month.fyearOct-13/14</t>
  </si>
  <si>
    <t>month.fyearJan-14/15</t>
  </si>
  <si>
    <t>month.fyearNov-14/15</t>
  </si>
  <si>
    <t>month.fyearOct-14/15</t>
  </si>
  <si>
    <t>month.fyearJan-15/16</t>
  </si>
  <si>
    <t>month.fyearNov-15/16</t>
  </si>
  <si>
    <t>month.fyearOct-15/16</t>
  </si>
  <si>
    <t>month.fyearJan-16/17</t>
  </si>
  <si>
    <t>month.fyearNov-16/17</t>
  </si>
  <si>
    <t>month.fyearOct-16/17</t>
  </si>
  <si>
    <t>2010/2011</t>
  </si>
  <si>
    <t>20111/2012</t>
  </si>
  <si>
    <t>2012/2013</t>
  </si>
  <si>
    <t>2014/2015</t>
  </si>
  <si>
    <t>2013/2014</t>
  </si>
  <si>
    <t>2015/2016</t>
  </si>
  <si>
    <t>2016/2017</t>
  </si>
  <si>
    <t>Feb</t>
  </si>
  <si>
    <t>month.fyearFeb-10/11</t>
  </si>
  <si>
    <t>month.fyearFeb-11/12</t>
  </si>
  <si>
    <t>month.fyearFeb-12/13</t>
  </si>
  <si>
    <t>month.fyearFeb-13/14</t>
  </si>
  <si>
    <t>month.fyearFeb-14/15</t>
  </si>
  <si>
    <t>month.fyearFeb-15/16</t>
  </si>
  <si>
    <t>month.fyearFeb-16/17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</si>
</sst>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2" fontId="4" fillId="0" borderId="0" xfId="0" applyNumberFormat="1" applyFont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2"/>
          <c:order val="2"/>
          <c:tx>
            <c:strRef>
              <c:f>'1.Forecast avgs - weekday-month'!$D$2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</c:spPr>
          <c:val>
            <c:numRef>
              <c:f>'1.Forecast avgs - weekday-month'!$D$3:$D$37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12864"/>
        <c:axId val="158112384"/>
      </c:areaChart>
      <c:lineChart>
        <c:grouping val="standard"/>
        <c:varyColors val="0"/>
        <c:ser>
          <c:idx val="0"/>
          <c:order val="0"/>
          <c:tx>
            <c:strRef>
              <c:f>'1.Forecast avgs - weekday-month'!$G$2</c:f>
              <c:strCache>
                <c:ptCount val="1"/>
                <c:pt idx="0">
                  <c:v>medium scenario</c:v>
                </c:pt>
              </c:strCache>
            </c:strRef>
          </c:tx>
          <c:marker>
            <c:symbol val="none"/>
          </c:marker>
          <c:cat>
            <c:strRef>
              <c:f>'1.Forecast avgs - weekday-month'!$E$3:$E$37</c:f>
              <c:strCache>
                <c:ptCount val="35"/>
                <c:pt idx="0">
                  <c:v>Friday-Oct</c:v>
                </c:pt>
                <c:pt idx="1">
                  <c:v>Saturday-Oct</c:v>
                </c:pt>
                <c:pt idx="2">
                  <c:v>Sunday-Oct</c:v>
                </c:pt>
                <c:pt idx="3">
                  <c:v>Monday-Oct</c:v>
                </c:pt>
                <c:pt idx="4">
                  <c:v>Tuesday-Oct</c:v>
                </c:pt>
                <c:pt idx="5">
                  <c:v>Wednesday-Oct</c:v>
                </c:pt>
                <c:pt idx="6">
                  <c:v>Thursday-Oct</c:v>
                </c:pt>
                <c:pt idx="7">
                  <c:v>Friday-Nov</c:v>
                </c:pt>
                <c:pt idx="8">
                  <c:v>Saturday-Nov</c:v>
                </c:pt>
                <c:pt idx="9">
                  <c:v>Sunday-Nov</c:v>
                </c:pt>
                <c:pt idx="10">
                  <c:v>Monday-Nov</c:v>
                </c:pt>
                <c:pt idx="11">
                  <c:v>Tuesday-Nov</c:v>
                </c:pt>
                <c:pt idx="12">
                  <c:v>Wednesday-Nov</c:v>
                </c:pt>
                <c:pt idx="13">
                  <c:v>Thursday-Nov</c:v>
                </c:pt>
                <c:pt idx="14">
                  <c:v>Friday-Dec</c:v>
                </c:pt>
                <c:pt idx="15">
                  <c:v>Saturday-Dec</c:v>
                </c:pt>
                <c:pt idx="16">
                  <c:v>Sunday-Dec</c:v>
                </c:pt>
                <c:pt idx="17">
                  <c:v>Monday-Dec</c:v>
                </c:pt>
                <c:pt idx="18">
                  <c:v>Tuesday-Dec</c:v>
                </c:pt>
                <c:pt idx="19">
                  <c:v>Wednesday-Dec</c:v>
                </c:pt>
                <c:pt idx="20">
                  <c:v>Thursday-Dec</c:v>
                </c:pt>
                <c:pt idx="21">
                  <c:v>Friday-Jan</c:v>
                </c:pt>
                <c:pt idx="22">
                  <c:v>Saturday-Jan</c:v>
                </c:pt>
                <c:pt idx="23">
                  <c:v>Sunday-Jan</c:v>
                </c:pt>
                <c:pt idx="24">
                  <c:v>Monday-Jan</c:v>
                </c:pt>
                <c:pt idx="25">
                  <c:v>Tuesday-Jan</c:v>
                </c:pt>
                <c:pt idx="26">
                  <c:v>Wednesday-Jan</c:v>
                </c:pt>
                <c:pt idx="27">
                  <c:v>Thursday-Jan</c:v>
                </c:pt>
                <c:pt idx="28">
                  <c:v>Friday-Feb</c:v>
                </c:pt>
                <c:pt idx="29">
                  <c:v>Saturday-Feb</c:v>
                </c:pt>
                <c:pt idx="30">
                  <c:v>Sunday-Feb</c:v>
                </c:pt>
                <c:pt idx="31">
                  <c:v>Monday-Feb</c:v>
                </c:pt>
                <c:pt idx="32">
                  <c:v>Tuesday-Feb</c:v>
                </c:pt>
                <c:pt idx="33">
                  <c:v>Wednesday-Feb</c:v>
                </c:pt>
                <c:pt idx="34">
                  <c:v>Thursday-Feb</c:v>
                </c:pt>
              </c:strCache>
            </c:strRef>
          </c:cat>
          <c:val>
            <c:numRef>
              <c:f>'1.Forecast avgs - weekday-month'!$G$3:$G$37</c:f>
              <c:numCache>
                <c:formatCode>0.0</c:formatCode>
                <c:ptCount val="35"/>
                <c:pt idx="0">
                  <c:v>260.81148210487805</c:v>
                </c:pt>
                <c:pt idx="1">
                  <c:v>245.59189140487806</c:v>
                </c:pt>
                <c:pt idx="2">
                  <c:v>255.62313760487805</c:v>
                </c:pt>
                <c:pt idx="3">
                  <c:v>275.75950120487806</c:v>
                </c:pt>
                <c:pt idx="4">
                  <c:v>270.61827000487807</c:v>
                </c:pt>
                <c:pt idx="5">
                  <c:v>264.16319300487805</c:v>
                </c:pt>
                <c:pt idx="6">
                  <c:v>259.28767260487803</c:v>
                </c:pt>
                <c:pt idx="7">
                  <c:v>261.91856810487803</c:v>
                </c:pt>
                <c:pt idx="8">
                  <c:v>246.69897740487806</c:v>
                </c:pt>
                <c:pt idx="9">
                  <c:v>256.73022350487804</c:v>
                </c:pt>
                <c:pt idx="10">
                  <c:v>276.86658720487804</c:v>
                </c:pt>
                <c:pt idx="11">
                  <c:v>271.72535600487805</c:v>
                </c:pt>
                <c:pt idx="12">
                  <c:v>265.27027900487809</c:v>
                </c:pt>
                <c:pt idx="13">
                  <c:v>260.39475850487804</c:v>
                </c:pt>
                <c:pt idx="14">
                  <c:v>266.30449770487809</c:v>
                </c:pt>
                <c:pt idx="15">
                  <c:v>251.08490710487806</c:v>
                </c:pt>
                <c:pt idx="16">
                  <c:v>261.11615320487806</c:v>
                </c:pt>
                <c:pt idx="17">
                  <c:v>281.25251680487804</c:v>
                </c:pt>
                <c:pt idx="18">
                  <c:v>276.11128560487805</c:v>
                </c:pt>
                <c:pt idx="19">
                  <c:v>269.65620860487809</c:v>
                </c:pt>
                <c:pt idx="20">
                  <c:v>264.78068820487806</c:v>
                </c:pt>
                <c:pt idx="21">
                  <c:v>272.61708280487807</c:v>
                </c:pt>
                <c:pt idx="22">
                  <c:v>257.39749210487804</c:v>
                </c:pt>
                <c:pt idx="23">
                  <c:v>267.42873830487804</c:v>
                </c:pt>
                <c:pt idx="24">
                  <c:v>287.56510190487808</c:v>
                </c:pt>
                <c:pt idx="25">
                  <c:v>282.42387070487808</c:v>
                </c:pt>
                <c:pt idx="26">
                  <c:v>275.96879370487807</c:v>
                </c:pt>
                <c:pt idx="27">
                  <c:v>271.09327330487804</c:v>
                </c:pt>
                <c:pt idx="28">
                  <c:v>263.66980590487805</c:v>
                </c:pt>
                <c:pt idx="29">
                  <c:v>248.45021520487808</c:v>
                </c:pt>
                <c:pt idx="30">
                  <c:v>258.48146140487808</c:v>
                </c:pt>
                <c:pt idx="31">
                  <c:v>278.61782500487806</c:v>
                </c:pt>
                <c:pt idx="32">
                  <c:v>273.47659380487806</c:v>
                </c:pt>
                <c:pt idx="33">
                  <c:v>267.02151680487805</c:v>
                </c:pt>
                <c:pt idx="34">
                  <c:v>262.14599640487808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'1.Forecast avgs - weekday-month'!$H$2</c:f>
              <c:strCache>
                <c:ptCount val="1"/>
                <c:pt idx="0">
                  <c:v>high scenario</c:v>
                </c:pt>
              </c:strCache>
            </c:strRef>
          </c:tx>
          <c:marker>
            <c:symbol val="none"/>
          </c:marker>
          <c:cat>
            <c:strRef>
              <c:f>'1.Forecast avgs - weekday-month'!$E$3:$E$37</c:f>
              <c:strCache>
                <c:ptCount val="35"/>
                <c:pt idx="0">
                  <c:v>Friday-Oct</c:v>
                </c:pt>
                <c:pt idx="1">
                  <c:v>Saturday-Oct</c:v>
                </c:pt>
                <c:pt idx="2">
                  <c:v>Sunday-Oct</c:v>
                </c:pt>
                <c:pt idx="3">
                  <c:v>Monday-Oct</c:v>
                </c:pt>
                <c:pt idx="4">
                  <c:v>Tuesday-Oct</c:v>
                </c:pt>
                <c:pt idx="5">
                  <c:v>Wednesday-Oct</c:v>
                </c:pt>
                <c:pt idx="6">
                  <c:v>Thursday-Oct</c:v>
                </c:pt>
                <c:pt idx="7">
                  <c:v>Friday-Nov</c:v>
                </c:pt>
                <c:pt idx="8">
                  <c:v>Saturday-Nov</c:v>
                </c:pt>
                <c:pt idx="9">
                  <c:v>Sunday-Nov</c:v>
                </c:pt>
                <c:pt idx="10">
                  <c:v>Monday-Nov</c:v>
                </c:pt>
                <c:pt idx="11">
                  <c:v>Tuesday-Nov</c:v>
                </c:pt>
                <c:pt idx="12">
                  <c:v>Wednesday-Nov</c:v>
                </c:pt>
                <c:pt idx="13">
                  <c:v>Thursday-Nov</c:v>
                </c:pt>
                <c:pt idx="14">
                  <c:v>Friday-Dec</c:v>
                </c:pt>
                <c:pt idx="15">
                  <c:v>Saturday-Dec</c:v>
                </c:pt>
                <c:pt idx="16">
                  <c:v>Sunday-Dec</c:v>
                </c:pt>
                <c:pt idx="17">
                  <c:v>Monday-Dec</c:v>
                </c:pt>
                <c:pt idx="18">
                  <c:v>Tuesday-Dec</c:v>
                </c:pt>
                <c:pt idx="19">
                  <c:v>Wednesday-Dec</c:v>
                </c:pt>
                <c:pt idx="20">
                  <c:v>Thursday-Dec</c:v>
                </c:pt>
                <c:pt idx="21">
                  <c:v>Friday-Jan</c:v>
                </c:pt>
                <c:pt idx="22">
                  <c:v>Saturday-Jan</c:v>
                </c:pt>
                <c:pt idx="23">
                  <c:v>Sunday-Jan</c:v>
                </c:pt>
                <c:pt idx="24">
                  <c:v>Monday-Jan</c:v>
                </c:pt>
                <c:pt idx="25">
                  <c:v>Tuesday-Jan</c:v>
                </c:pt>
                <c:pt idx="26">
                  <c:v>Wednesday-Jan</c:v>
                </c:pt>
                <c:pt idx="27">
                  <c:v>Thursday-Jan</c:v>
                </c:pt>
                <c:pt idx="28">
                  <c:v>Friday-Feb</c:v>
                </c:pt>
                <c:pt idx="29">
                  <c:v>Saturday-Feb</c:v>
                </c:pt>
                <c:pt idx="30">
                  <c:v>Sunday-Feb</c:v>
                </c:pt>
                <c:pt idx="31">
                  <c:v>Monday-Feb</c:v>
                </c:pt>
                <c:pt idx="32">
                  <c:v>Tuesday-Feb</c:v>
                </c:pt>
                <c:pt idx="33">
                  <c:v>Wednesday-Feb</c:v>
                </c:pt>
                <c:pt idx="34">
                  <c:v>Thursday-Feb</c:v>
                </c:pt>
              </c:strCache>
            </c:strRef>
          </c:cat>
          <c:val>
            <c:numRef>
              <c:f>'1.Forecast avgs - weekday-month'!$H$3:$H$37</c:f>
              <c:numCache>
                <c:formatCode>0.0</c:formatCode>
                <c:ptCount val="35"/>
                <c:pt idx="0">
                  <c:v>266.53018129186989</c:v>
                </c:pt>
                <c:pt idx="1">
                  <c:v>251.3105905918699</c:v>
                </c:pt>
                <c:pt idx="2">
                  <c:v>261.34183679186987</c:v>
                </c:pt>
                <c:pt idx="3">
                  <c:v>281.4782003918699</c:v>
                </c:pt>
                <c:pt idx="4">
                  <c:v>276.33696919186991</c:v>
                </c:pt>
                <c:pt idx="5">
                  <c:v>269.88189219186989</c:v>
                </c:pt>
                <c:pt idx="6">
                  <c:v>265.00637179186987</c:v>
                </c:pt>
                <c:pt idx="7">
                  <c:v>267.63726729186988</c:v>
                </c:pt>
                <c:pt idx="8">
                  <c:v>252.41767659186991</c:v>
                </c:pt>
                <c:pt idx="9">
                  <c:v>262.44892269186988</c:v>
                </c:pt>
                <c:pt idx="10">
                  <c:v>282.58528639186989</c:v>
                </c:pt>
                <c:pt idx="11">
                  <c:v>277.44405519186989</c:v>
                </c:pt>
                <c:pt idx="12">
                  <c:v>270.98897819186993</c:v>
                </c:pt>
                <c:pt idx="13">
                  <c:v>266.11345769186988</c:v>
                </c:pt>
                <c:pt idx="14">
                  <c:v>272.02319689186993</c:v>
                </c:pt>
                <c:pt idx="15">
                  <c:v>256.80360629186987</c:v>
                </c:pt>
                <c:pt idx="16">
                  <c:v>266.8348523918699</c:v>
                </c:pt>
                <c:pt idx="17">
                  <c:v>286.97121599186988</c:v>
                </c:pt>
                <c:pt idx="18">
                  <c:v>281.82998479186989</c:v>
                </c:pt>
                <c:pt idx="19">
                  <c:v>275.37490779186993</c:v>
                </c:pt>
                <c:pt idx="20">
                  <c:v>270.4993873918699</c:v>
                </c:pt>
                <c:pt idx="21">
                  <c:v>278.33578199186991</c:v>
                </c:pt>
                <c:pt idx="22">
                  <c:v>263.11619129186988</c:v>
                </c:pt>
                <c:pt idx="23">
                  <c:v>273.14743749186988</c:v>
                </c:pt>
                <c:pt idx="24">
                  <c:v>293.28380109186992</c:v>
                </c:pt>
                <c:pt idx="25">
                  <c:v>288.14256989186993</c:v>
                </c:pt>
                <c:pt idx="26">
                  <c:v>281.68749289186991</c:v>
                </c:pt>
                <c:pt idx="27">
                  <c:v>276.81197249186988</c:v>
                </c:pt>
                <c:pt idx="28">
                  <c:v>269.38850509186989</c:v>
                </c:pt>
                <c:pt idx="29">
                  <c:v>254.16891439186992</c:v>
                </c:pt>
                <c:pt idx="30">
                  <c:v>264.20016059186992</c:v>
                </c:pt>
                <c:pt idx="31">
                  <c:v>284.3365241918699</c:v>
                </c:pt>
                <c:pt idx="32">
                  <c:v>279.19529299186991</c:v>
                </c:pt>
                <c:pt idx="33">
                  <c:v>272.74021599186989</c:v>
                </c:pt>
                <c:pt idx="34">
                  <c:v>267.86469559186992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604480"/>
        <c:axId val="157626752"/>
      </c:lineChart>
      <c:catAx>
        <c:axId val="157604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7626752"/>
        <c:crosses val="autoZero"/>
        <c:auto val="1"/>
        <c:lblAlgn val="ctr"/>
        <c:lblOffset val="100"/>
        <c:noMultiLvlLbl val="0"/>
      </c:catAx>
      <c:valAx>
        <c:axId val="157626752"/>
        <c:scaling>
          <c:orientation val="minMax"/>
          <c:min val="240"/>
        </c:scaling>
        <c:delete val="0"/>
        <c:axPos val="l"/>
        <c:numFmt formatCode="0.0" sourceLinked="1"/>
        <c:majorTickMark val="out"/>
        <c:minorTickMark val="none"/>
        <c:tickLblPos val="nextTo"/>
        <c:crossAx val="157604480"/>
        <c:crosses val="autoZero"/>
        <c:crossBetween val="between"/>
      </c:valAx>
      <c:valAx>
        <c:axId val="158112384"/>
        <c:scaling>
          <c:orientation val="minMax"/>
          <c:max val="1.0000000000000004E-6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58212864"/>
        <c:crosses val="max"/>
        <c:crossBetween val="between"/>
      </c:valAx>
      <c:catAx>
        <c:axId val="158212864"/>
        <c:scaling>
          <c:orientation val="minMax"/>
        </c:scaling>
        <c:delete val="1"/>
        <c:axPos val="b"/>
        <c:majorTickMark val="out"/>
        <c:minorTickMark val="none"/>
        <c:tickLblPos val="nextTo"/>
        <c:crossAx val="158112384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8</xdr:row>
      <xdr:rowOff>61911</xdr:rowOff>
    </xdr:from>
    <xdr:to>
      <xdr:col>24</xdr:col>
      <xdr:colOff>333375</xdr:colOff>
      <xdr:row>27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"/>
  <sheetViews>
    <sheetView tabSelected="1" zoomScaleNormal="100" workbookViewId="0">
      <selection activeCell="I16" sqref="I16"/>
    </sheetView>
  </sheetViews>
  <sheetFormatPr defaultRowHeight="15" x14ac:dyDescent="0.25"/>
  <cols>
    <col min="2" max="2" width="14.28515625" bestFit="1" customWidth="1"/>
    <col min="5" max="5" width="15.5703125" bestFit="1" customWidth="1"/>
    <col min="6" max="6" width="18.7109375" bestFit="1" customWidth="1"/>
    <col min="7" max="7" width="16.42578125" bestFit="1" customWidth="1"/>
    <col min="8" max="8" width="16" customWidth="1"/>
  </cols>
  <sheetData>
    <row r="2" spans="1:8" x14ac:dyDescent="0.25">
      <c r="A2" t="s">
        <v>13</v>
      </c>
      <c r="B2" t="s">
        <v>0</v>
      </c>
      <c r="C2" t="s">
        <v>1</v>
      </c>
      <c r="E2" t="s">
        <v>29</v>
      </c>
      <c r="F2" s="1" t="s">
        <v>16</v>
      </c>
      <c r="G2" t="s">
        <v>14</v>
      </c>
      <c r="H2" t="s">
        <v>15</v>
      </c>
    </row>
    <row r="3" spans="1:8" x14ac:dyDescent="0.25">
      <c r="A3">
        <v>1</v>
      </c>
      <c r="B3" t="s">
        <v>2</v>
      </c>
      <c r="C3" t="s">
        <v>12</v>
      </c>
      <c r="D3">
        <v>1</v>
      </c>
      <c r="E3" t="str">
        <f>CONCATENATE(B3, "-", C3)</f>
        <v>Friday-Oct</v>
      </c>
      <c r="F3" s="1">
        <v>252.83099429999999</v>
      </c>
      <c r="G3" s="1">
        <f>F3+AVERAGE('2. Year-on-year growth'!$F$5:$F$9)</f>
        <v>260.81148210487805</v>
      </c>
      <c r="H3" s="1">
        <f>F3+('2. Year-on-year growth'!$B$4)</f>
        <v>266.53018129186989</v>
      </c>
    </row>
    <row r="4" spans="1:8" x14ac:dyDescent="0.25">
      <c r="A4">
        <v>2</v>
      </c>
      <c r="B4" t="s">
        <v>5</v>
      </c>
      <c r="C4" t="s">
        <v>12</v>
      </c>
      <c r="D4">
        <v>1</v>
      </c>
      <c r="E4" t="str">
        <f>CONCATENATE(B4, "-", C4)</f>
        <v>Saturday-Oct</v>
      </c>
      <c r="F4" s="1">
        <v>237.61140359999999</v>
      </c>
      <c r="G4" s="1">
        <f>F4+AVERAGE('2. Year-on-year growth'!$F$5:$F$9)</f>
        <v>245.59189140487806</v>
      </c>
      <c r="H4" s="1">
        <f>F4+('2. Year-on-year growth'!$B$4)</f>
        <v>251.3105905918699</v>
      </c>
    </row>
    <row r="5" spans="1:8" x14ac:dyDescent="0.25">
      <c r="A5">
        <v>3</v>
      </c>
      <c r="B5" t="s">
        <v>6</v>
      </c>
      <c r="C5" t="s">
        <v>12</v>
      </c>
      <c r="D5">
        <v>1</v>
      </c>
      <c r="E5" t="str">
        <f>CONCATENATE(B5, "-", C5)</f>
        <v>Sunday-Oct</v>
      </c>
      <c r="F5" s="1">
        <v>247.64264979999999</v>
      </c>
      <c r="G5" s="1">
        <f>F5+AVERAGE('2. Year-on-year growth'!$F$5:$F$9)</f>
        <v>255.62313760487805</v>
      </c>
      <c r="H5" s="1">
        <f>F5+('2. Year-on-year growth'!$B$4)</f>
        <v>261.34183679186987</v>
      </c>
    </row>
    <row r="6" spans="1:8" x14ac:dyDescent="0.25">
      <c r="A6">
        <v>4</v>
      </c>
      <c r="B6" t="s">
        <v>4</v>
      </c>
      <c r="C6" t="s">
        <v>12</v>
      </c>
      <c r="D6">
        <v>1</v>
      </c>
      <c r="E6" t="str">
        <f>CONCATENATE(B6, "-", C6)</f>
        <v>Monday-Oct</v>
      </c>
      <c r="F6" s="1">
        <v>267.7790134</v>
      </c>
      <c r="G6" s="1">
        <f>F6+AVERAGE('2. Year-on-year growth'!$F$5:$F$9)</f>
        <v>275.75950120487806</v>
      </c>
      <c r="H6" s="1">
        <f>F6+('2. Year-on-year growth'!$B$4)</f>
        <v>281.4782003918699</v>
      </c>
    </row>
    <row r="7" spans="1:8" x14ac:dyDescent="0.25">
      <c r="A7">
        <v>5</v>
      </c>
      <c r="B7" t="s">
        <v>8</v>
      </c>
      <c r="C7" t="s">
        <v>12</v>
      </c>
      <c r="D7">
        <v>1</v>
      </c>
      <c r="E7" t="str">
        <f>CONCATENATE(B7, "-", C7)</f>
        <v>Tuesday-Oct</v>
      </c>
      <c r="F7" s="1">
        <v>262.6377822</v>
      </c>
      <c r="G7" s="1">
        <f>F7+AVERAGE('2. Year-on-year growth'!$F$5:$F$9)</f>
        <v>270.61827000487807</v>
      </c>
      <c r="H7" s="1">
        <f>F7+('2. Year-on-year growth'!$B$4)</f>
        <v>276.33696919186991</v>
      </c>
    </row>
    <row r="8" spans="1:8" x14ac:dyDescent="0.25">
      <c r="A8">
        <v>6</v>
      </c>
      <c r="B8" t="s">
        <v>9</v>
      </c>
      <c r="C8" t="s">
        <v>12</v>
      </c>
      <c r="D8">
        <v>1</v>
      </c>
      <c r="E8" t="str">
        <f>CONCATENATE(B8, "-", C8)</f>
        <v>Wednesday-Oct</v>
      </c>
      <c r="F8" s="1">
        <v>256.18270519999999</v>
      </c>
      <c r="G8" s="1">
        <f>F8+AVERAGE('2. Year-on-year growth'!$F$5:$F$9)</f>
        <v>264.16319300487805</v>
      </c>
      <c r="H8" s="1">
        <f>F8+('2. Year-on-year growth'!$B$4)</f>
        <v>269.88189219186989</v>
      </c>
    </row>
    <row r="9" spans="1:8" x14ac:dyDescent="0.25">
      <c r="A9">
        <v>7</v>
      </c>
      <c r="B9" t="s">
        <v>7</v>
      </c>
      <c r="C9" t="s">
        <v>12</v>
      </c>
      <c r="D9">
        <v>1</v>
      </c>
      <c r="E9" t="str">
        <f>CONCATENATE(B9, "-", C9)</f>
        <v>Thursday-Oct</v>
      </c>
      <c r="F9" s="1">
        <v>251.30718479999999</v>
      </c>
      <c r="G9" s="1">
        <f>F9+AVERAGE('2. Year-on-year growth'!$F$5:$F$9)</f>
        <v>259.28767260487803</v>
      </c>
      <c r="H9" s="1">
        <f>F9+('2. Year-on-year growth'!$B$4)</f>
        <v>265.00637179186987</v>
      </c>
    </row>
    <row r="10" spans="1:8" x14ac:dyDescent="0.25">
      <c r="A10">
        <v>8</v>
      </c>
      <c r="B10" t="s">
        <v>2</v>
      </c>
      <c r="C10" t="s">
        <v>11</v>
      </c>
      <c r="D10">
        <v>0</v>
      </c>
      <c r="E10" t="str">
        <f>CONCATENATE(B10, "-", C10)</f>
        <v>Friday-Nov</v>
      </c>
      <c r="F10" s="1">
        <v>253.9380803</v>
      </c>
      <c r="G10" s="1">
        <f>F10+AVERAGE('2. Year-on-year growth'!$F$5:$F$9)</f>
        <v>261.91856810487803</v>
      </c>
      <c r="H10" s="1">
        <f>F10+('2. Year-on-year growth'!$B$4)</f>
        <v>267.63726729186988</v>
      </c>
    </row>
    <row r="11" spans="1:8" x14ac:dyDescent="0.25">
      <c r="A11">
        <v>9</v>
      </c>
      <c r="B11" t="s">
        <v>5</v>
      </c>
      <c r="C11" t="s">
        <v>11</v>
      </c>
      <c r="D11">
        <v>0</v>
      </c>
      <c r="E11" t="str">
        <f>CONCATENATE(B11, "-", C11)</f>
        <v>Saturday-Nov</v>
      </c>
      <c r="F11" s="1">
        <v>238.7184896</v>
      </c>
      <c r="G11" s="1">
        <f>F11+AVERAGE('2. Year-on-year growth'!$F$5:$F$9)</f>
        <v>246.69897740487806</v>
      </c>
      <c r="H11" s="1">
        <f>F11+('2. Year-on-year growth'!$B$4)</f>
        <v>252.41767659186991</v>
      </c>
    </row>
    <row r="12" spans="1:8" x14ac:dyDescent="0.25">
      <c r="A12">
        <v>10</v>
      </c>
      <c r="B12" t="s">
        <v>6</v>
      </c>
      <c r="C12" t="s">
        <v>11</v>
      </c>
      <c r="D12">
        <v>0</v>
      </c>
      <c r="E12" t="str">
        <f>CONCATENATE(B12, "-", C12)</f>
        <v>Sunday-Nov</v>
      </c>
      <c r="F12" s="1">
        <v>248.7497357</v>
      </c>
      <c r="G12" s="1">
        <f>F12+AVERAGE('2. Year-on-year growth'!$F$5:$F$9)</f>
        <v>256.73022350487804</v>
      </c>
      <c r="H12" s="1">
        <f>F12+('2. Year-on-year growth'!$B$4)</f>
        <v>262.44892269186988</v>
      </c>
    </row>
    <row r="13" spans="1:8" x14ac:dyDescent="0.25">
      <c r="A13">
        <v>11</v>
      </c>
      <c r="B13" t="s">
        <v>4</v>
      </c>
      <c r="C13" t="s">
        <v>11</v>
      </c>
      <c r="D13">
        <v>0</v>
      </c>
      <c r="E13" t="str">
        <f>CONCATENATE(B13, "-", C13)</f>
        <v>Monday-Nov</v>
      </c>
      <c r="F13" s="1">
        <v>268.88609939999998</v>
      </c>
      <c r="G13" s="1">
        <f>F13+AVERAGE('2. Year-on-year growth'!$F$5:$F$9)</f>
        <v>276.86658720487804</v>
      </c>
      <c r="H13" s="1">
        <f>F13+('2. Year-on-year growth'!$B$4)</f>
        <v>282.58528639186989</v>
      </c>
    </row>
    <row r="14" spans="1:8" x14ac:dyDescent="0.25">
      <c r="A14">
        <v>12</v>
      </c>
      <c r="B14" t="s">
        <v>8</v>
      </c>
      <c r="C14" t="s">
        <v>11</v>
      </c>
      <c r="D14">
        <v>0</v>
      </c>
      <c r="E14" t="str">
        <f>CONCATENATE(B14, "-", C14)</f>
        <v>Tuesday-Nov</v>
      </c>
      <c r="F14" s="1">
        <v>263.74486819999998</v>
      </c>
      <c r="G14" s="1">
        <f>F14+AVERAGE('2. Year-on-year growth'!$F$5:$F$9)</f>
        <v>271.72535600487805</v>
      </c>
      <c r="H14" s="1">
        <f>F14+('2. Year-on-year growth'!$B$4)</f>
        <v>277.44405519186989</v>
      </c>
    </row>
    <row r="15" spans="1:8" x14ac:dyDescent="0.25">
      <c r="A15">
        <v>13</v>
      </c>
      <c r="B15" t="s">
        <v>9</v>
      </c>
      <c r="C15" t="s">
        <v>11</v>
      </c>
      <c r="D15">
        <v>0</v>
      </c>
      <c r="E15" t="str">
        <f>CONCATENATE(B15, "-", C15)</f>
        <v>Wednesday-Nov</v>
      </c>
      <c r="F15" s="1">
        <v>257.28979120000002</v>
      </c>
      <c r="G15" s="1">
        <f>F15+AVERAGE('2. Year-on-year growth'!$F$5:$F$9)</f>
        <v>265.27027900487809</v>
      </c>
      <c r="H15" s="1">
        <f>F15+('2. Year-on-year growth'!$B$4)</f>
        <v>270.98897819186993</v>
      </c>
    </row>
    <row r="16" spans="1:8" x14ac:dyDescent="0.25">
      <c r="A16">
        <v>14</v>
      </c>
      <c r="B16" t="s">
        <v>7</v>
      </c>
      <c r="C16" t="s">
        <v>11</v>
      </c>
      <c r="D16">
        <v>0</v>
      </c>
      <c r="E16" t="str">
        <f>CONCATENATE(B16, "-", C16)</f>
        <v>Thursday-Nov</v>
      </c>
      <c r="F16" s="1">
        <v>252.4142707</v>
      </c>
      <c r="G16" s="1">
        <f>F16+AVERAGE('2. Year-on-year growth'!$F$5:$F$9)</f>
        <v>260.39475850487804</v>
      </c>
      <c r="H16" s="1">
        <f>F16+('2. Year-on-year growth'!$B$4)</f>
        <v>266.11345769186988</v>
      </c>
    </row>
    <row r="17" spans="1:8" x14ac:dyDescent="0.25">
      <c r="A17">
        <v>15</v>
      </c>
      <c r="B17" t="s">
        <v>2</v>
      </c>
      <c r="C17" t="s">
        <v>3</v>
      </c>
      <c r="D17">
        <v>0</v>
      </c>
      <c r="E17" t="str">
        <f>CONCATENATE(B17, "-", C17)</f>
        <v>Friday-Dec</v>
      </c>
      <c r="F17" s="1">
        <v>258.32400990000002</v>
      </c>
      <c r="G17" s="1">
        <f>F17+AVERAGE('2. Year-on-year growth'!$F$5:$F$9)</f>
        <v>266.30449770487809</v>
      </c>
      <c r="H17" s="1">
        <f>F17+('2. Year-on-year growth'!$B$4)</f>
        <v>272.02319689186993</v>
      </c>
    </row>
    <row r="18" spans="1:8" x14ac:dyDescent="0.25">
      <c r="A18">
        <v>16</v>
      </c>
      <c r="B18" t="s">
        <v>5</v>
      </c>
      <c r="C18" t="s">
        <v>3</v>
      </c>
      <c r="D18">
        <v>1</v>
      </c>
      <c r="E18" t="str">
        <f>CONCATENATE(B18, "-", C18)</f>
        <v>Saturday-Dec</v>
      </c>
      <c r="F18" s="1">
        <v>243.10441929999999</v>
      </c>
      <c r="G18" s="1">
        <f>F18+AVERAGE('2. Year-on-year growth'!$F$5:$F$9)</f>
        <v>251.08490710487806</v>
      </c>
      <c r="H18" s="1">
        <f>F18+('2. Year-on-year growth'!$B$4)</f>
        <v>256.80360629186987</v>
      </c>
    </row>
    <row r="19" spans="1:8" x14ac:dyDescent="0.25">
      <c r="A19">
        <v>17</v>
      </c>
      <c r="B19" t="s">
        <v>6</v>
      </c>
      <c r="C19" t="s">
        <v>3</v>
      </c>
      <c r="D19">
        <v>1</v>
      </c>
      <c r="E19" t="str">
        <f>CONCATENATE(B19, "-", C19)</f>
        <v>Sunday-Dec</v>
      </c>
      <c r="F19" s="1">
        <v>253.13566539999999</v>
      </c>
      <c r="G19" s="1">
        <f>F19+AVERAGE('2. Year-on-year growth'!$F$5:$F$9)</f>
        <v>261.11615320487806</v>
      </c>
      <c r="H19" s="1">
        <f>F19+('2. Year-on-year growth'!$B$4)</f>
        <v>266.8348523918699</v>
      </c>
    </row>
    <row r="20" spans="1:8" x14ac:dyDescent="0.25">
      <c r="A20">
        <v>18</v>
      </c>
      <c r="B20" t="s">
        <v>4</v>
      </c>
      <c r="C20" t="s">
        <v>3</v>
      </c>
      <c r="D20">
        <v>1</v>
      </c>
      <c r="E20" t="str">
        <f>CONCATENATE(B20, "-", C20)</f>
        <v>Monday-Dec</v>
      </c>
      <c r="F20" s="1">
        <v>273.27202899999997</v>
      </c>
      <c r="G20" s="1">
        <f>F20+AVERAGE('2. Year-on-year growth'!$F$5:$F$9)</f>
        <v>281.25251680487804</v>
      </c>
      <c r="H20" s="1">
        <f>F20+('2. Year-on-year growth'!$B$4)</f>
        <v>286.97121599186988</v>
      </c>
    </row>
    <row r="21" spans="1:8" x14ac:dyDescent="0.25">
      <c r="A21">
        <v>19</v>
      </c>
      <c r="B21" t="s">
        <v>8</v>
      </c>
      <c r="C21" t="s">
        <v>3</v>
      </c>
      <c r="D21">
        <v>1</v>
      </c>
      <c r="E21" t="str">
        <f>CONCATENATE(B21, "-", C21)</f>
        <v>Tuesday-Dec</v>
      </c>
      <c r="F21" s="1">
        <v>268.13079779999998</v>
      </c>
      <c r="G21" s="1">
        <f>F21+AVERAGE('2. Year-on-year growth'!$F$5:$F$9)</f>
        <v>276.11128560487805</v>
      </c>
      <c r="H21" s="1">
        <f>F21+('2. Year-on-year growth'!$B$4)</f>
        <v>281.82998479186989</v>
      </c>
    </row>
    <row r="22" spans="1:8" x14ac:dyDescent="0.25">
      <c r="A22">
        <v>20</v>
      </c>
      <c r="B22" t="s">
        <v>9</v>
      </c>
      <c r="C22" t="s">
        <v>3</v>
      </c>
      <c r="D22">
        <v>0</v>
      </c>
      <c r="E22" t="str">
        <f>CONCATENATE(B22, "-", C22)</f>
        <v>Wednesday-Dec</v>
      </c>
      <c r="F22" s="1">
        <v>261.67572080000002</v>
      </c>
      <c r="G22" s="1">
        <f>F22+AVERAGE('2. Year-on-year growth'!$F$5:$F$9)</f>
        <v>269.65620860487809</v>
      </c>
      <c r="H22" s="1">
        <f>F22+('2. Year-on-year growth'!$B$4)</f>
        <v>275.37490779186993</v>
      </c>
    </row>
    <row r="23" spans="1:8" x14ac:dyDescent="0.25">
      <c r="A23">
        <v>21</v>
      </c>
      <c r="B23" t="s">
        <v>7</v>
      </c>
      <c r="C23" t="s">
        <v>3</v>
      </c>
      <c r="D23">
        <v>1</v>
      </c>
      <c r="E23" t="str">
        <f>CONCATENATE(B23, "-", C23)</f>
        <v>Thursday-Dec</v>
      </c>
      <c r="F23" s="1">
        <v>256.80020039999999</v>
      </c>
      <c r="G23" s="1">
        <f>F23+AVERAGE('2. Year-on-year growth'!$F$5:$F$9)</f>
        <v>264.78068820487806</v>
      </c>
      <c r="H23" s="1">
        <f>F23+('2. Year-on-year growth'!$B$4)</f>
        <v>270.4993873918699</v>
      </c>
    </row>
    <row r="24" spans="1:8" x14ac:dyDescent="0.25">
      <c r="A24">
        <v>22</v>
      </c>
      <c r="B24" t="s">
        <v>2</v>
      </c>
      <c r="C24" t="s">
        <v>10</v>
      </c>
      <c r="D24">
        <v>0</v>
      </c>
      <c r="E24" t="str">
        <f>CONCATENATE(B24, "-", C24)</f>
        <v>Friday-Jan</v>
      </c>
      <c r="F24" s="1">
        <v>264.636595</v>
      </c>
      <c r="G24" s="1">
        <f>F24+AVERAGE('2. Year-on-year growth'!$F$5:$F$9)</f>
        <v>272.61708280487807</v>
      </c>
      <c r="H24" s="1">
        <f>F24+('2. Year-on-year growth'!$B$4)</f>
        <v>278.33578199186991</v>
      </c>
    </row>
    <row r="25" spans="1:8" x14ac:dyDescent="0.25">
      <c r="A25">
        <v>23</v>
      </c>
      <c r="B25" t="s">
        <v>5</v>
      </c>
      <c r="C25" t="s">
        <v>10</v>
      </c>
      <c r="D25">
        <v>0</v>
      </c>
      <c r="E25" t="str">
        <f>CONCATENATE(B25, "-", C25)</f>
        <v>Saturday-Jan</v>
      </c>
      <c r="F25" s="1">
        <v>249.4170043</v>
      </c>
      <c r="G25" s="1">
        <f>F25+AVERAGE('2. Year-on-year growth'!$F$5:$F$9)</f>
        <v>257.39749210487804</v>
      </c>
      <c r="H25" s="1">
        <f>F25+('2. Year-on-year growth'!$B$4)</f>
        <v>263.11619129186988</v>
      </c>
    </row>
    <row r="26" spans="1:8" x14ac:dyDescent="0.25">
      <c r="A26">
        <v>24</v>
      </c>
      <c r="B26" t="s">
        <v>6</v>
      </c>
      <c r="C26" t="s">
        <v>10</v>
      </c>
      <c r="D26">
        <v>0</v>
      </c>
      <c r="E26" t="str">
        <f>CONCATENATE(B26, "-", C26)</f>
        <v>Sunday-Jan</v>
      </c>
      <c r="F26" s="1">
        <v>259.44825049999997</v>
      </c>
      <c r="G26" s="1">
        <f>F26+AVERAGE('2. Year-on-year growth'!$F$5:$F$9)</f>
        <v>267.42873830487804</v>
      </c>
      <c r="H26" s="1">
        <f>F26+('2. Year-on-year growth'!$B$4)</f>
        <v>273.14743749186988</v>
      </c>
    </row>
    <row r="27" spans="1:8" x14ac:dyDescent="0.25">
      <c r="A27">
        <v>25</v>
      </c>
      <c r="B27" t="s">
        <v>4</v>
      </c>
      <c r="C27" t="s">
        <v>10</v>
      </c>
      <c r="D27">
        <v>0</v>
      </c>
      <c r="E27" t="str">
        <f>CONCATENATE(B27, "-", C27)</f>
        <v>Monday-Jan</v>
      </c>
      <c r="F27" s="1">
        <v>279.58461410000001</v>
      </c>
      <c r="G27" s="1">
        <f>F27+AVERAGE('2. Year-on-year growth'!$F$5:$F$9)</f>
        <v>287.56510190487808</v>
      </c>
      <c r="H27" s="1">
        <f>F27+('2. Year-on-year growth'!$B$4)</f>
        <v>293.28380109186992</v>
      </c>
    </row>
    <row r="28" spans="1:8" x14ac:dyDescent="0.25">
      <c r="A28">
        <v>26</v>
      </c>
      <c r="B28" t="s">
        <v>8</v>
      </c>
      <c r="C28" t="s">
        <v>10</v>
      </c>
      <c r="D28">
        <v>0</v>
      </c>
      <c r="E28" t="str">
        <f>CONCATENATE(B28, "-", C28)</f>
        <v>Tuesday-Jan</v>
      </c>
      <c r="F28" s="1">
        <v>274.44338290000002</v>
      </c>
      <c r="G28" s="1">
        <f>F28+AVERAGE('2. Year-on-year growth'!$F$5:$F$9)</f>
        <v>282.42387070487808</v>
      </c>
      <c r="H28" s="1">
        <f>F28+('2. Year-on-year growth'!$B$4)</f>
        <v>288.14256989186993</v>
      </c>
    </row>
    <row r="29" spans="1:8" x14ac:dyDescent="0.25">
      <c r="A29">
        <v>27</v>
      </c>
      <c r="B29" t="s">
        <v>9</v>
      </c>
      <c r="C29" t="s">
        <v>10</v>
      </c>
      <c r="D29">
        <v>0</v>
      </c>
      <c r="E29" t="str">
        <f>CONCATENATE(B29, "-", C29)</f>
        <v>Wednesday-Jan</v>
      </c>
      <c r="F29" s="1">
        <v>267.9883059</v>
      </c>
      <c r="G29" s="1">
        <f>F29+AVERAGE('2. Year-on-year growth'!$F$5:$F$9)</f>
        <v>275.96879370487807</v>
      </c>
      <c r="H29" s="1">
        <f>F29+('2. Year-on-year growth'!$B$4)</f>
        <v>281.68749289186991</v>
      </c>
    </row>
    <row r="30" spans="1:8" x14ac:dyDescent="0.25">
      <c r="A30">
        <v>28</v>
      </c>
      <c r="B30" t="s">
        <v>7</v>
      </c>
      <c r="C30" t="s">
        <v>10</v>
      </c>
      <c r="D30">
        <v>0</v>
      </c>
      <c r="E30" t="str">
        <f>CONCATENATE(B30, "-", C30)</f>
        <v>Thursday-Jan</v>
      </c>
      <c r="F30" s="1">
        <v>263.11278549999997</v>
      </c>
      <c r="G30" s="1">
        <f>F30+AVERAGE('2. Year-on-year growth'!$F$5:$F$9)</f>
        <v>271.09327330487804</v>
      </c>
      <c r="H30" s="1">
        <f>F30+('2. Year-on-year growth'!$B$4)</f>
        <v>276.81197249186988</v>
      </c>
    </row>
    <row r="31" spans="1:8" x14ac:dyDescent="0.25">
      <c r="A31">
        <v>29</v>
      </c>
      <c r="B31" t="s">
        <v>2</v>
      </c>
      <c r="C31" t="s">
        <v>67</v>
      </c>
      <c r="D31">
        <v>0</v>
      </c>
      <c r="E31" t="str">
        <f>CONCATENATE(B31, "-", C31)</f>
        <v>Friday-Feb</v>
      </c>
      <c r="F31" s="1">
        <v>255.68931810000001</v>
      </c>
      <c r="G31" s="1">
        <f>F31+AVERAGE('2. Year-on-year growth'!$F$5:$F$9)</f>
        <v>263.66980590487805</v>
      </c>
      <c r="H31" s="1">
        <f>F31+('2. Year-on-year growth'!$B$4)</f>
        <v>269.38850509186989</v>
      </c>
    </row>
    <row r="32" spans="1:8" x14ac:dyDescent="0.25">
      <c r="A32">
        <v>30</v>
      </c>
      <c r="B32" t="s">
        <v>5</v>
      </c>
      <c r="C32" t="s">
        <v>67</v>
      </c>
      <c r="D32">
        <v>1</v>
      </c>
      <c r="E32" t="str">
        <f>CONCATENATE(B32, "-", C32)</f>
        <v>Saturday-Feb</v>
      </c>
      <c r="F32" s="1">
        <v>240.46972740000001</v>
      </c>
      <c r="G32" s="1">
        <f>F32+AVERAGE('2. Year-on-year growth'!$F$5:$F$9)</f>
        <v>248.45021520487808</v>
      </c>
      <c r="H32" s="1">
        <f>F32+('2. Year-on-year growth'!$B$4)</f>
        <v>254.16891439186992</v>
      </c>
    </row>
    <row r="33" spans="1:8" x14ac:dyDescent="0.25">
      <c r="A33">
        <v>31</v>
      </c>
      <c r="B33" t="s">
        <v>6</v>
      </c>
      <c r="C33" t="s">
        <v>67</v>
      </c>
      <c r="D33">
        <v>1</v>
      </c>
      <c r="E33" t="str">
        <f>CONCATENATE(B33, "-", C33)</f>
        <v>Sunday-Feb</v>
      </c>
      <c r="F33" s="1">
        <v>250.50097360000001</v>
      </c>
      <c r="G33" s="1">
        <f>F33+AVERAGE('2. Year-on-year growth'!$F$5:$F$9)</f>
        <v>258.48146140487808</v>
      </c>
      <c r="H33" s="1">
        <f>F33+('2. Year-on-year growth'!$B$4)</f>
        <v>264.20016059186992</v>
      </c>
    </row>
    <row r="34" spans="1:8" x14ac:dyDescent="0.25">
      <c r="A34">
        <v>32</v>
      </c>
      <c r="B34" t="s">
        <v>4</v>
      </c>
      <c r="C34" t="s">
        <v>67</v>
      </c>
      <c r="D34">
        <v>1</v>
      </c>
      <c r="E34" t="str">
        <f>CONCATENATE(B34, "-", C34)</f>
        <v>Monday-Feb</v>
      </c>
      <c r="F34" s="1">
        <v>270.63733719999999</v>
      </c>
      <c r="G34" s="1">
        <f>F34+AVERAGE('2. Year-on-year growth'!$F$5:$F$9)</f>
        <v>278.61782500487806</v>
      </c>
      <c r="H34" s="1">
        <f>F34+('2. Year-on-year growth'!$B$4)</f>
        <v>284.3365241918699</v>
      </c>
    </row>
    <row r="35" spans="1:8" x14ac:dyDescent="0.25">
      <c r="A35">
        <v>33</v>
      </c>
      <c r="B35" t="s">
        <v>8</v>
      </c>
      <c r="C35" t="s">
        <v>67</v>
      </c>
      <c r="D35">
        <v>1</v>
      </c>
      <c r="E35" t="str">
        <f>CONCATENATE(B35, "-", C35)</f>
        <v>Tuesday-Feb</v>
      </c>
      <c r="F35" s="1">
        <v>265.496106</v>
      </c>
      <c r="G35" s="1">
        <f>F35+AVERAGE('2. Year-on-year growth'!$F$5:$F$9)</f>
        <v>273.47659380487806</v>
      </c>
      <c r="H35" s="1">
        <f>F35+('2. Year-on-year growth'!$B$4)</f>
        <v>279.19529299186991</v>
      </c>
    </row>
    <row r="36" spans="1:8" x14ac:dyDescent="0.25">
      <c r="A36">
        <v>34</v>
      </c>
      <c r="B36" t="s">
        <v>9</v>
      </c>
      <c r="C36" t="s">
        <v>67</v>
      </c>
      <c r="D36">
        <v>1</v>
      </c>
      <c r="E36" t="str">
        <f>CONCATENATE(B36, "-", C36)</f>
        <v>Wednesday-Feb</v>
      </c>
      <c r="F36" s="1">
        <v>259.04102899999998</v>
      </c>
      <c r="G36" s="1">
        <f>F36+AVERAGE('2. Year-on-year growth'!$F$5:$F$9)</f>
        <v>267.02151680487805</v>
      </c>
      <c r="H36" s="1">
        <f>F36+('2. Year-on-year growth'!$B$4)</f>
        <v>272.74021599186989</v>
      </c>
    </row>
    <row r="37" spans="1:8" x14ac:dyDescent="0.25">
      <c r="A37">
        <v>35</v>
      </c>
      <c r="B37" t="s">
        <v>7</v>
      </c>
      <c r="C37" t="s">
        <v>67</v>
      </c>
      <c r="D37">
        <v>1</v>
      </c>
      <c r="E37" t="str">
        <f>CONCATENATE(B37, "-", C37)</f>
        <v>Thursday-Feb</v>
      </c>
      <c r="F37" s="1">
        <v>254.16550860000001</v>
      </c>
      <c r="G37" s="1">
        <f>F37+AVERAGE('2. Year-on-year growth'!$F$5:$F$9)</f>
        <v>262.14599640487808</v>
      </c>
      <c r="H37" s="1">
        <f>F37+('2. Year-on-year growth'!$B$4)</f>
        <v>267.86469559186992</v>
      </c>
    </row>
  </sheetData>
  <autoFilter ref="A2:F37">
    <sortState ref="A3:F37">
      <sortCondition ref="A2:A37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F5" sqref="F5:F9"/>
    </sheetView>
  </sheetViews>
  <sheetFormatPr defaultRowHeight="15" x14ac:dyDescent="0.25"/>
  <cols>
    <col min="1" max="1" width="10.5703125" bestFit="1" customWidth="1"/>
    <col min="2" max="2" width="12.140625" bestFit="1" customWidth="1"/>
    <col min="3" max="3" width="9.28515625" bestFit="1" customWidth="1"/>
    <col min="4" max="4" width="10.5703125" bestFit="1" customWidth="1"/>
    <col min="5" max="5" width="9.28515625" bestFit="1" customWidth="1"/>
    <col min="6" max="6" width="20.140625" bestFit="1" customWidth="1"/>
  </cols>
  <sheetData>
    <row r="2" spans="1:6" x14ac:dyDescent="0.25">
      <c r="B2" t="s">
        <v>17</v>
      </c>
      <c r="C2" t="s">
        <v>18</v>
      </c>
      <c r="D2" t="s">
        <v>19</v>
      </c>
      <c r="E2" t="s">
        <v>20</v>
      </c>
      <c r="F2" s="2" t="s">
        <v>28</v>
      </c>
    </row>
    <row r="3" spans="1:6" x14ac:dyDescent="0.25">
      <c r="A3" t="s">
        <v>21</v>
      </c>
      <c r="B3" s="1">
        <v>204.747967479675</v>
      </c>
      <c r="C3" s="1">
        <v>1.64475296061501</v>
      </c>
      <c r="D3" s="1">
        <v>124.485544262595</v>
      </c>
      <c r="E3" s="1">
        <v>0</v>
      </c>
      <c r="F3" s="3"/>
    </row>
    <row r="4" spans="1:6" x14ac:dyDescent="0.25">
      <c r="A4" t="s">
        <v>22</v>
      </c>
      <c r="B4" s="1">
        <v>13.699186991869899</v>
      </c>
      <c r="C4" s="1">
        <v>2.3260319436550501</v>
      </c>
      <c r="D4" s="1">
        <v>5.8895093978560897</v>
      </c>
      <c r="E4" s="1">
        <v>5.5664830019221702E-9</v>
      </c>
      <c r="F4" s="4">
        <f>B4</f>
        <v>13.699186991869899</v>
      </c>
    </row>
    <row r="5" spans="1:6" x14ac:dyDescent="0.25">
      <c r="A5" t="s">
        <v>23</v>
      </c>
      <c r="B5" s="1">
        <v>22.2032520325203</v>
      </c>
      <c r="C5" s="1">
        <v>2.3260319436550501</v>
      </c>
      <c r="D5" s="1">
        <v>9.5455490596706092</v>
      </c>
      <c r="E5" s="1">
        <v>1.37868465742967E-20</v>
      </c>
      <c r="F5" s="4">
        <f>B5-B4</f>
        <v>8.504065040650401</v>
      </c>
    </row>
    <row r="6" spans="1:6" x14ac:dyDescent="0.25">
      <c r="A6" t="s">
        <v>24</v>
      </c>
      <c r="B6" s="1">
        <v>29.3170731707317</v>
      </c>
      <c r="C6" s="1">
        <v>2.3260319436550501</v>
      </c>
      <c r="D6" s="1">
        <v>12.603899637192301</v>
      </c>
      <c r="E6" s="1">
        <v>1.58084582287434E-33</v>
      </c>
      <c r="F6" s="4">
        <f t="shared" ref="F6:F9" si="0">B6-B5</f>
        <v>7.1138211382113994</v>
      </c>
    </row>
    <row r="7" spans="1:6" x14ac:dyDescent="0.25">
      <c r="A7" t="s">
        <v>25</v>
      </c>
      <c r="B7" s="1">
        <v>37.983739837398403</v>
      </c>
      <c r="C7" s="1">
        <v>2.3260319436550501</v>
      </c>
      <c r="D7" s="1">
        <v>16.329844455064499</v>
      </c>
      <c r="E7" s="1">
        <v>2.2530224348628499E-52</v>
      </c>
      <c r="F7" s="4">
        <f t="shared" si="0"/>
        <v>8.6666666666667034</v>
      </c>
    </row>
    <row r="8" spans="1:6" x14ac:dyDescent="0.25">
      <c r="A8" t="s">
        <v>26</v>
      </c>
      <c r="B8" s="1">
        <v>45.674796747967498</v>
      </c>
      <c r="C8" s="1">
        <v>2.3260319436550501</v>
      </c>
      <c r="D8" s="1">
        <v>19.636358336590799</v>
      </c>
      <c r="E8" s="1">
        <v>3.9069306215729297E-71</v>
      </c>
      <c r="F8" s="4">
        <f t="shared" si="0"/>
        <v>7.6910569105690954</v>
      </c>
    </row>
    <row r="9" spans="1:6" x14ac:dyDescent="0.25">
      <c r="A9" t="s">
        <v>27</v>
      </c>
      <c r="B9" s="1">
        <v>53.601626016260198</v>
      </c>
      <c r="C9" s="1">
        <v>2.3260319436550501</v>
      </c>
      <c r="D9" s="1">
        <v>23.0442346944007</v>
      </c>
      <c r="E9" s="1">
        <v>9.3751204699903104E-92</v>
      </c>
      <c r="F9" s="4">
        <f t="shared" si="0"/>
        <v>7.9268292682926997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97"/>
  <sheetViews>
    <sheetView topLeftCell="A79" zoomScale="90" zoomScaleNormal="90" workbookViewId="0">
      <selection activeCell="C97" activeCellId="2" sqref="C87 C91 C97"/>
    </sheetView>
  </sheetViews>
  <sheetFormatPr defaultRowHeight="15" x14ac:dyDescent="0.25"/>
  <cols>
    <col min="2" max="2" width="22.85546875" bestFit="1" customWidth="1"/>
    <col min="3" max="3" width="12.7109375" bestFit="1" customWidth="1"/>
    <col min="4" max="4" width="12" bestFit="1" customWidth="1"/>
    <col min="5" max="5" width="12.7109375" bestFit="1" customWidth="1"/>
    <col min="6" max="6" width="13.28515625" bestFit="1" customWidth="1"/>
  </cols>
  <sheetData>
    <row r="1" spans="2:6" ht="21" x14ac:dyDescent="0.35">
      <c r="B1" s="5" t="s">
        <v>60</v>
      </c>
    </row>
    <row r="2" spans="2:6" x14ac:dyDescent="0.25">
      <c r="C2" t="s">
        <v>17</v>
      </c>
      <c r="D2" t="s">
        <v>30</v>
      </c>
      <c r="E2" t="s">
        <v>31</v>
      </c>
      <c r="F2" t="s">
        <v>32</v>
      </c>
    </row>
    <row r="3" spans="2:6" x14ac:dyDescent="0.25">
      <c r="B3" t="s">
        <v>21</v>
      </c>
      <c r="C3" s="7">
        <v>206.7506783</v>
      </c>
      <c r="D3" s="7">
        <v>3.6336255409999998</v>
      </c>
      <c r="E3" s="7">
        <v>56.899280330000003</v>
      </c>
      <c r="F3" s="7">
        <v>1.1599999999999999E-98</v>
      </c>
    </row>
    <row r="4" spans="2:6" x14ac:dyDescent="0.25">
      <c r="B4" t="s">
        <v>33</v>
      </c>
      <c r="C4" s="7">
        <v>5.4283346119999996</v>
      </c>
      <c r="D4" s="7">
        <v>4.152237704</v>
      </c>
      <c r="E4" s="7">
        <v>1.3073275179999999</v>
      </c>
      <c r="F4" s="7">
        <v>0.19324449799999999</v>
      </c>
    </row>
    <row r="5" spans="2:6" x14ac:dyDescent="0.25">
      <c r="B5" t="s">
        <v>34</v>
      </c>
      <c r="C5" s="7">
        <v>-5.6770556870000002</v>
      </c>
      <c r="D5" s="7">
        <v>4.1491393749999999</v>
      </c>
      <c r="E5" s="7">
        <v>-1.368248972</v>
      </c>
      <c r="F5" s="7">
        <v>0.173426045</v>
      </c>
    </row>
    <row r="6" spans="2:6" x14ac:dyDescent="0.25">
      <c r="B6" t="s">
        <v>35</v>
      </c>
      <c r="C6" s="7">
        <v>-0.90432841399999997</v>
      </c>
      <c r="D6" s="7">
        <v>4.1491393749999999</v>
      </c>
      <c r="E6" s="7">
        <v>-0.21795566099999999</v>
      </c>
      <c r="F6" s="7">
        <v>0.82778102099999995</v>
      </c>
    </row>
    <row r="7" spans="2:6" x14ac:dyDescent="0.25">
      <c r="B7" t="s">
        <v>36</v>
      </c>
      <c r="C7" s="7">
        <v>-3.4386308140000001</v>
      </c>
      <c r="D7" s="7">
        <v>4.1963984129999998</v>
      </c>
      <c r="E7" s="7">
        <v>-0.819424296</v>
      </c>
      <c r="F7" s="7">
        <v>0.413937161</v>
      </c>
    </row>
    <row r="8" spans="2:6" x14ac:dyDescent="0.25">
      <c r="B8" t="s">
        <v>37</v>
      </c>
      <c r="C8" s="7">
        <v>-5.6633683389999998</v>
      </c>
      <c r="D8" s="7">
        <v>4.19963351</v>
      </c>
      <c r="E8" s="7">
        <v>-1.348538706</v>
      </c>
      <c r="F8" s="7">
        <v>0.17966267299999999</v>
      </c>
    </row>
    <row r="9" spans="2:6" x14ac:dyDescent="0.25">
      <c r="B9" t="s">
        <v>38</v>
      </c>
      <c r="C9" s="7">
        <v>-3.962440338</v>
      </c>
      <c r="D9" s="7">
        <v>4.1963984129999998</v>
      </c>
      <c r="E9" s="7">
        <v>-0.94424788800000004</v>
      </c>
      <c r="F9" s="7">
        <v>0.34666970800000002</v>
      </c>
    </row>
    <row r="10" spans="2:6" x14ac:dyDescent="0.25">
      <c r="B10" t="s">
        <v>68</v>
      </c>
      <c r="C10" s="7">
        <v>3.9589629899999998</v>
      </c>
      <c r="D10" s="7">
        <v>3.5872946379999999</v>
      </c>
      <c r="E10" s="7">
        <v>1.1036068649999999</v>
      </c>
      <c r="F10" s="7">
        <v>0.27165702899999999</v>
      </c>
    </row>
    <row r="11" spans="2:6" x14ac:dyDescent="0.25">
      <c r="B11" t="s">
        <v>39</v>
      </c>
      <c r="C11" s="7">
        <v>7.895225108</v>
      </c>
      <c r="D11" s="7">
        <v>3.50059414</v>
      </c>
      <c r="E11" s="7">
        <v>2.2553957389999999</v>
      </c>
      <c r="F11" s="7">
        <v>2.5659534000000001E-2</v>
      </c>
    </row>
    <row r="12" spans="2:6" x14ac:dyDescent="0.25">
      <c r="B12" t="s">
        <v>40</v>
      </c>
      <c r="C12" s="7">
        <v>-7.2805119710000001</v>
      </c>
      <c r="D12" s="7">
        <v>3.528306524</v>
      </c>
      <c r="E12" s="7">
        <v>-2.0634579</v>
      </c>
      <c r="F12" s="7">
        <v>4.0916286000000003E-2</v>
      </c>
    </row>
    <row r="13" spans="2:6" x14ac:dyDescent="0.25">
      <c r="B13" t="s">
        <v>41</v>
      </c>
      <c r="C13" s="7">
        <v>-0.96192538900000002</v>
      </c>
      <c r="D13" s="7">
        <v>3.4980228109999998</v>
      </c>
      <c r="E13" s="7">
        <v>-0.27499117099999998</v>
      </c>
      <c r="F13" s="7">
        <v>0.78372843199999997</v>
      </c>
    </row>
    <row r="14" spans="2:6" x14ac:dyDescent="0.25">
      <c r="C14" s="7"/>
      <c r="D14" s="7"/>
      <c r="E14" s="7"/>
      <c r="F14" s="7"/>
    </row>
    <row r="15" spans="2:6" ht="21" x14ac:dyDescent="0.35">
      <c r="B15" s="5" t="s">
        <v>61</v>
      </c>
      <c r="C15" s="7"/>
      <c r="D15" s="7"/>
      <c r="E15" s="7"/>
      <c r="F15" s="7"/>
    </row>
    <row r="16" spans="2:6" x14ac:dyDescent="0.25">
      <c r="C16" s="7" t="s">
        <v>17</v>
      </c>
      <c r="D16" s="7" t="s">
        <v>30</v>
      </c>
      <c r="E16" s="7" t="s">
        <v>31</v>
      </c>
      <c r="F16" s="7" t="s">
        <v>32</v>
      </c>
    </row>
    <row r="17" spans="2:6" x14ac:dyDescent="0.25">
      <c r="B17" t="s">
        <v>21</v>
      </c>
      <c r="C17" s="7">
        <v>228.37601319999999</v>
      </c>
      <c r="D17" s="7">
        <v>4.2323937970000003</v>
      </c>
      <c r="E17" s="7">
        <v>53.959065279999997</v>
      </c>
      <c r="F17" s="7">
        <v>4.8700000000000002E-96</v>
      </c>
    </row>
    <row r="18" spans="2:6" x14ac:dyDescent="0.25">
      <c r="B18" t="s">
        <v>33</v>
      </c>
      <c r="C18" s="7">
        <v>3.201254896</v>
      </c>
      <c r="D18" s="7">
        <v>4.8425800529999998</v>
      </c>
      <c r="E18" s="7">
        <v>0.66106390800000003</v>
      </c>
      <c r="F18" s="7">
        <v>0.50965004199999997</v>
      </c>
    </row>
    <row r="19" spans="2:6" x14ac:dyDescent="0.25">
      <c r="B19" t="s">
        <v>34</v>
      </c>
      <c r="C19" s="7">
        <v>-14.10389389</v>
      </c>
      <c r="D19" s="7">
        <v>4.8389339070000004</v>
      </c>
      <c r="E19" s="7">
        <v>-2.9146696689999998</v>
      </c>
      <c r="F19" s="7">
        <v>4.1427649999999996E-3</v>
      </c>
    </row>
    <row r="20" spans="2:6" x14ac:dyDescent="0.25">
      <c r="B20" t="s">
        <v>35</v>
      </c>
      <c r="C20" s="7">
        <v>1.8376185330000001</v>
      </c>
      <c r="D20" s="7">
        <v>4.8425800529999998</v>
      </c>
      <c r="E20" s="7">
        <v>0.37947096600000002</v>
      </c>
      <c r="F20" s="7">
        <v>0.70490906099999995</v>
      </c>
    </row>
    <row r="21" spans="2:6" x14ac:dyDescent="0.25">
      <c r="B21" t="s">
        <v>36</v>
      </c>
      <c r="C21" s="7">
        <v>-1.7619047619999999</v>
      </c>
      <c r="D21" s="7">
        <v>4.8934288810000002</v>
      </c>
      <c r="E21" s="7">
        <v>-0.36005525100000002</v>
      </c>
      <c r="F21" s="7">
        <v>0.71934456800000002</v>
      </c>
    </row>
    <row r="22" spans="2:6" x14ac:dyDescent="0.25">
      <c r="B22" t="s">
        <v>37</v>
      </c>
      <c r="C22" s="7">
        <v>-2.7932017280000001</v>
      </c>
      <c r="D22" s="7">
        <v>4.8426156149999997</v>
      </c>
      <c r="E22" s="7">
        <v>-0.57679608500000001</v>
      </c>
      <c r="F22" s="7">
        <v>0.56499693100000004</v>
      </c>
    </row>
    <row r="23" spans="2:6" x14ac:dyDescent="0.25">
      <c r="B23" t="s">
        <v>38</v>
      </c>
      <c r="C23" s="7">
        <v>-5.3275256740000003</v>
      </c>
      <c r="D23" s="7">
        <v>4.8426867380000003</v>
      </c>
      <c r="E23" s="7">
        <v>-1.100117757</v>
      </c>
      <c r="F23" s="7">
        <v>0.27315549</v>
      </c>
    </row>
    <row r="24" spans="2:6" x14ac:dyDescent="0.25">
      <c r="B24" t="s">
        <v>69</v>
      </c>
      <c r="C24" s="7">
        <v>-1.9581464340000001</v>
      </c>
      <c r="D24" s="7">
        <v>4.1017431420000001</v>
      </c>
      <c r="E24" s="7">
        <v>-0.47739372400000002</v>
      </c>
      <c r="F24" s="7">
        <v>0.63382095100000002</v>
      </c>
    </row>
    <row r="25" spans="2:6" x14ac:dyDescent="0.25">
      <c r="B25" t="s">
        <v>42</v>
      </c>
      <c r="C25" s="7">
        <v>-5.7132732370000001</v>
      </c>
      <c r="D25" s="7">
        <v>4.0365925679999997</v>
      </c>
      <c r="E25" s="7">
        <v>-1.4153703010000001</v>
      </c>
      <c r="F25" s="7">
        <v>0.15916486699999999</v>
      </c>
    </row>
    <row r="26" spans="2:6" x14ac:dyDescent="0.25">
      <c r="B26" t="s">
        <v>43</v>
      </c>
      <c r="C26" s="7">
        <v>-12.212301930000001</v>
      </c>
      <c r="D26" s="7">
        <v>4.0684547950000001</v>
      </c>
      <c r="E26" s="7">
        <v>-3.0017052049999999</v>
      </c>
      <c r="F26" s="7">
        <v>3.1763540000000002E-3</v>
      </c>
    </row>
    <row r="27" spans="2:6" x14ac:dyDescent="0.25">
      <c r="B27" t="s">
        <v>44</v>
      </c>
      <c r="C27" s="7">
        <v>-11.090347680000001</v>
      </c>
      <c r="D27" s="7">
        <v>4.0336275300000004</v>
      </c>
      <c r="E27" s="7">
        <v>-2.7494724289999999</v>
      </c>
      <c r="F27" s="7">
        <v>6.7513460000000001E-3</v>
      </c>
    </row>
    <row r="28" spans="2:6" x14ac:dyDescent="0.25">
      <c r="C28" s="7"/>
      <c r="D28" s="7"/>
      <c r="E28" s="7"/>
      <c r="F28" s="7"/>
    </row>
    <row r="29" spans="2:6" ht="21" x14ac:dyDescent="0.35">
      <c r="B29" s="5" t="s">
        <v>62</v>
      </c>
      <c r="C29" s="7"/>
      <c r="D29" s="7"/>
      <c r="E29" s="7"/>
      <c r="F29" s="7"/>
    </row>
    <row r="30" spans="2:6" x14ac:dyDescent="0.25">
      <c r="B30" s="6"/>
      <c r="C30" s="8" t="s">
        <v>17</v>
      </c>
      <c r="D30" s="8" t="s">
        <v>30</v>
      </c>
      <c r="E30" s="8" t="s">
        <v>31</v>
      </c>
      <c r="F30" s="8" t="s">
        <v>32</v>
      </c>
    </row>
    <row r="31" spans="2:6" x14ac:dyDescent="0.25">
      <c r="B31" s="6" t="s">
        <v>21</v>
      </c>
      <c r="C31" s="8">
        <v>229.92808719999999</v>
      </c>
      <c r="D31" s="8">
        <v>4.4149199159999997</v>
      </c>
      <c r="E31" s="8">
        <v>52.079786640000002</v>
      </c>
      <c r="F31" s="7">
        <v>1.5999999999999999E-93</v>
      </c>
    </row>
    <row r="32" spans="2:6" x14ac:dyDescent="0.25">
      <c r="B32" s="6" t="s">
        <v>33</v>
      </c>
      <c r="C32" s="8">
        <v>7.7893676630000002</v>
      </c>
      <c r="D32" s="8">
        <v>4.9436118589999998</v>
      </c>
      <c r="E32" s="8">
        <v>1.575643049</v>
      </c>
      <c r="F32" s="7">
        <v>0.117365148</v>
      </c>
    </row>
    <row r="33" spans="2:6" x14ac:dyDescent="0.25">
      <c r="B33" s="6" t="s">
        <v>34</v>
      </c>
      <c r="C33" s="8">
        <v>-4.0478397839999998</v>
      </c>
      <c r="D33" s="8">
        <v>4.9993462219999998</v>
      </c>
      <c r="E33" s="8">
        <v>-0.80967382600000004</v>
      </c>
      <c r="F33" s="7">
        <v>0.41950168599999998</v>
      </c>
    </row>
    <row r="34" spans="2:6" x14ac:dyDescent="0.25">
      <c r="B34" s="6" t="s">
        <v>35</v>
      </c>
      <c r="C34" s="8">
        <v>-4.4287921649999999</v>
      </c>
      <c r="D34" s="8">
        <v>4.9993462219999998</v>
      </c>
      <c r="E34" s="8">
        <v>-0.88587426599999997</v>
      </c>
      <c r="F34" s="7">
        <v>0.37720438099999998</v>
      </c>
    </row>
    <row r="35" spans="2:6" x14ac:dyDescent="0.25">
      <c r="B35" s="6" t="s">
        <v>36</v>
      </c>
      <c r="C35" s="8">
        <v>4.3798870450000003</v>
      </c>
      <c r="D35" s="8">
        <v>4.939804745</v>
      </c>
      <c r="E35" s="8">
        <v>0.88665185599999996</v>
      </c>
      <c r="F35" s="7">
        <v>0.37678692000000003</v>
      </c>
    </row>
    <row r="36" spans="2:6" x14ac:dyDescent="0.25">
      <c r="B36" s="6" t="s">
        <v>37</v>
      </c>
      <c r="C36" s="8">
        <v>-2.0158322370000001</v>
      </c>
      <c r="D36" s="8">
        <v>4.9436093769999996</v>
      </c>
      <c r="E36" s="8">
        <v>-0.40776527499999998</v>
      </c>
      <c r="F36" s="7">
        <v>0.68406889599999998</v>
      </c>
    </row>
    <row r="37" spans="2:6" x14ac:dyDescent="0.25">
      <c r="B37" s="6" t="s">
        <v>38</v>
      </c>
      <c r="C37" s="8">
        <v>-6.1976504190000004</v>
      </c>
      <c r="D37" s="8">
        <v>4.9436093769999996</v>
      </c>
      <c r="E37" s="8">
        <v>-1.2536691200000001</v>
      </c>
      <c r="F37" s="7">
        <v>0.21205175900000001</v>
      </c>
    </row>
    <row r="38" spans="2:6" x14ac:dyDescent="0.25">
      <c r="B38" s="6" t="s">
        <v>70</v>
      </c>
      <c r="C38" s="8">
        <v>-1.5322500939999999</v>
      </c>
      <c r="D38" s="8">
        <v>4.2227952200000001</v>
      </c>
      <c r="E38" s="8">
        <v>-0.36285209499999999</v>
      </c>
      <c r="F38" s="7">
        <v>0.71726260900000005</v>
      </c>
    </row>
    <row r="39" spans="2:6" x14ac:dyDescent="0.25">
      <c r="B39" s="6" t="s">
        <v>45</v>
      </c>
      <c r="C39" s="8">
        <v>-3.2856022149999999</v>
      </c>
      <c r="D39" s="8">
        <v>4.1207354550000002</v>
      </c>
      <c r="E39" s="8">
        <v>-0.79733393500000005</v>
      </c>
      <c r="F39" s="7">
        <v>0.426607336</v>
      </c>
    </row>
    <row r="40" spans="2:6" x14ac:dyDescent="0.25">
      <c r="B40" s="6" t="s">
        <v>46</v>
      </c>
      <c r="C40" s="8">
        <v>-4.0046354700000002</v>
      </c>
      <c r="D40" s="8">
        <v>4.153357175</v>
      </c>
      <c r="E40" s="8">
        <v>-0.96419241099999997</v>
      </c>
      <c r="F40" s="7">
        <v>0.33661198399999998</v>
      </c>
    </row>
    <row r="41" spans="2:6" x14ac:dyDescent="0.25">
      <c r="B41" s="6" t="s">
        <v>47</v>
      </c>
      <c r="C41" s="8">
        <v>-2.2988112680000001</v>
      </c>
      <c r="D41" s="8">
        <v>4.117708607</v>
      </c>
      <c r="E41" s="8">
        <v>-0.55827439199999995</v>
      </c>
      <c r="F41" s="7">
        <v>0.57754876399999999</v>
      </c>
    </row>
    <row r="42" spans="2:6" x14ac:dyDescent="0.25">
      <c r="C42" s="7"/>
      <c r="D42" s="7"/>
      <c r="E42" s="7"/>
      <c r="F42" s="7"/>
    </row>
    <row r="43" spans="2:6" ht="21" x14ac:dyDescent="0.35">
      <c r="B43" s="5" t="s">
        <v>64</v>
      </c>
      <c r="C43" s="7"/>
      <c r="D43" s="7"/>
      <c r="E43" s="7"/>
      <c r="F43" s="7"/>
    </row>
    <row r="44" spans="2:6" x14ac:dyDescent="0.25">
      <c r="C44" s="7" t="s">
        <v>17</v>
      </c>
      <c r="D44" s="7" t="s">
        <v>30</v>
      </c>
      <c r="E44" s="7" t="s">
        <v>31</v>
      </c>
      <c r="F44" s="7" t="s">
        <v>32</v>
      </c>
    </row>
    <row r="45" spans="2:6" x14ac:dyDescent="0.25">
      <c r="B45" t="s">
        <v>21</v>
      </c>
      <c r="C45" s="7">
        <v>234.6515307</v>
      </c>
      <c r="D45" s="7">
        <v>4.4813533740000002</v>
      </c>
      <c r="E45" s="7">
        <v>52.361755729999999</v>
      </c>
      <c r="F45" s="7">
        <v>7.7899999999999996E-94</v>
      </c>
    </row>
    <row r="46" spans="2:6" x14ac:dyDescent="0.25">
      <c r="B46" t="s">
        <v>33</v>
      </c>
      <c r="C46" s="7">
        <v>13.076070659999999</v>
      </c>
      <c r="D46" s="7">
        <v>5.072636771</v>
      </c>
      <c r="E46" s="7">
        <v>2.5777660120000001</v>
      </c>
      <c r="F46" s="7">
        <v>1.0977552999999999E-2</v>
      </c>
    </row>
    <row r="47" spans="2:6" x14ac:dyDescent="0.25">
      <c r="B47" t="s">
        <v>34</v>
      </c>
      <c r="C47" s="7">
        <v>-6.9090371470000003</v>
      </c>
      <c r="D47" s="7">
        <v>5.0687799419999999</v>
      </c>
      <c r="E47" s="7">
        <v>-1.3630572299999999</v>
      </c>
      <c r="F47" s="7">
        <v>0.175052705</v>
      </c>
    </row>
    <row r="48" spans="2:6" x14ac:dyDescent="0.25">
      <c r="B48" t="s">
        <v>35</v>
      </c>
      <c r="C48" s="7">
        <v>-8.6858340999999992</v>
      </c>
      <c r="D48" s="7">
        <v>5.072636771</v>
      </c>
      <c r="E48" s="7">
        <v>-1.712291751</v>
      </c>
      <c r="F48" s="7">
        <v>8.9056969999999999E-2</v>
      </c>
    </row>
    <row r="49" spans="2:6" x14ac:dyDescent="0.25">
      <c r="B49" t="s">
        <v>36</v>
      </c>
      <c r="C49" s="7">
        <v>-5.9810074310000001</v>
      </c>
      <c r="D49" s="7">
        <v>5.0117535860000002</v>
      </c>
      <c r="E49" s="7">
        <v>-1.1933961500000001</v>
      </c>
      <c r="F49" s="7">
        <v>0.23473266700000001</v>
      </c>
    </row>
    <row r="50" spans="2:6" x14ac:dyDescent="0.25">
      <c r="B50" t="s">
        <v>37</v>
      </c>
      <c r="C50" s="7">
        <v>2.6671148059999998</v>
      </c>
      <c r="D50" s="7">
        <v>5.0154376369999998</v>
      </c>
      <c r="E50" s="7">
        <v>0.53178107299999999</v>
      </c>
      <c r="F50" s="7">
        <v>0.59572045600000001</v>
      </c>
    </row>
    <row r="51" spans="2:6" x14ac:dyDescent="0.25">
      <c r="B51" t="s">
        <v>38</v>
      </c>
      <c r="C51" s="7">
        <v>-5.9810074310000001</v>
      </c>
      <c r="D51" s="7">
        <v>5.0117535860000002</v>
      </c>
      <c r="E51" s="7">
        <v>-1.1933961500000001</v>
      </c>
      <c r="F51" s="7">
        <v>0.23473266700000001</v>
      </c>
    </row>
    <row r="52" spans="2:6" x14ac:dyDescent="0.25">
      <c r="B52" t="s">
        <v>71</v>
      </c>
      <c r="C52" s="7">
        <v>5.2147122650000002</v>
      </c>
      <c r="D52" s="7">
        <v>4.3330497489999997</v>
      </c>
      <c r="E52" s="7">
        <v>1.2034738970000001</v>
      </c>
      <c r="F52" s="7">
        <v>0.23082403800000001</v>
      </c>
    </row>
    <row r="53" spans="2:6" x14ac:dyDescent="0.25">
      <c r="B53" t="s">
        <v>48</v>
      </c>
      <c r="C53" s="7">
        <v>12.25868923</v>
      </c>
      <c r="D53" s="7">
        <v>4.2283252669999998</v>
      </c>
      <c r="E53" s="7">
        <v>2.8991831189999999</v>
      </c>
      <c r="F53" s="7">
        <v>4.3451100000000001E-3</v>
      </c>
    </row>
    <row r="54" spans="2:6" x14ac:dyDescent="0.25">
      <c r="B54" t="s">
        <v>49</v>
      </c>
      <c r="C54" s="7">
        <v>-7.3127360269999997</v>
      </c>
      <c r="D54" s="7">
        <v>4.2617987199999998</v>
      </c>
      <c r="E54" s="7">
        <v>-1.7158801969999999</v>
      </c>
      <c r="F54" s="7">
        <v>8.8396024000000004E-2</v>
      </c>
    </row>
    <row r="55" spans="2:6" x14ac:dyDescent="0.25">
      <c r="B55" t="s">
        <v>50</v>
      </c>
      <c r="C55" s="7">
        <v>-0.73057253499999997</v>
      </c>
      <c r="D55" s="7">
        <v>4.2252193900000004</v>
      </c>
      <c r="E55" s="7">
        <v>-0.172907598</v>
      </c>
      <c r="F55" s="7">
        <v>0.86297378800000002</v>
      </c>
    </row>
    <row r="56" spans="2:6" x14ac:dyDescent="0.25">
      <c r="C56" s="7"/>
      <c r="D56" s="7"/>
      <c r="E56" s="7"/>
      <c r="F56" s="7"/>
    </row>
    <row r="57" spans="2:6" ht="21" x14ac:dyDescent="0.35">
      <c r="B57" s="5" t="s">
        <v>63</v>
      </c>
      <c r="C57" s="7"/>
      <c r="D57" s="7"/>
      <c r="E57" s="7"/>
      <c r="F57" s="7"/>
    </row>
    <row r="58" spans="2:6" x14ac:dyDescent="0.25">
      <c r="C58" s="7" t="s">
        <v>17</v>
      </c>
      <c r="D58" s="7" t="s">
        <v>30</v>
      </c>
      <c r="E58" s="7" t="s">
        <v>31</v>
      </c>
      <c r="F58" s="7" t="s">
        <v>32</v>
      </c>
    </row>
    <row r="59" spans="2:6" x14ac:dyDescent="0.25">
      <c r="B59" t="s">
        <v>21</v>
      </c>
      <c r="C59" s="7">
        <v>249.27070889999999</v>
      </c>
      <c r="D59" s="7">
        <v>4.1999023119999999</v>
      </c>
      <c r="E59" s="7">
        <v>59.351549259999999</v>
      </c>
      <c r="F59" s="7">
        <v>3.9799999999999999E-101</v>
      </c>
    </row>
    <row r="60" spans="2:6" x14ac:dyDescent="0.25">
      <c r="B60" t="s">
        <v>33</v>
      </c>
      <c r="C60" s="7">
        <v>4.5528160189999998</v>
      </c>
      <c r="D60" s="7">
        <v>4.7547139500000002</v>
      </c>
      <c r="E60" s="7">
        <v>0.957537313</v>
      </c>
      <c r="F60" s="7">
        <v>0.33994675600000002</v>
      </c>
    </row>
    <row r="61" spans="2:6" x14ac:dyDescent="0.25">
      <c r="B61" t="s">
        <v>34</v>
      </c>
      <c r="C61" s="7">
        <v>-15.48557686</v>
      </c>
      <c r="D61" s="7">
        <v>4.6976823120000004</v>
      </c>
      <c r="E61" s="7">
        <v>-3.2964291380000001</v>
      </c>
      <c r="F61" s="7">
        <v>1.2410019999999999E-3</v>
      </c>
    </row>
    <row r="62" spans="2:6" x14ac:dyDescent="0.25">
      <c r="B62" t="s">
        <v>35</v>
      </c>
      <c r="C62" s="7">
        <v>-5.4322761799999997</v>
      </c>
      <c r="D62" s="7">
        <v>4.7547943190000002</v>
      </c>
      <c r="E62" s="7">
        <v>-1.1424839470000001</v>
      </c>
      <c r="F62" s="7">
        <v>0.25520302</v>
      </c>
    </row>
    <row r="63" spans="2:6" x14ac:dyDescent="0.25">
      <c r="B63" t="s">
        <v>36</v>
      </c>
      <c r="C63" s="7">
        <v>-7.4545454549999999</v>
      </c>
      <c r="D63" s="7">
        <v>4.6941719319999997</v>
      </c>
      <c r="E63" s="7">
        <v>-1.5880426969999999</v>
      </c>
      <c r="F63" s="7">
        <v>0.114532595</v>
      </c>
    </row>
    <row r="64" spans="2:6" x14ac:dyDescent="0.25">
      <c r="B64" t="s">
        <v>37</v>
      </c>
      <c r="C64" s="7">
        <v>-1.8757554089999999</v>
      </c>
      <c r="D64" s="7">
        <v>4.7547139500000002</v>
      </c>
      <c r="E64" s="7">
        <v>-0.39450436500000002</v>
      </c>
      <c r="F64" s="7">
        <v>0.69380902799999999</v>
      </c>
    </row>
    <row r="65" spans="2:6" x14ac:dyDescent="0.25">
      <c r="B65" t="s">
        <v>38</v>
      </c>
      <c r="C65" s="7">
        <v>-9.2575371759999996</v>
      </c>
      <c r="D65" s="7">
        <v>4.6976275879999996</v>
      </c>
      <c r="E65" s="7">
        <v>-1.9706835</v>
      </c>
      <c r="F65" s="7">
        <v>5.0732620999999999E-2</v>
      </c>
    </row>
    <row r="66" spans="2:6" x14ac:dyDescent="0.25">
      <c r="B66" t="s">
        <v>72</v>
      </c>
      <c r="C66" s="7">
        <v>6.4011303650000002</v>
      </c>
      <c r="D66" s="7">
        <v>4.0615107689999999</v>
      </c>
      <c r="E66" s="7">
        <v>1.5760466310000001</v>
      </c>
      <c r="F66" s="7">
        <v>0.117272088</v>
      </c>
    </row>
    <row r="67" spans="2:6" x14ac:dyDescent="0.25">
      <c r="B67" t="s">
        <v>51</v>
      </c>
      <c r="C67" s="7">
        <v>3.334182121</v>
      </c>
      <c r="D67" s="7">
        <v>3.9633490509999998</v>
      </c>
      <c r="E67" s="7">
        <v>0.84125371699999996</v>
      </c>
      <c r="F67" s="7">
        <v>0.40164042300000002</v>
      </c>
    </row>
    <row r="68" spans="2:6" x14ac:dyDescent="0.25">
      <c r="B68" t="s">
        <v>52</v>
      </c>
      <c r="C68" s="7">
        <v>-7.31306382</v>
      </c>
      <c r="D68" s="7">
        <v>3.994724824</v>
      </c>
      <c r="E68" s="7">
        <v>-1.8306802449999999</v>
      </c>
      <c r="F68" s="7">
        <v>6.9274749999999996E-2</v>
      </c>
    </row>
    <row r="69" spans="2:6" x14ac:dyDescent="0.25">
      <c r="B69" t="s">
        <v>53</v>
      </c>
      <c r="C69" s="7">
        <v>-1.9957546429999999</v>
      </c>
      <c r="D69" s="7">
        <v>3.9604378100000002</v>
      </c>
      <c r="E69" s="7">
        <v>-0.50392273300000001</v>
      </c>
      <c r="F69" s="7">
        <v>0.61510774899999998</v>
      </c>
    </row>
    <row r="70" spans="2:6" x14ac:dyDescent="0.25">
      <c r="C70" s="7"/>
      <c r="D70" s="7"/>
      <c r="E70" s="7"/>
      <c r="F70" s="7"/>
    </row>
    <row r="71" spans="2:6" ht="21" x14ac:dyDescent="0.35">
      <c r="B71" s="5" t="s">
        <v>65</v>
      </c>
      <c r="C71" s="7"/>
      <c r="D71" s="7"/>
      <c r="E71" s="7"/>
      <c r="F71" s="7"/>
    </row>
    <row r="72" spans="2:6" x14ac:dyDescent="0.25">
      <c r="C72" s="7" t="s">
        <v>17</v>
      </c>
      <c r="D72" s="7" t="s">
        <v>30</v>
      </c>
      <c r="E72" s="7" t="s">
        <v>31</v>
      </c>
      <c r="F72" s="7" t="s">
        <v>32</v>
      </c>
    </row>
    <row r="73" spans="2:6" x14ac:dyDescent="0.25">
      <c r="B73" t="s">
        <v>21</v>
      </c>
      <c r="C73" s="7">
        <v>245.0041568</v>
      </c>
      <c r="D73" s="7">
        <v>4.3214089830000004</v>
      </c>
      <c r="E73" s="7">
        <v>56.69543376</v>
      </c>
      <c r="F73" s="7">
        <v>6.1800000000000002E-99</v>
      </c>
    </row>
    <row r="74" spans="2:6" x14ac:dyDescent="0.25">
      <c r="B74" t="s">
        <v>33</v>
      </c>
      <c r="C74" s="7">
        <v>13.487354330000001</v>
      </c>
      <c r="D74" s="7">
        <v>4.8383928970000003</v>
      </c>
      <c r="E74" s="7">
        <v>2.7875690569999998</v>
      </c>
      <c r="F74" s="7">
        <v>6.0433750000000001E-3</v>
      </c>
    </row>
    <row r="75" spans="2:6" x14ac:dyDescent="0.25">
      <c r="B75" t="s">
        <v>34</v>
      </c>
      <c r="C75" s="7">
        <v>-9.2727272729999992</v>
      </c>
      <c r="D75" s="7">
        <v>4.8311015179999997</v>
      </c>
      <c r="E75" s="7">
        <v>-1.919381582</v>
      </c>
      <c r="F75" s="7">
        <v>5.6956081999999998E-2</v>
      </c>
    </row>
    <row r="76" spans="2:6" x14ac:dyDescent="0.25">
      <c r="B76" t="s">
        <v>35</v>
      </c>
      <c r="C76" s="7">
        <v>-10.328003219999999</v>
      </c>
      <c r="D76" s="7">
        <v>4.8347141340000004</v>
      </c>
      <c r="E76" s="7">
        <v>-2.1362179719999999</v>
      </c>
      <c r="F76" s="7">
        <v>3.4388558999999999E-2</v>
      </c>
    </row>
    <row r="77" spans="2:6" x14ac:dyDescent="0.25">
      <c r="B77" t="s">
        <v>36</v>
      </c>
      <c r="C77" s="7">
        <v>-6.0708714669999999</v>
      </c>
      <c r="D77" s="7">
        <v>4.8346579759999999</v>
      </c>
      <c r="E77" s="7">
        <v>-1.255698231</v>
      </c>
      <c r="F77" s="7">
        <v>0.211302253</v>
      </c>
    </row>
    <row r="78" spans="2:6" x14ac:dyDescent="0.25">
      <c r="B78" t="s">
        <v>37</v>
      </c>
      <c r="C78" s="7">
        <v>-3.2178140599999998</v>
      </c>
      <c r="D78" s="7">
        <v>4.8934075149999998</v>
      </c>
      <c r="E78" s="7">
        <v>-0.65758145999999995</v>
      </c>
      <c r="F78" s="7">
        <v>0.51187917500000002</v>
      </c>
    </row>
    <row r="79" spans="2:6" x14ac:dyDescent="0.25">
      <c r="B79" t="s">
        <v>38</v>
      </c>
      <c r="C79" s="7">
        <v>-8.646385489</v>
      </c>
      <c r="D79" s="7">
        <v>4.8934075149999998</v>
      </c>
      <c r="E79" s="7">
        <v>-1.766945725</v>
      </c>
      <c r="F79" s="7">
        <v>7.9400886000000004E-2</v>
      </c>
    </row>
    <row r="80" spans="2:6" x14ac:dyDescent="0.25">
      <c r="B80" t="s">
        <v>73</v>
      </c>
      <c r="C80" s="7">
        <v>15.50296166</v>
      </c>
      <c r="D80" s="7">
        <v>4.1447948190000004</v>
      </c>
      <c r="E80" s="7">
        <v>3.740344779</v>
      </c>
      <c r="F80" s="7">
        <v>2.6653799999999997E-4</v>
      </c>
    </row>
    <row r="81" spans="2:6" x14ac:dyDescent="0.25">
      <c r="B81" t="s">
        <v>54</v>
      </c>
      <c r="C81" s="7">
        <v>23.440827729999999</v>
      </c>
      <c r="D81" s="7">
        <v>4.0789604280000002</v>
      </c>
      <c r="E81" s="7">
        <v>5.7467651719999999</v>
      </c>
      <c r="F81" s="7">
        <v>5.4E-8</v>
      </c>
    </row>
    <row r="82" spans="2:6" x14ac:dyDescent="0.25">
      <c r="B82" t="s">
        <v>55</v>
      </c>
      <c r="C82" s="7">
        <v>3.1969911550000001</v>
      </c>
      <c r="D82" s="7">
        <v>4.1111570799999999</v>
      </c>
      <c r="E82" s="7">
        <v>0.77763780199999999</v>
      </c>
      <c r="F82" s="7">
        <v>0.43808540200000001</v>
      </c>
    </row>
    <row r="83" spans="2:6" x14ac:dyDescent="0.25">
      <c r="B83" t="s">
        <v>56</v>
      </c>
      <c r="C83" s="7">
        <v>8.9809202490000004</v>
      </c>
      <c r="D83" s="7">
        <v>4.075964269</v>
      </c>
      <c r="E83" s="7">
        <v>2.2033854220000002</v>
      </c>
      <c r="F83" s="7">
        <v>2.9190431999999999E-2</v>
      </c>
    </row>
    <row r="84" spans="2:6" x14ac:dyDescent="0.25">
      <c r="C84" s="7"/>
      <c r="D84" s="7"/>
      <c r="E84" s="7"/>
      <c r="F84" s="7"/>
    </row>
    <row r="85" spans="2:6" ht="21" x14ac:dyDescent="0.35">
      <c r="B85" s="5" t="s">
        <v>66</v>
      </c>
      <c r="C85" s="7"/>
      <c r="D85" s="7"/>
      <c r="E85" s="7"/>
      <c r="F85" s="7"/>
    </row>
    <row r="86" spans="2:6" x14ac:dyDescent="0.25">
      <c r="C86" s="7" t="s">
        <v>17</v>
      </c>
      <c r="D86" s="7" t="s">
        <v>30</v>
      </c>
      <c r="E86" s="7" t="s">
        <v>31</v>
      </c>
      <c r="F86" s="7" t="s">
        <v>32</v>
      </c>
    </row>
    <row r="87" spans="2:6" x14ac:dyDescent="0.25">
      <c r="B87" t="s">
        <v>21</v>
      </c>
      <c r="C87" s="7">
        <v>258.32400990000002</v>
      </c>
      <c r="D87" s="7">
        <v>4.9822818809999996</v>
      </c>
      <c r="E87" s="7">
        <v>51.848533680000003</v>
      </c>
      <c r="F87" s="7">
        <v>2.89E-93</v>
      </c>
    </row>
    <row r="88" spans="2:6" x14ac:dyDescent="0.25">
      <c r="B88" t="s">
        <v>33</v>
      </c>
      <c r="C88" s="7">
        <v>14.94801912</v>
      </c>
      <c r="D88" s="7">
        <v>5.6990962310000004</v>
      </c>
      <c r="E88" s="7">
        <v>2.6228753669999998</v>
      </c>
      <c r="F88" s="7">
        <v>9.6849520000000001E-3</v>
      </c>
    </row>
    <row r="89" spans="2:6" x14ac:dyDescent="0.25">
      <c r="B89" t="s">
        <v>34</v>
      </c>
      <c r="C89" s="7">
        <v>-15.219590650000001</v>
      </c>
      <c r="D89" s="7">
        <v>5.6948051719999997</v>
      </c>
      <c r="E89" s="7">
        <v>-2.6725393039999998</v>
      </c>
      <c r="F89" s="7">
        <v>8.4218090000000006E-3</v>
      </c>
    </row>
    <row r="90" spans="2:6" x14ac:dyDescent="0.25">
      <c r="B90" t="s">
        <v>35</v>
      </c>
      <c r="C90" s="7">
        <v>-5.1883445159999999</v>
      </c>
      <c r="D90" s="7">
        <v>5.6990962310000004</v>
      </c>
      <c r="E90" s="7">
        <v>-0.91038022600000001</v>
      </c>
      <c r="F90" s="7">
        <v>0.364186766</v>
      </c>
    </row>
    <row r="91" spans="2:6" x14ac:dyDescent="0.25">
      <c r="B91" t="s">
        <v>36</v>
      </c>
      <c r="C91" s="7">
        <v>-1.523809524</v>
      </c>
      <c r="D91" s="7">
        <v>5.7589363860000002</v>
      </c>
      <c r="E91" s="7">
        <v>-0.26459912400000002</v>
      </c>
      <c r="F91" s="7">
        <v>0.79170744199999998</v>
      </c>
    </row>
    <row r="92" spans="2:6" x14ac:dyDescent="0.25">
      <c r="B92" t="s">
        <v>37</v>
      </c>
      <c r="C92" s="7">
        <v>9.8067879389999995</v>
      </c>
      <c r="D92" s="7">
        <v>5.6991396019999998</v>
      </c>
      <c r="E92" s="7">
        <v>1.720748854</v>
      </c>
      <c r="F92" s="7">
        <v>8.7505676000000004E-2</v>
      </c>
    </row>
    <row r="93" spans="2:6" x14ac:dyDescent="0.25">
      <c r="B93" t="s">
        <v>38</v>
      </c>
      <c r="C93" s="7">
        <v>3.3517109349999998</v>
      </c>
      <c r="D93" s="7">
        <v>5.7634482499999997</v>
      </c>
      <c r="E93" s="7">
        <v>0.581546114</v>
      </c>
      <c r="F93" s="7">
        <v>0.56180762900000003</v>
      </c>
    </row>
    <row r="94" spans="2:6" x14ac:dyDescent="0.25">
      <c r="B94" t="s">
        <v>74</v>
      </c>
      <c r="C94" s="7">
        <v>-2.6346918019999999</v>
      </c>
      <c r="D94" s="7">
        <v>4.8682088889999999</v>
      </c>
      <c r="E94" s="7">
        <v>-0.54120352299999996</v>
      </c>
      <c r="F94" s="7">
        <v>0.58922745799999998</v>
      </c>
    </row>
    <row r="95" spans="2:6" x14ac:dyDescent="0.25">
      <c r="B95" t="s">
        <v>57</v>
      </c>
      <c r="C95" s="7">
        <v>6.3125850740000002</v>
      </c>
      <c r="D95" s="7">
        <v>4.7505502689999997</v>
      </c>
      <c r="E95" s="7">
        <v>1.328811341</v>
      </c>
      <c r="F95" s="7">
        <v>0.18607193399999999</v>
      </c>
    </row>
    <row r="96" spans="2:6" x14ac:dyDescent="0.25">
      <c r="B96" t="s">
        <v>58</v>
      </c>
      <c r="C96" s="7">
        <v>-4.3859296380000004</v>
      </c>
      <c r="D96" s="7">
        <v>4.7881579060000004</v>
      </c>
      <c r="E96" s="7">
        <v>-0.91599519600000001</v>
      </c>
      <c r="F96" s="7">
        <v>0.36124452899999998</v>
      </c>
    </row>
    <row r="97" spans="2:6" x14ac:dyDescent="0.25">
      <c r="B97" t="s">
        <v>59</v>
      </c>
      <c r="C97" s="7">
        <v>-5.4930156170000002</v>
      </c>
      <c r="D97" s="7">
        <v>4.7470607979999997</v>
      </c>
      <c r="E97" s="7">
        <v>-1.1571403549999999</v>
      </c>
      <c r="F97" s="7">
        <v>0.24918552099999999</v>
      </c>
    </row>
  </sheetData>
  <conditionalFormatting sqref="F3:F12">
    <cfRule type="cellIs" dxfId="6" priority="13" operator="lessThan">
      <formula>0.1</formula>
    </cfRule>
  </conditionalFormatting>
  <conditionalFormatting sqref="F17:F26">
    <cfRule type="cellIs" dxfId="5" priority="6" operator="lessThan">
      <formula>0.1</formula>
    </cfRule>
  </conditionalFormatting>
  <conditionalFormatting sqref="F31:F40">
    <cfRule type="cellIs" dxfId="4" priority="5" operator="lessThan">
      <formula>0.1</formula>
    </cfRule>
  </conditionalFormatting>
  <conditionalFormatting sqref="F45:F54">
    <cfRule type="cellIs" dxfId="3" priority="4" operator="lessThan">
      <formula>0.1</formula>
    </cfRule>
  </conditionalFormatting>
  <conditionalFormatting sqref="F59:F68">
    <cfRule type="cellIs" dxfId="2" priority="3" operator="lessThan">
      <formula>0.1</formula>
    </cfRule>
  </conditionalFormatting>
  <conditionalFormatting sqref="F73:F82">
    <cfRule type="cellIs" dxfId="1" priority="2" operator="lessThan">
      <formula>0.1</formula>
    </cfRule>
  </conditionalFormatting>
  <conditionalFormatting sqref="F87:F96">
    <cfRule type="cellIs" dxfId="0" priority="1" operator="lessThan">
      <formula>0.1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1.Forecast avgs - weekday-month</vt:lpstr>
      <vt:lpstr>2. Year-on-year growth</vt:lpstr>
      <vt:lpstr>3. Day-month effects historical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2017-10-25T21:49:45Z</dcterms:modified>
</cp:coreProperties>
</file>