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ytrog1/practica1/Vacancies/"/>
    </mc:Choice>
  </mc:AlternateContent>
  <xr:revisionPtr revIDLastSave="0" documentId="10_ncr:8100008_{6264A091-6098-714C-9BFA-F5D4AC59DE8E}" xr6:coauthVersionLast="32" xr6:coauthVersionMax="32" xr10:uidLastSave="{00000000-0000-0000-0000-000000000000}"/>
  <bookViews>
    <workbookView xWindow="0" yWindow="460" windowWidth="25520" windowHeight="14220" xr2:uid="{782C9D7D-4B80-8D40-84FB-D3591E3DFD67}"/>
  </bookViews>
  <sheets>
    <sheet name="Vacancies Result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6" i="1" l="1"/>
  <c r="N6" i="1"/>
  <c r="N5" i="1"/>
  <c r="L5" i="1"/>
  <c r="N4" i="1"/>
  <c r="N3" i="1"/>
  <c r="N2" i="1"/>
  <c r="L3" i="1"/>
  <c r="L4" i="1"/>
  <c r="L6" i="1"/>
  <c r="L7" i="1"/>
  <c r="L2" i="1"/>
  <c r="D7" i="1"/>
  <c r="K3" i="1"/>
  <c r="K4" i="1"/>
  <c r="K5" i="1"/>
  <c r="K6" i="1"/>
  <c r="K7" i="1"/>
  <c r="K2" i="1"/>
  <c r="D3" i="1"/>
  <c r="D4" i="1"/>
  <c r="D5" i="1"/>
  <c r="D6" i="1"/>
  <c r="D2" i="1"/>
  <c r="J7" i="1"/>
  <c r="I7" i="1"/>
  <c r="H7" i="1"/>
  <c r="P2" i="1"/>
  <c r="H2" i="1" l="1"/>
  <c r="I2" i="1"/>
  <c r="J2" i="1"/>
  <c r="P5" i="1" l="1"/>
  <c r="P3" i="1"/>
  <c r="P4" i="1"/>
  <c r="J5" i="1"/>
  <c r="J3" i="1"/>
  <c r="J6" i="1"/>
  <c r="J4" i="1"/>
  <c r="I6" i="1"/>
  <c r="I3" i="1"/>
  <c r="I5" i="1"/>
  <c r="I4" i="1"/>
  <c r="H6" i="1"/>
  <c r="H3" i="1"/>
  <c r="H5" i="1"/>
  <c r="H4" i="1"/>
</calcChain>
</file>

<file path=xl/sharedStrings.xml><?xml version="1.0" encoding="utf-8"?>
<sst xmlns="http://schemas.openxmlformats.org/spreadsheetml/2006/main" count="28" uniqueCount="20">
  <si>
    <t>Au</t>
  </si>
  <si>
    <t>FCC</t>
  </si>
  <si>
    <t>Element</t>
  </si>
  <si>
    <t>Structure</t>
  </si>
  <si>
    <t>Lattice Constant</t>
  </si>
  <si>
    <t>Vacancies Percentage</t>
  </si>
  <si>
    <t>Number of Vacancies</t>
  </si>
  <si>
    <t>Vacancies Found</t>
  </si>
  <si>
    <t>Percentage found</t>
  </si>
  <si>
    <t>Copies in X</t>
  </si>
  <si>
    <t>Copies in Y</t>
  </si>
  <si>
    <t>Copies in Z</t>
  </si>
  <si>
    <t>Large on X</t>
  </si>
  <si>
    <t>Large on Y</t>
  </si>
  <si>
    <t>Large on Z</t>
  </si>
  <si>
    <t>Number of Atoms</t>
  </si>
  <si>
    <t>Vacancies Overlap</t>
  </si>
  <si>
    <t>Li</t>
  </si>
  <si>
    <t>BCC</t>
  </si>
  <si>
    <t>Base Vectors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</si>
</sst>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9" fontId="0" fillId="0" borderId="0" xfId="1" applyFont="1"/>
    <xf numFmtId="0" fontId="0" fillId="0" borderId="0" xfId="0" applyAlignment="1">
      <alignment horizontal="center"/>
    </xf>
    <xf numFmtId="2" fontId="0" fillId="0" borderId="0" xfId="1" applyNumberFormat="1" applyFont="1" applyAlignment="1">
      <alignment horizontal="center"/>
    </xf>
    <xf numFmtId="2" fontId="0" fillId="0" borderId="0" xfId="0" applyNumberForma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06EEA-6776-0E47-A358-CB912691EE50}">
  <dimension ref="A1:T7"/>
  <sheetViews>
    <sheetView tabSelected="1" zoomScale="90" zoomScaleNormal="90" workbookViewId="0">
      <selection activeCell="O19" sqref="O19"/>
    </sheetView>
  </sheetViews>
  <sheetFormatPr baseColWidth="10" defaultRowHeight="16" x14ac:dyDescent="0.2"/>
  <cols>
    <col min="1" max="1" width="8.1640625" bestFit="1" customWidth="1"/>
    <col min="2" max="2" width="9.1640625" bestFit="1" customWidth="1"/>
    <col min="3" max="3" width="15" bestFit="1" customWidth="1"/>
    <col min="4" max="4" width="11.83203125" bestFit="1" customWidth="1"/>
    <col min="5" max="5" width="10.33203125" bestFit="1" customWidth="1"/>
    <col min="6" max="7" width="10.1640625" bestFit="1" customWidth="1"/>
    <col min="8" max="8" width="9.83203125" bestFit="1" customWidth="1"/>
    <col min="9" max="10" width="9.6640625" bestFit="1" customWidth="1"/>
    <col min="11" max="11" width="15.83203125" bestFit="1" customWidth="1"/>
    <col min="12" max="12" width="16.33203125" bestFit="1" customWidth="1"/>
    <col min="13" max="13" width="19.1640625" bestFit="1" customWidth="1"/>
    <col min="14" max="14" width="18.83203125" bestFit="1" customWidth="1"/>
    <col min="15" max="15" width="15.1640625" bestFit="1" customWidth="1"/>
    <col min="16" max="16" width="15.83203125" bestFit="1" customWidth="1"/>
  </cols>
  <sheetData>
    <row r="1" spans="1:20" x14ac:dyDescent="0.2">
      <c r="A1" s="2" t="s">
        <v>2</v>
      </c>
      <c r="B1" s="2" t="s">
        <v>3</v>
      </c>
      <c r="C1" s="2" t="s">
        <v>4</v>
      </c>
      <c r="D1" s="2" t="s">
        <v>19</v>
      </c>
      <c r="E1" s="2" t="s">
        <v>9</v>
      </c>
      <c r="F1" s="2" t="s">
        <v>10</v>
      </c>
      <c r="G1" s="2" t="s">
        <v>11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5</v>
      </c>
      <c r="N1" s="2" t="s">
        <v>6</v>
      </c>
      <c r="O1" s="2" t="s">
        <v>7</v>
      </c>
      <c r="P1" s="2" t="s">
        <v>8</v>
      </c>
      <c r="T1" s="1"/>
    </row>
    <row r="2" spans="1:20" x14ac:dyDescent="0.2">
      <c r="A2" s="2" t="s">
        <v>0</v>
      </c>
      <c r="B2" s="2" t="s">
        <v>1</v>
      </c>
      <c r="C2" s="2">
        <v>4.08</v>
      </c>
      <c r="D2" s="2">
        <f>IF(B2="FCC",4,IF(B2="BCC",2,IF(B2="SC",2)))</f>
        <v>4</v>
      </c>
      <c r="E2" s="2">
        <v>10</v>
      </c>
      <c r="F2" s="2">
        <v>10</v>
      </c>
      <c r="G2" s="2">
        <v>20</v>
      </c>
      <c r="H2" s="2">
        <f>C2*E2</f>
        <v>40.799999999999997</v>
      </c>
      <c r="I2" s="2">
        <f>C2*F2</f>
        <v>40.799999999999997</v>
      </c>
      <c r="J2" s="2">
        <f>C2*G2</f>
        <v>81.599999999999994</v>
      </c>
      <c r="K2" s="2">
        <f>D2*E2*F2*G2</f>
        <v>8000</v>
      </c>
      <c r="L2" s="2">
        <f>IF(B2="FCC",0.76,IF(B2="BCC",0.16,IF(B2="SC",0.38)))</f>
        <v>0.76</v>
      </c>
      <c r="M2" s="3">
        <v>0.05</v>
      </c>
      <c r="N2" s="2">
        <f>K2-7600</f>
        <v>400</v>
      </c>
      <c r="O2" s="2">
        <v>394</v>
      </c>
      <c r="P2" s="3">
        <f>(O2/N2)</f>
        <v>0.98499999999999999</v>
      </c>
    </row>
    <row r="3" spans="1:20" x14ac:dyDescent="0.2">
      <c r="A3" s="2" t="s">
        <v>0</v>
      </c>
      <c r="B3" s="2" t="s">
        <v>1</v>
      </c>
      <c r="C3" s="2">
        <v>4.08</v>
      </c>
      <c r="D3" s="2">
        <f t="shared" ref="D3:D8" si="0">IF(B3="FCC",4,IF(B3="BCC",2,IF(B3="SC",2)))</f>
        <v>4</v>
      </c>
      <c r="E3" s="2">
        <v>10</v>
      </c>
      <c r="F3" s="2">
        <v>10</v>
      </c>
      <c r="G3" s="2">
        <v>20</v>
      </c>
      <c r="H3" s="2">
        <f>C3*E3</f>
        <v>40.799999999999997</v>
      </c>
      <c r="I3" s="2">
        <f>C3*F3</f>
        <v>40.799999999999997</v>
      </c>
      <c r="J3" s="2">
        <f>C3*G3</f>
        <v>81.599999999999994</v>
      </c>
      <c r="K3" s="2">
        <f t="shared" ref="K3:K7" si="1">D3*E3*F3*G3</f>
        <v>8000</v>
      </c>
      <c r="L3" s="2">
        <f t="shared" ref="L3:L7" si="2">IF(B3="FCC",0.76,IF(B3="BCC",0.16,IF(B3="SC",0.38)))</f>
        <v>0.76</v>
      </c>
      <c r="M3" s="4">
        <v>0.13</v>
      </c>
      <c r="N3" s="2">
        <f>K3-6960</f>
        <v>1040</v>
      </c>
      <c r="O3" s="2">
        <v>985</v>
      </c>
      <c r="P3" s="3">
        <f>(O3/N3)</f>
        <v>0.94711538461538458</v>
      </c>
    </row>
    <row r="4" spans="1:20" x14ac:dyDescent="0.2">
      <c r="A4" s="2" t="s">
        <v>0</v>
      </c>
      <c r="B4" s="2" t="s">
        <v>1</v>
      </c>
      <c r="C4" s="2">
        <v>4.08</v>
      </c>
      <c r="D4" s="2">
        <f t="shared" si="0"/>
        <v>4</v>
      </c>
      <c r="E4" s="2">
        <v>10</v>
      </c>
      <c r="F4" s="2">
        <v>10</v>
      </c>
      <c r="G4" s="2">
        <v>20</v>
      </c>
      <c r="H4" s="2">
        <f>C4*E4</f>
        <v>40.799999999999997</v>
      </c>
      <c r="I4" s="2">
        <f>C4*F4</f>
        <v>40.799999999999997</v>
      </c>
      <c r="J4" s="2">
        <f>C4*G4</f>
        <v>81.599999999999994</v>
      </c>
      <c r="K4" s="2">
        <f t="shared" si="1"/>
        <v>8000</v>
      </c>
      <c r="L4" s="2">
        <f t="shared" si="2"/>
        <v>0.76</v>
      </c>
      <c r="M4" s="3">
        <v>0.25</v>
      </c>
      <c r="N4" s="2">
        <f>K4-6000</f>
        <v>2000</v>
      </c>
      <c r="O4" s="2">
        <v>1796</v>
      </c>
      <c r="P4" s="3">
        <f>(O4/N4)</f>
        <v>0.89800000000000002</v>
      </c>
    </row>
    <row r="5" spans="1:20" x14ac:dyDescent="0.2">
      <c r="A5" s="2" t="s">
        <v>0</v>
      </c>
      <c r="B5" s="2" t="s">
        <v>1</v>
      </c>
      <c r="C5" s="2">
        <v>4.08</v>
      </c>
      <c r="D5" s="2">
        <f t="shared" si="0"/>
        <v>4</v>
      </c>
      <c r="E5" s="2">
        <v>10</v>
      </c>
      <c r="F5" s="2">
        <v>10</v>
      </c>
      <c r="G5" s="2">
        <v>20</v>
      </c>
      <c r="H5" s="2">
        <f>C5*E5</f>
        <v>40.799999999999997</v>
      </c>
      <c r="I5" s="2">
        <f>C5*F5</f>
        <v>40.799999999999997</v>
      </c>
      <c r="J5" s="2">
        <f>C5*G5</f>
        <v>81.599999999999994</v>
      </c>
      <c r="K5" s="2">
        <f t="shared" si="1"/>
        <v>8000</v>
      </c>
      <c r="L5" s="2">
        <f t="shared" si="2"/>
        <v>0.76</v>
      </c>
      <c r="M5" s="4">
        <v>0.5</v>
      </c>
      <c r="N5" s="2">
        <f>K5-4000</f>
        <v>4000</v>
      </c>
      <c r="O5" s="2">
        <v>3474</v>
      </c>
      <c r="P5" s="3">
        <f>(O5/N5)</f>
        <v>0.86850000000000005</v>
      </c>
    </row>
    <row r="6" spans="1:20" x14ac:dyDescent="0.2">
      <c r="A6" s="2" t="s">
        <v>0</v>
      </c>
      <c r="B6" s="2" t="s">
        <v>1</v>
      </c>
      <c r="C6" s="2">
        <v>4.08</v>
      </c>
      <c r="D6" s="2">
        <f t="shared" si="0"/>
        <v>4</v>
      </c>
      <c r="E6" s="2">
        <v>10</v>
      </c>
      <c r="F6" s="2">
        <v>10</v>
      </c>
      <c r="G6" s="2">
        <v>20</v>
      </c>
      <c r="H6" s="2">
        <f>C6*E6</f>
        <v>40.799999999999997</v>
      </c>
      <c r="I6" s="2">
        <f>C6*F6</f>
        <v>40.799999999999997</v>
      </c>
      <c r="J6" s="2">
        <f>C6*G6</f>
        <v>81.599999999999994</v>
      </c>
      <c r="K6" s="2">
        <f t="shared" si="1"/>
        <v>8000</v>
      </c>
      <c r="L6" s="2">
        <f t="shared" si="2"/>
        <v>0.76</v>
      </c>
      <c r="M6" s="4">
        <v>0.73</v>
      </c>
      <c r="N6" s="2">
        <f>K6-2160</f>
        <v>5840</v>
      </c>
      <c r="O6" s="2">
        <v>5329</v>
      </c>
      <c r="P6" s="3">
        <f>(O6/N6)</f>
        <v>0.91249999999999998</v>
      </c>
    </row>
    <row r="7" spans="1:20" x14ac:dyDescent="0.2">
      <c r="A7" s="2" t="s">
        <v>17</v>
      </c>
      <c r="B7" s="2" t="s">
        <v>18</v>
      </c>
      <c r="C7" s="2">
        <v>3.51</v>
      </c>
      <c r="D7" s="2">
        <f>IF(B7="FCC",4,IF(B7="BCC",2,IF(B7="SC",2)))</f>
        <v>2</v>
      </c>
      <c r="E7" s="2">
        <v>10</v>
      </c>
      <c r="F7" s="2">
        <v>10</v>
      </c>
      <c r="G7" s="2">
        <v>10</v>
      </c>
      <c r="H7" s="2">
        <f>C7*E7</f>
        <v>35.099999999999994</v>
      </c>
      <c r="I7" s="2">
        <f>C7*F7</f>
        <v>35.099999999999994</v>
      </c>
      <c r="J7" s="2">
        <f>C7*G7</f>
        <v>35.099999999999994</v>
      </c>
      <c r="K7" s="2">
        <f t="shared" si="1"/>
        <v>2000</v>
      </c>
      <c r="L7" s="2">
        <f t="shared" si="2"/>
        <v>0.16</v>
      </c>
      <c r="M7" s="3">
        <v>0.5</v>
      </c>
      <c r="N7" s="2"/>
      <c r="O7" s="2"/>
      <c r="P7" s="2"/>
    </row>
  </sheetData>
  <sortState ref="A2:P6">
    <sortCondition ref="M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Vacancies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2018-04-24T13:39:08Z</dcterms:created>
  <dcterms:modified xsi:type="dcterms:W3CDTF">2018-04-26T13:43:11Z</dcterms:modified>
</cp:coreProperties>
</file>