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3. Scientific Articles\Fuzzy Sustainable Portfolio Selection\Python Code\"/>
    </mc:Choice>
  </mc:AlternateContent>
  <xr:revisionPtr revIDLastSave="0" documentId="13_ncr:1_{4E910DA0-1F6F-4278-8B6B-14F00A15A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W11" i="1" s="1"/>
  <c r="U11" i="1"/>
  <c r="R2" i="1"/>
  <c r="S2" i="1"/>
  <c r="T2" i="1"/>
  <c r="U2" i="1"/>
  <c r="V10" i="1" l="1"/>
  <c r="V9" i="1"/>
  <c r="V8" i="1"/>
  <c r="W7" i="1"/>
  <c r="V5" i="1"/>
  <c r="V11" i="1"/>
  <c r="X11" i="1" s="1"/>
  <c r="V6" i="1"/>
  <c r="V3" i="1"/>
  <c r="X3" i="1" s="1"/>
  <c r="W6" i="1"/>
  <c r="W10" i="1"/>
  <c r="W5" i="1"/>
  <c r="W8" i="1"/>
  <c r="V4" i="1"/>
  <c r="W9" i="1"/>
  <c r="W4" i="1"/>
  <c r="V7" i="1"/>
  <c r="W3" i="1"/>
  <c r="V2" i="1"/>
  <c r="W2" i="1"/>
  <c r="X7" i="1" l="1"/>
  <c r="X8" i="1"/>
  <c r="X6" i="1"/>
  <c r="X5" i="1"/>
  <c r="X2" i="1"/>
  <c r="X4" i="1"/>
  <c r="X9" i="1"/>
  <c r="X10" i="1"/>
</calcChain>
</file>

<file path=xl/sharedStrings.xml><?xml version="1.0" encoding="utf-8"?>
<sst xmlns="http://schemas.openxmlformats.org/spreadsheetml/2006/main" count="19" uniqueCount="19">
  <si>
    <t xml:space="preserve">Ticker Symbol	</t>
  </si>
  <si>
    <t>FARS</t>
  </si>
  <si>
    <t>FMELI</t>
  </si>
  <si>
    <t>FOOLAD</t>
  </si>
  <si>
    <t>KOGOL</t>
  </si>
  <si>
    <t>KCHAD</t>
  </si>
  <si>
    <t>VGHADIR</t>
  </si>
  <si>
    <t>a</t>
  </si>
  <si>
    <t>b</t>
  </si>
  <si>
    <t>c</t>
  </si>
  <si>
    <t>d</t>
  </si>
  <si>
    <t>mu</t>
  </si>
  <si>
    <t>nu</t>
  </si>
  <si>
    <t>NO.</t>
  </si>
  <si>
    <t>DABID</t>
  </si>
  <si>
    <t>GHEGOL</t>
  </si>
  <si>
    <t>SARAB</t>
  </si>
  <si>
    <t>VETOOSA</t>
  </si>
  <si>
    <t>TIFN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</si>
</sst>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C1" zoomScale="96" zoomScaleNormal="96" workbookViewId="0">
      <selection activeCell="U15" sqref="U15"/>
    </sheetView>
  </sheetViews>
  <sheetFormatPr defaultRowHeight="14.4" x14ac:dyDescent="0.3"/>
  <cols>
    <col min="1" max="1" width="9.88671875" bestFit="1" customWidth="1"/>
    <col min="2" max="2" width="19.44140625" customWidth="1"/>
    <col min="4" max="5" width="8.88671875" customWidth="1"/>
    <col min="19" max="19" width="10.5546875" bestFit="1" customWidth="1"/>
    <col min="23" max="23" width="9.5546875" bestFit="1" customWidth="1"/>
    <col min="24" max="24" width="89.6640625" customWidth="1"/>
  </cols>
  <sheetData>
    <row r="1" spans="1:24" ht="18" x14ac:dyDescent="0.3">
      <c r="A1" s="2" t="s">
        <v>13</v>
      </c>
      <c r="B1" s="2" t="s">
        <v>0</v>
      </c>
      <c r="C1" s="2">
        <v>90</v>
      </c>
      <c r="D1" s="2">
        <v>91</v>
      </c>
      <c r="E1" s="2">
        <v>92</v>
      </c>
      <c r="F1" s="2">
        <v>93</v>
      </c>
      <c r="G1" s="2">
        <v>94</v>
      </c>
      <c r="H1" s="2">
        <v>95</v>
      </c>
      <c r="I1" s="2">
        <v>96</v>
      </c>
      <c r="J1" s="2">
        <v>97</v>
      </c>
      <c r="K1" s="2">
        <v>98</v>
      </c>
      <c r="L1" s="2">
        <v>99</v>
      </c>
      <c r="M1" s="2">
        <v>100</v>
      </c>
      <c r="N1" s="2">
        <v>101</v>
      </c>
      <c r="O1" s="2">
        <v>102</v>
      </c>
      <c r="P1" s="2">
        <v>103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5" t="s">
        <v>18</v>
      </c>
    </row>
    <row r="2" spans="1:24" ht="18" x14ac:dyDescent="0.3">
      <c r="A2" s="1">
        <v>1</v>
      </c>
      <c r="B2" s="4" t="s">
        <v>1</v>
      </c>
      <c r="C2" s="7">
        <v>0.25403999999999999</v>
      </c>
      <c r="D2" s="7">
        <v>0.35615999999999998</v>
      </c>
      <c r="E2" s="7">
        <v>0.43569999999999998</v>
      </c>
      <c r="F2" s="7">
        <v>0.47703000000000001</v>
      </c>
      <c r="G2" s="7">
        <v>0.29466999999999999</v>
      </c>
      <c r="H2" s="7">
        <v>0.26645000000000002</v>
      </c>
      <c r="I2" s="7">
        <v>0.26017000000000001</v>
      </c>
      <c r="J2" s="7">
        <v>0.37701000000000001</v>
      </c>
      <c r="K2" s="7">
        <v>0.49262999999999996</v>
      </c>
      <c r="L2" s="7">
        <v>0.51210999999999995</v>
      </c>
      <c r="M2" s="7">
        <v>0.50256000000000001</v>
      </c>
      <c r="N2" s="7">
        <v>0.45415999999999995</v>
      </c>
      <c r="O2" s="7">
        <v>0.39218000000000003</v>
      </c>
      <c r="P2" s="7"/>
      <c r="Q2" s="9"/>
      <c r="R2" s="6">
        <f>MIN(C2:P2)</f>
        <v>0.25403999999999999</v>
      </c>
      <c r="S2" s="6">
        <f>QUARTILE(C2:P2,1)</f>
        <v>0.29466999999999999</v>
      </c>
      <c r="T2" s="6">
        <f>QUARTILE(C2:P2, 3)</f>
        <v>0.47703000000000001</v>
      </c>
      <c r="U2" s="6">
        <f>MAX(C2:P2)</f>
        <v>0.51210999999999995</v>
      </c>
      <c r="V2" s="6">
        <f>(S2+T2)/(U2*2)</f>
        <v>0.75345140692429369</v>
      </c>
      <c r="W2" s="6">
        <f>(U2-T2)/(U2-R2)</f>
        <v>0.13593211144263165</v>
      </c>
      <c r="X2" s="8" t="str">
        <f>CONCATENATE("[", "(",R2, ", ", S2, ", ", T2, ", ", U2,")", ", ", V2, ", ", W2, "]")</f>
        <v>[(0.25404, 0.29467, 0.47703, 0.51211), 0.753451406924294, 0.135932111442632]</v>
      </c>
    </row>
    <row r="3" spans="1:24" ht="18" x14ac:dyDescent="0.3">
      <c r="A3" s="1">
        <v>2</v>
      </c>
      <c r="B3" s="4" t="s">
        <v>2</v>
      </c>
      <c r="C3" s="7">
        <v>0.40850000000000003</v>
      </c>
      <c r="D3" s="7">
        <v>0.47570000000000001</v>
      </c>
      <c r="E3" s="7">
        <v>0.22786000000000001</v>
      </c>
      <c r="F3" s="7">
        <v>0.16485</v>
      </c>
      <c r="G3" s="7">
        <v>8.3339999999999997E-2</v>
      </c>
      <c r="H3" s="7">
        <v>0.20019999999999999</v>
      </c>
      <c r="I3" s="7">
        <v>0.28087000000000001</v>
      </c>
      <c r="J3" s="7">
        <v>0.36851999999999996</v>
      </c>
      <c r="K3" s="7">
        <v>0.48408999999999996</v>
      </c>
      <c r="L3" s="7">
        <v>0.54781000000000002</v>
      </c>
      <c r="M3" s="7">
        <v>0.55024000000000006</v>
      </c>
      <c r="N3" s="7">
        <v>0.43959000000000004</v>
      </c>
      <c r="O3" s="7">
        <v>0.41459000000000001</v>
      </c>
      <c r="P3" s="7"/>
      <c r="Q3" s="9"/>
      <c r="R3" s="6">
        <f>MIN(C3:P3)</f>
        <v>8.3339999999999997E-2</v>
      </c>
      <c r="S3" s="6">
        <f>QUARTILE(C3:P3,1)</f>
        <v>0.22786000000000001</v>
      </c>
      <c r="T3" s="6">
        <f>QUARTILE(C3:P3, 3)</f>
        <v>0.47570000000000001</v>
      </c>
      <c r="U3" s="6">
        <f>MAX(C3:P3)</f>
        <v>0.55024000000000006</v>
      </c>
      <c r="V3" s="6">
        <f t="shared" ref="V3:V11" si="0">(S3+T3)/(U3*2)</f>
        <v>0.6393210235533584</v>
      </c>
      <c r="W3" s="6">
        <f>(U3-T3)/(U3-R3)</f>
        <v>0.15964874705504398</v>
      </c>
      <c r="X3" s="8" t="str">
        <f>CONCATENATE("[", "(",R3, ", ", S3, ", ", T3, ", ", U3,")", ", ", V3, ", ", W3, "]")</f>
        <v>[(0.08334, 0.22786, 0.4757, 0.55024), 0.639321023553358, 0.159648747055044]</v>
      </c>
    </row>
    <row r="4" spans="1:24" ht="18" x14ac:dyDescent="0.3">
      <c r="A4" s="1">
        <v>3</v>
      </c>
      <c r="B4" s="4" t="s">
        <v>3</v>
      </c>
      <c r="C4" s="7">
        <v>0.22475000000000001</v>
      </c>
      <c r="D4" s="7">
        <v>0.37084000000000006</v>
      </c>
      <c r="E4" s="7">
        <v>0.43229000000000001</v>
      </c>
      <c r="F4" s="7">
        <v>0.29092000000000001</v>
      </c>
      <c r="G4" s="7">
        <v>6.5799999999999997E-2</v>
      </c>
      <c r="H4" s="7">
        <v>0.19082000000000002</v>
      </c>
      <c r="I4" s="7">
        <v>0.35311999999999999</v>
      </c>
      <c r="J4" s="7">
        <v>0.45234999999999997</v>
      </c>
      <c r="K4" s="7">
        <v>0.37764000000000003</v>
      </c>
      <c r="L4" s="7">
        <v>0.55283000000000004</v>
      </c>
      <c r="M4" s="7">
        <v>0.56757999999999997</v>
      </c>
      <c r="N4" s="7">
        <v>0.43351999999999996</v>
      </c>
      <c r="O4" s="7">
        <v>0.43656</v>
      </c>
      <c r="P4" s="7"/>
      <c r="Q4" s="9"/>
      <c r="R4" s="6">
        <f>MIN(C4:P4)</f>
        <v>6.5799999999999997E-2</v>
      </c>
      <c r="S4" s="6">
        <f>QUARTILE(C4:P4,1)</f>
        <v>0.29092000000000001</v>
      </c>
      <c r="T4" s="6">
        <f>QUARTILE(C4:P4, 3)</f>
        <v>0.43656</v>
      </c>
      <c r="U4" s="6">
        <f>MAX(C4:P4)</f>
        <v>0.56757999999999997</v>
      </c>
      <c r="V4" s="6">
        <f t="shared" si="0"/>
        <v>0.64086120018323411</v>
      </c>
      <c r="W4" s="6">
        <f>(U4-T4)/(U4-R4)</f>
        <v>0.26111044680935863</v>
      </c>
      <c r="X4" s="8" t="str">
        <f>CONCATENATE("[", "(",R4, ", ", S4, ", ", T4, ", ", U4,")", ", ", V4, ", ", W4, "]")</f>
        <v>[(0.0658, 0.29092, 0.43656, 0.56758), 0.640861200183234, 0.261110446809359]</v>
      </c>
    </row>
    <row r="5" spans="1:24" ht="18" x14ac:dyDescent="0.3">
      <c r="A5" s="1">
        <v>4</v>
      </c>
      <c r="B5" s="4" t="s">
        <v>14</v>
      </c>
      <c r="C5" s="7">
        <v>0.25819999999999999</v>
      </c>
      <c r="D5" s="7">
        <v>0.33081000000000005</v>
      </c>
      <c r="E5" s="7">
        <v>0.17920999999999998</v>
      </c>
      <c r="F5" s="7">
        <v>0.39143</v>
      </c>
      <c r="G5" s="7">
        <v>0.43506999999999996</v>
      </c>
      <c r="H5" s="7">
        <v>0.36253999999999997</v>
      </c>
      <c r="I5" s="7">
        <v>0.38805999999999996</v>
      </c>
      <c r="J5" s="7">
        <v>0.40661999999999998</v>
      </c>
      <c r="K5" s="7">
        <v>0.45307000000000003</v>
      </c>
      <c r="L5" s="7">
        <v>0.42981000000000003</v>
      </c>
      <c r="M5" s="7">
        <v>0.50793999999999995</v>
      </c>
      <c r="N5" s="7">
        <v>0.44313000000000002</v>
      </c>
      <c r="O5" s="7">
        <v>0.30952000000000002</v>
      </c>
      <c r="P5" s="7"/>
      <c r="Q5" s="9"/>
      <c r="R5" s="6">
        <f>MIN(C5:P5)</f>
        <v>0.17920999999999998</v>
      </c>
      <c r="S5" s="6">
        <f>QUARTILE(C5:P5,1)</f>
        <v>0.33081000000000005</v>
      </c>
      <c r="T5" s="6">
        <f>QUARTILE(C5:P5, 3)</f>
        <v>0.43506999999999996</v>
      </c>
      <c r="U5" s="6">
        <f>MAX(C5:P5)</f>
        <v>0.50793999999999995</v>
      </c>
      <c r="V5" s="6">
        <f t="shared" si="0"/>
        <v>0.75390794188289967</v>
      </c>
      <c r="W5" s="6">
        <f>(U5-T5)/(U5-R5)</f>
        <v>0.22167128038207648</v>
      </c>
      <c r="X5" s="8" t="str">
        <f>CONCATENATE("[", "(",R5, ", ", S5, ", ", T5, ", ", U5,")", ", ", V5, ", ", W5, "]")</f>
        <v>[(0.17921, 0.33081, 0.43507, 0.50794), 0.7539079418829, 0.221671280382076]</v>
      </c>
    </row>
    <row r="6" spans="1:24" ht="18" x14ac:dyDescent="0.3">
      <c r="A6" s="1">
        <v>5</v>
      </c>
      <c r="B6" s="4" t="s">
        <v>4</v>
      </c>
      <c r="C6" s="7">
        <v>0.46267000000000003</v>
      </c>
      <c r="D6" s="7">
        <v>0.65393000000000001</v>
      </c>
      <c r="E6" s="7">
        <v>0.50361</v>
      </c>
      <c r="F6" s="7">
        <v>0.29085</v>
      </c>
      <c r="G6" s="7">
        <v>0.15916</v>
      </c>
      <c r="H6" s="7">
        <v>0.22094000000000003</v>
      </c>
      <c r="I6" s="7">
        <v>0.37223999999999996</v>
      </c>
      <c r="J6" s="7">
        <v>0.51082000000000005</v>
      </c>
      <c r="K6" s="7">
        <v>0.54605999999999999</v>
      </c>
      <c r="L6" s="7">
        <v>0.57811999999999997</v>
      </c>
      <c r="M6" s="7">
        <v>0.54366999999999999</v>
      </c>
      <c r="N6" s="7">
        <v>0.35222000000000003</v>
      </c>
      <c r="O6" s="7">
        <v>0.31136999999999998</v>
      </c>
      <c r="P6" s="7"/>
      <c r="Q6" s="9"/>
      <c r="R6" s="6">
        <f>MIN(C6:P6)</f>
        <v>0.15916</v>
      </c>
      <c r="S6" s="6">
        <f>QUARTILE(C6:P6,1)</f>
        <v>0.31136999999999998</v>
      </c>
      <c r="T6" s="6">
        <f>QUARTILE(C6:P6, 3)</f>
        <v>0.54366999999999999</v>
      </c>
      <c r="U6" s="6">
        <f>MAX(C6:P6)</f>
        <v>0.65393000000000001</v>
      </c>
      <c r="V6" s="6">
        <f t="shared" si="0"/>
        <v>0.65377028122276082</v>
      </c>
      <c r="W6" s="6">
        <f>(U6-T6)/(U6-R6)</f>
        <v>0.22285102168684442</v>
      </c>
      <c r="X6" s="8" t="str">
        <f>CONCATENATE("[", "(",R6, ", ", S6, ", ", T6, ", ", U6,")", ", ", V6, ", ", W6, "]")</f>
        <v>[(0.15916, 0.31137, 0.54367, 0.65393), 0.653770281222761, 0.222851021686844]</v>
      </c>
    </row>
    <row r="7" spans="1:24" ht="18" x14ac:dyDescent="0.3">
      <c r="A7" s="1">
        <v>6</v>
      </c>
      <c r="B7" s="4" t="s">
        <v>5</v>
      </c>
      <c r="C7" s="7">
        <v>0.45189000000000001</v>
      </c>
      <c r="D7" s="7">
        <v>0.65804000000000007</v>
      </c>
      <c r="E7" s="7">
        <v>0.52300000000000002</v>
      </c>
      <c r="F7" s="7">
        <v>0.43796000000000002</v>
      </c>
      <c r="G7" s="7">
        <v>0.23795000000000002</v>
      </c>
      <c r="H7" s="7">
        <v>0.17992999999999998</v>
      </c>
      <c r="I7" s="7">
        <v>0.25202999999999998</v>
      </c>
      <c r="J7" s="7">
        <v>0.37209000000000003</v>
      </c>
      <c r="K7" s="7">
        <v>0.42621000000000003</v>
      </c>
      <c r="L7" s="7">
        <v>0.6879900000000001</v>
      </c>
      <c r="M7" s="7">
        <v>0.67224000000000006</v>
      </c>
      <c r="N7" s="7">
        <v>0.45254</v>
      </c>
      <c r="O7" s="7">
        <v>0.42768999999999996</v>
      </c>
      <c r="P7" s="7"/>
      <c r="Q7" s="9"/>
      <c r="R7" s="6">
        <f>MIN(C7:P7)</f>
        <v>0.17992999999999998</v>
      </c>
      <c r="S7" s="6">
        <f>QUARTILE(C7:P7,1)</f>
        <v>0.37209000000000003</v>
      </c>
      <c r="T7" s="6">
        <f>QUARTILE(C7:P7, 3)</f>
        <v>0.52300000000000002</v>
      </c>
      <c r="U7" s="6">
        <f>MAX(C7:P7)</f>
        <v>0.6879900000000001</v>
      </c>
      <c r="V7" s="6">
        <f t="shared" si="0"/>
        <v>0.65051090858878757</v>
      </c>
      <c r="W7" s="6">
        <f>(U7-T7)/(U7-R7)</f>
        <v>0.32474510884541202</v>
      </c>
      <c r="X7" s="8" t="str">
        <f>CONCATENATE("[", "(",R7, ", ", S7, ", ", T7, ", ", U7,")", ", ", V7, ", ", W7, "]")</f>
        <v>[(0.17993, 0.37209, 0.523, 0.68799), 0.650510908588788, 0.324745108845412]</v>
      </c>
    </row>
    <row r="8" spans="1:24" ht="18" x14ac:dyDescent="0.3">
      <c r="A8" s="1">
        <v>7</v>
      </c>
      <c r="B8" s="4" t="s">
        <v>15</v>
      </c>
      <c r="C8" s="7">
        <v>0.54860999999999993</v>
      </c>
      <c r="D8" s="7">
        <v>0.73348000000000002</v>
      </c>
      <c r="E8" s="7">
        <v>0.69142999999999999</v>
      </c>
      <c r="F8" s="7">
        <v>0.77168000000000003</v>
      </c>
      <c r="G8" s="7">
        <v>0.73326999999999998</v>
      </c>
      <c r="H8" s="7">
        <v>0.67776999999999998</v>
      </c>
      <c r="I8" s="7">
        <v>0.42385</v>
      </c>
      <c r="J8" s="7">
        <v>0.75968999999999998</v>
      </c>
      <c r="K8" s="7">
        <v>9.0459999999999999E-2</v>
      </c>
      <c r="L8" s="7">
        <v>0.25303999999999999</v>
      </c>
      <c r="M8" s="7">
        <v>0.35170000000000001</v>
      </c>
      <c r="N8" s="7">
        <v>0.19405999999999998</v>
      </c>
      <c r="O8" s="7">
        <v>0.22908000000000001</v>
      </c>
      <c r="P8" s="7">
        <v>9.6149999999999999E-2</v>
      </c>
      <c r="Q8" s="9"/>
      <c r="R8" s="6">
        <f>MIN(C8:P8)</f>
        <v>9.0459999999999999E-2</v>
      </c>
      <c r="S8" s="6">
        <f>QUARTILE(C8:P8,1)</f>
        <v>0.23507</v>
      </c>
      <c r="T8" s="6">
        <f>QUARTILE(C8:P8, 3)</f>
        <v>0.72280999999999995</v>
      </c>
      <c r="U8" s="6">
        <f>MAX(C8:P8)</f>
        <v>0.77168000000000003</v>
      </c>
      <c r="V8" s="6">
        <f t="shared" si="0"/>
        <v>0.62064586357039186</v>
      </c>
      <c r="W8" s="6">
        <f>(U8-T8)/(U8-R8)</f>
        <v>7.173893896244983E-2</v>
      </c>
      <c r="X8" s="8" t="str">
        <f>CONCATENATE("[", "(",R8, ", ", S8, ", ", T8, ", ", U8,")", ", ", V8, ", ", W8, "]")</f>
        <v>[(0.09046, 0.23507, 0.72281, 0.77168), 0.620645863570392, 0.0717389389624498]</v>
      </c>
    </row>
    <row r="9" spans="1:24" ht="18" x14ac:dyDescent="0.3">
      <c r="A9" s="1">
        <v>8</v>
      </c>
      <c r="B9" s="4" t="s">
        <v>6</v>
      </c>
      <c r="C9" s="7">
        <v>0.40377000000000002</v>
      </c>
      <c r="D9" s="7">
        <v>0.43037999999999998</v>
      </c>
      <c r="E9" s="7">
        <v>0.46962000000000004</v>
      </c>
      <c r="F9" s="7">
        <v>0.2041</v>
      </c>
      <c r="G9" s="7">
        <v>0.11058</v>
      </c>
      <c r="H9" s="7">
        <v>0.12240000000000001</v>
      </c>
      <c r="I9" s="7">
        <v>0.16658999999999999</v>
      </c>
      <c r="J9" s="7">
        <v>0.27490999999999999</v>
      </c>
      <c r="K9" s="7">
        <v>0.40954000000000002</v>
      </c>
      <c r="L9" s="7">
        <v>0.56777</v>
      </c>
      <c r="M9" s="7">
        <v>0.58267999999999998</v>
      </c>
      <c r="N9" s="7">
        <v>0.59662000000000004</v>
      </c>
      <c r="O9" s="7">
        <v>0.56881999999999999</v>
      </c>
      <c r="P9" s="7"/>
      <c r="Q9" s="9"/>
      <c r="R9" s="6">
        <f>MIN(C9:P9)</f>
        <v>0.11058</v>
      </c>
      <c r="S9" s="6">
        <f>QUARTILE(C9:P9,1)</f>
        <v>0.2041</v>
      </c>
      <c r="T9" s="6">
        <f>QUARTILE(C9:P9, 3)</f>
        <v>0.56777</v>
      </c>
      <c r="U9" s="6">
        <f>MAX(C9:P9)</f>
        <v>0.59662000000000004</v>
      </c>
      <c r="V9" s="6">
        <f t="shared" si="0"/>
        <v>0.64686902886259257</v>
      </c>
      <c r="W9" s="6">
        <f>(U9-T9)/(U9-R9)</f>
        <v>5.9357254546950955E-2</v>
      </c>
      <c r="X9" s="8" t="str">
        <f>CONCATENATE("[", "(",R9, ", ", S9, ", ", T9, ", ", U9,")", ", ", V9, ", ", W9, "]")</f>
        <v>[(0.11058, 0.2041, 0.56777, 0.59662), 0.646869028862593, 0.059357254546951]</v>
      </c>
    </row>
    <row r="10" spans="1:24" ht="18" x14ac:dyDescent="0.3">
      <c r="A10" s="1">
        <v>9</v>
      </c>
      <c r="B10" s="4" t="s">
        <v>16</v>
      </c>
      <c r="C10" s="7">
        <v>0.34092</v>
      </c>
      <c r="D10" s="7">
        <v>0.34658</v>
      </c>
      <c r="E10" s="7">
        <v>0.23702000000000001</v>
      </c>
      <c r="F10" s="7">
        <v>6.7470000000000002E-2</v>
      </c>
      <c r="G10" s="7">
        <v>7.4859999999999996E-2</v>
      </c>
      <c r="H10" s="7">
        <v>9.9629999999999996E-2</v>
      </c>
      <c r="I10" s="7">
        <v>0.22500000000000001</v>
      </c>
      <c r="J10" s="7">
        <v>0.30213000000000001</v>
      </c>
      <c r="K10" s="7">
        <v>0.56940999999999997</v>
      </c>
      <c r="L10" s="7">
        <v>0.52332000000000001</v>
      </c>
      <c r="M10" s="7">
        <v>0.59267999999999998</v>
      </c>
      <c r="N10" s="7">
        <v>0.59142000000000006</v>
      </c>
      <c r="O10" s="7">
        <v>0.20010000000000003</v>
      </c>
      <c r="P10" s="7"/>
      <c r="Q10" s="9"/>
      <c r="R10" s="6">
        <f>MIN(C10:P10)</f>
        <v>6.7470000000000002E-2</v>
      </c>
      <c r="S10" s="6">
        <f>QUARTILE(C10:P10,1)</f>
        <v>0.20010000000000003</v>
      </c>
      <c r="T10" s="6">
        <f>QUARTILE(C10:P10, 3)</f>
        <v>0.52332000000000001</v>
      </c>
      <c r="U10" s="6">
        <f>MAX(C10:P10)</f>
        <v>0.59267999999999998</v>
      </c>
      <c r="V10" s="6">
        <f t="shared" si="0"/>
        <v>0.61029560639805636</v>
      </c>
      <c r="W10" s="6">
        <f>(U10-T10)/(U10-R10)</f>
        <v>0.13206146112983375</v>
      </c>
      <c r="X10" s="8" t="str">
        <f>CONCATENATE("[", "(",R10, ", ", S10, ", ", T10, ", ", U10,")", ", ", V10, ", ", W10, "]")</f>
        <v>[(0.06747, 0.2001, 0.52332, 0.59268), 0.610295606398056, 0.132061461129834]</v>
      </c>
    </row>
    <row r="11" spans="1:24" ht="18" x14ac:dyDescent="0.3">
      <c r="A11" s="1">
        <v>10</v>
      </c>
      <c r="B11" s="4" t="s">
        <v>17</v>
      </c>
      <c r="C11" s="7">
        <v>0.19888000000000003</v>
      </c>
      <c r="D11" s="7">
        <v>0.29471000000000003</v>
      </c>
      <c r="E11" s="7">
        <v>0.26274999999999998</v>
      </c>
      <c r="F11" s="7">
        <v>0.14763999999999999</v>
      </c>
      <c r="G11" s="7">
        <v>0.15532000000000001</v>
      </c>
      <c r="H11" s="7">
        <v>7.621E-2</v>
      </c>
      <c r="I11" s="7">
        <v>0.39765999999999996</v>
      </c>
      <c r="J11" s="7">
        <v>9.0210000000000012E-2</v>
      </c>
      <c r="K11" s="7">
        <v>0.34082000000000001</v>
      </c>
      <c r="L11" s="7">
        <v>0.36274999999999996</v>
      </c>
      <c r="M11" s="7">
        <v>0.35563</v>
      </c>
      <c r="N11" s="7">
        <v>0.11859</v>
      </c>
      <c r="O11" s="7">
        <v>0.14122000000000001</v>
      </c>
      <c r="P11" s="7"/>
      <c r="Q11" s="9"/>
      <c r="R11" s="6">
        <f>MIN(C11:P11)</f>
        <v>7.621E-2</v>
      </c>
      <c r="S11" s="6">
        <f>QUARTILE(C11:P11,1)</f>
        <v>0.14122000000000001</v>
      </c>
      <c r="T11" s="6">
        <f>QUARTILE(C11:P11, 3)</f>
        <v>0.34082000000000001</v>
      </c>
      <c r="U11" s="6">
        <f>MAX(C11:P11)</f>
        <v>0.39765999999999996</v>
      </c>
      <c r="V11" s="6">
        <f t="shared" si="0"/>
        <v>0.60609565960871103</v>
      </c>
      <c r="W11" s="6">
        <f>(U11-T11)/(U11-R11)</f>
        <v>0.17682376730440177</v>
      </c>
      <c r="X11" s="8" t="str">
        <f>CONCATENATE("[", "(",R11, ", ", S11, ", ", T11, ", ", U11,")", ", ", V11, ", ", W11, "]")</f>
        <v>[(0.07621, 0.14122, 0.34082, 0.39766), 0.606095659608711, 0.176823767304402]</v>
      </c>
    </row>
    <row r="12" spans="1:24" x14ac:dyDescent="0.3">
      <c r="B12" s="3"/>
      <c r="C12" s="3"/>
      <c r="D12" s="3"/>
      <c r="E12" s="3"/>
    </row>
    <row r="13" spans="1:24" x14ac:dyDescent="0.3">
      <c r="B13" s="3"/>
      <c r="C13" s="3"/>
      <c r="D13" s="3"/>
      <c r="E13" s="3"/>
    </row>
    <row r="14" spans="1:24" x14ac:dyDescent="0.3">
      <c r="B14" s="3"/>
      <c r="C14" s="3"/>
      <c r="D14" s="3"/>
      <c r="E14" s="3"/>
    </row>
    <row r="15" spans="1:24" x14ac:dyDescent="0.3">
      <c r="B15" s="3"/>
      <c r="C15" s="3"/>
      <c r="D15" s="3"/>
      <c r="E15" s="3"/>
    </row>
    <row r="16" spans="1:24" x14ac:dyDescent="0.3">
      <c r="B16" s="3"/>
      <c r="C16" s="3"/>
      <c r="D16" s="3"/>
      <c r="E16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Nazanin Ghaemi</cp:lastModifiedBy>
  <dcterms:created xsi:type="dcterms:W3CDTF">2015-06-05T18:17:20Z</dcterms:created>
  <dcterms:modified xsi:type="dcterms:W3CDTF">2025-04-01T11:01:21Z</dcterms:modified>
</cp:coreProperties>
</file>