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na\Desktop\Физтех\1курс\Лабы\1.2.5 Прецессия гироскопа\"/>
    </mc:Choice>
  </mc:AlternateContent>
  <bookViews>
    <workbookView xWindow="0" yWindow="0" windowWidth="23040" windowHeight="9192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2" i="1"/>
  <c r="H21" i="1"/>
  <c r="A25" i="1"/>
  <c r="D21" i="1"/>
  <c r="E20" i="1" s="1"/>
  <c r="D22" i="1"/>
  <c r="D23" i="1"/>
  <c r="D24" i="1"/>
  <c r="D26" i="1"/>
  <c r="E26" i="1" s="1"/>
  <c r="D27" i="1"/>
  <c r="D28" i="1"/>
  <c r="D29" i="1"/>
  <c r="D30" i="1"/>
  <c r="D20" i="1"/>
  <c r="D14" i="1"/>
  <c r="H14" i="1"/>
  <c r="G14" i="1" s="1"/>
  <c r="E14" i="1" s="1"/>
  <c r="D13" i="1"/>
  <c r="H13" i="1"/>
  <c r="G13" i="1" s="1"/>
  <c r="E13" i="1" s="1"/>
  <c r="D8" i="1"/>
  <c r="D9" i="1"/>
  <c r="D10" i="1"/>
  <c r="D11" i="1"/>
  <c r="D12" i="1"/>
  <c r="E12" i="1"/>
  <c r="H11" i="1"/>
  <c r="G11" i="1" s="1"/>
  <c r="E11" i="1" s="1"/>
  <c r="H12" i="1"/>
  <c r="G12" i="1" s="1"/>
  <c r="H7" i="1"/>
  <c r="G7" i="1" s="1"/>
  <c r="E7" i="1" s="1"/>
  <c r="H8" i="1"/>
  <c r="G8" i="1" s="1"/>
  <c r="E8" i="1" s="1"/>
  <c r="H9" i="1"/>
  <c r="G9" i="1" s="1"/>
  <c r="E9" i="1" s="1"/>
  <c r="H10" i="1"/>
  <c r="G10" i="1" s="1"/>
  <c r="E10" i="1" s="1"/>
  <c r="E3" i="1"/>
  <c r="E4" i="1"/>
  <c r="E5" i="1"/>
  <c r="E2" i="1"/>
  <c r="G3" i="1"/>
  <c r="G4" i="1"/>
  <c r="G5" i="1"/>
  <c r="G2" i="1"/>
  <c r="D3" i="1"/>
  <c r="D4" i="1"/>
  <c r="D5" i="1"/>
  <c r="D6" i="1"/>
  <c r="D7" i="1"/>
  <c r="H3" i="1"/>
  <c r="H4" i="1"/>
  <c r="H5" i="1"/>
  <c r="H6" i="1"/>
  <c r="G6" i="1" s="1"/>
  <c r="E6" i="1" s="1"/>
  <c r="H2" i="1"/>
</calcChain>
</file>

<file path=xl/sharedStrings.xml><?xml version="1.0" encoding="utf-8"?>
<sst xmlns="http://schemas.openxmlformats.org/spreadsheetml/2006/main" count="23" uniqueCount="22">
  <si>
    <t>N</t>
  </si>
  <si>
    <t>T</t>
  </si>
  <si>
    <t>v</t>
  </si>
  <si>
    <t>phi</t>
  </si>
  <si>
    <t>T,c</t>
  </si>
  <si>
    <t>m, г</t>
  </si>
  <si>
    <t>L (от закругления до центра), мм</t>
  </si>
  <si>
    <t>delta x</t>
  </si>
  <si>
    <t>x0</t>
  </si>
  <si>
    <t>xкон</t>
  </si>
  <si>
    <t>omega прецессии</t>
  </si>
  <si>
    <t>цилиндр</t>
  </si>
  <si>
    <t>t</t>
  </si>
  <si>
    <t>ротор</t>
  </si>
  <si>
    <t>d = 78,1 мм</t>
  </si>
  <si>
    <t>h = 24,4 мм</t>
  </si>
  <si>
    <t>m = 1617,8 г</t>
  </si>
  <si>
    <t>I0=</t>
  </si>
  <si>
    <t>I=</t>
  </si>
  <si>
    <t>omega</t>
  </si>
  <si>
    <t>l, мм</t>
  </si>
  <si>
    <t>Mтр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</si>
</sst>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selection activeCell="K9" sqref="K9"/>
    </sheetView>
  </sheetViews>
  <sheetFormatPr defaultColWidth="5.21875" defaultRowHeight="14.4" x14ac:dyDescent="0.3"/>
  <cols>
    <col min="1" max="1" width="23" customWidth="1"/>
    <col min="2" max="2" width="7.44140625" customWidth="1"/>
    <col min="3" max="3" width="8.88671875" customWidth="1"/>
    <col min="4" max="4" width="16.21875" bestFit="1" customWidth="1"/>
    <col min="5" max="5" width="12" bestFit="1" customWidth="1"/>
    <col min="6" max="6" width="29.5546875" bestFit="1" customWidth="1"/>
    <col min="7" max="7" width="12" bestFit="1" customWidth="1"/>
    <col min="8" max="8" width="13.77734375" customWidth="1"/>
    <col min="9" max="9" width="3.6640625" bestFit="1" customWidth="1"/>
    <col min="10" max="10" width="5" bestFit="1" customWidth="1"/>
    <col min="11" max="11" width="17.5546875" customWidth="1"/>
    <col min="12" max="12" width="9.44140625" bestFit="1" customWidth="1"/>
    <col min="13" max="13" width="11.5546875" customWidth="1"/>
    <col min="14" max="14" width="11.21875" customWidth="1"/>
  </cols>
  <sheetData>
    <row r="1" spans="1:14" x14ac:dyDescent="0.3">
      <c r="A1" t="s">
        <v>5</v>
      </c>
      <c r="B1" t="s">
        <v>0</v>
      </c>
      <c r="C1" t="s">
        <v>4</v>
      </c>
      <c r="D1" t="s">
        <v>10</v>
      </c>
      <c r="E1" t="s">
        <v>2</v>
      </c>
      <c r="F1" t="s">
        <v>6</v>
      </c>
      <c r="G1" t="s">
        <v>3</v>
      </c>
      <c r="H1" t="s">
        <v>7</v>
      </c>
      <c r="I1" t="s">
        <v>8</v>
      </c>
      <c r="J1" t="s">
        <v>9</v>
      </c>
      <c r="K1" t="s">
        <v>19</v>
      </c>
      <c r="L1" t="s">
        <v>20</v>
      </c>
      <c r="M1" t="s">
        <v>21</v>
      </c>
    </row>
    <row r="2" spans="1:14" x14ac:dyDescent="0.3">
      <c r="A2">
        <v>57</v>
      </c>
      <c r="B2">
        <v>2</v>
      </c>
      <c r="C2">
        <v>364</v>
      </c>
      <c r="D2">
        <f>2*PI()*B2/C2</f>
        <v>3.4522996193294429E-2</v>
      </c>
      <c r="E2">
        <f>G2/C2</f>
        <v>8.4181197259405828E-4</v>
      </c>
      <c r="F2">
        <v>177</v>
      </c>
      <c r="G2">
        <f>ATAN(H2/F2)</f>
        <v>0.3064195580242372</v>
      </c>
      <c r="H2">
        <f>J2-I2</f>
        <v>56</v>
      </c>
      <c r="I2">
        <v>0</v>
      </c>
      <c r="J2">
        <v>56</v>
      </c>
      <c r="K2">
        <f>A2/1000*9.81*L2/1000/D2/H$21</f>
        <v>2486.1611422027445</v>
      </c>
      <c r="L2">
        <v>119</v>
      </c>
      <c r="N2">
        <f>AVERAGE(K2:K14)/2/PI()</f>
        <v>386.72812168181463</v>
      </c>
    </row>
    <row r="3" spans="1:14" x14ac:dyDescent="0.3">
      <c r="A3">
        <v>92</v>
      </c>
      <c r="B3">
        <v>2</v>
      </c>
      <c r="C3">
        <v>220</v>
      </c>
      <c r="D3">
        <f t="shared" ref="D3:D12" si="0">2*PI()*B3/C3</f>
        <v>5.7119866428905326E-2</v>
      </c>
      <c r="E3">
        <f t="shared" ref="E3:E12" si="1">G3/C3</f>
        <v>8.3783822227135912E-4</v>
      </c>
      <c r="F3">
        <v>177</v>
      </c>
      <c r="G3">
        <f t="shared" ref="G3:G14" si="2">ATAN(H3/F3)</f>
        <v>0.184324408899699</v>
      </c>
      <c r="H3">
        <f t="shared" ref="H3:H12" si="3">J3-I3</f>
        <v>33</v>
      </c>
      <c r="I3">
        <v>-17</v>
      </c>
      <c r="J3">
        <v>16</v>
      </c>
      <c r="K3">
        <f t="shared" ref="K3:K14" si="4">A3/1000*9.81*L3/1000/D3/H$21</f>
        <v>2425.2892576722352</v>
      </c>
      <c r="L3">
        <v>119</v>
      </c>
      <c r="N3">
        <v>385</v>
      </c>
    </row>
    <row r="4" spans="1:14" x14ac:dyDescent="0.3">
      <c r="A4">
        <v>92</v>
      </c>
      <c r="B4">
        <v>2</v>
      </c>
      <c r="C4">
        <v>222</v>
      </c>
      <c r="D4">
        <f t="shared" si="0"/>
        <v>5.6605273037653933E-2</v>
      </c>
      <c r="E4">
        <f t="shared" si="1"/>
        <v>5.0683381727941324E-4</v>
      </c>
      <c r="F4">
        <v>177</v>
      </c>
      <c r="G4">
        <f t="shared" si="2"/>
        <v>0.11251710743602975</v>
      </c>
      <c r="H4">
        <f t="shared" si="3"/>
        <v>20</v>
      </c>
      <c r="I4">
        <v>16</v>
      </c>
      <c r="J4">
        <v>36</v>
      </c>
      <c r="K4">
        <f t="shared" si="4"/>
        <v>2447.337341832892</v>
      </c>
      <c r="L4">
        <v>119</v>
      </c>
    </row>
    <row r="5" spans="1:14" x14ac:dyDescent="0.3">
      <c r="A5">
        <v>92</v>
      </c>
      <c r="B5">
        <v>2</v>
      </c>
      <c r="C5">
        <v>221</v>
      </c>
      <c r="D5">
        <f t="shared" si="0"/>
        <v>5.6861405494837883E-2</v>
      </c>
      <c r="E5">
        <f t="shared" si="1"/>
        <v>4.079206465806724E-4</v>
      </c>
      <c r="F5">
        <v>177</v>
      </c>
      <c r="G5">
        <f t="shared" si="2"/>
        <v>9.0150462894328598E-2</v>
      </c>
      <c r="H5">
        <f t="shared" si="3"/>
        <v>16</v>
      </c>
      <c r="I5">
        <v>-4</v>
      </c>
      <c r="J5">
        <v>12</v>
      </c>
      <c r="K5">
        <f t="shared" si="4"/>
        <v>2436.3132997525636</v>
      </c>
      <c r="L5">
        <v>119</v>
      </c>
    </row>
    <row r="6" spans="1:14" x14ac:dyDescent="0.3">
      <c r="A6">
        <v>92</v>
      </c>
      <c r="B6">
        <v>2</v>
      </c>
      <c r="C6">
        <v>218</v>
      </c>
      <c r="D6">
        <f t="shared" si="0"/>
        <v>5.7643901900730148E-2</v>
      </c>
      <c r="E6">
        <f t="shared" si="1"/>
        <v>1.1905833430430866E-3</v>
      </c>
      <c r="F6">
        <v>177</v>
      </c>
      <c r="G6">
        <f t="shared" si="2"/>
        <v>0.2595471687833929</v>
      </c>
      <c r="H6">
        <f t="shared" si="3"/>
        <v>47</v>
      </c>
      <c r="I6">
        <v>-25</v>
      </c>
      <c r="J6">
        <v>22</v>
      </c>
      <c r="K6">
        <f t="shared" si="4"/>
        <v>2403.2411735115784</v>
      </c>
      <c r="L6">
        <v>119</v>
      </c>
    </row>
    <row r="7" spans="1:14" x14ac:dyDescent="0.3">
      <c r="A7">
        <v>92</v>
      </c>
      <c r="B7">
        <v>2</v>
      </c>
      <c r="C7">
        <v>221</v>
      </c>
      <c r="D7">
        <f t="shared" si="0"/>
        <v>5.6861405494837883E-2</v>
      </c>
      <c r="E7">
        <f t="shared" si="1"/>
        <v>6.5995295561499599E-4</v>
      </c>
      <c r="F7">
        <v>177</v>
      </c>
      <c r="G7">
        <f t="shared" si="2"/>
        <v>0.14584960319091411</v>
      </c>
      <c r="H7">
        <f t="shared" si="3"/>
        <v>26</v>
      </c>
      <c r="I7">
        <v>-14</v>
      </c>
      <c r="J7">
        <v>12</v>
      </c>
      <c r="K7">
        <f t="shared" si="4"/>
        <v>2436.3132997525636</v>
      </c>
      <c r="L7">
        <v>119</v>
      </c>
    </row>
    <row r="8" spans="1:14" x14ac:dyDescent="0.3">
      <c r="A8">
        <v>116</v>
      </c>
      <c r="B8">
        <v>3</v>
      </c>
      <c r="C8">
        <v>261</v>
      </c>
      <c r="D8">
        <f t="shared" si="0"/>
        <v>7.222052077217915E-2</v>
      </c>
      <c r="E8">
        <f t="shared" si="1"/>
        <v>7.8954839731295873E-4</v>
      </c>
      <c r="F8">
        <v>177</v>
      </c>
      <c r="G8">
        <f t="shared" si="2"/>
        <v>0.20607213169868224</v>
      </c>
      <c r="H8">
        <f t="shared" si="3"/>
        <v>37</v>
      </c>
      <c r="I8">
        <v>-25</v>
      </c>
      <c r="J8">
        <v>12</v>
      </c>
      <c r="K8">
        <f t="shared" si="4"/>
        <v>2418.5789711885577</v>
      </c>
      <c r="L8">
        <v>119</v>
      </c>
    </row>
    <row r="9" spans="1:14" x14ac:dyDescent="0.3">
      <c r="A9">
        <v>142</v>
      </c>
      <c r="B9">
        <v>3</v>
      </c>
      <c r="C9">
        <v>215</v>
      </c>
      <c r="D9">
        <f t="shared" si="0"/>
        <v>8.7672353123436089E-2</v>
      </c>
      <c r="E9">
        <f t="shared" si="1"/>
        <v>8.8269177758119009E-4</v>
      </c>
      <c r="F9">
        <v>177</v>
      </c>
      <c r="G9">
        <f t="shared" si="2"/>
        <v>0.18977873217995586</v>
      </c>
      <c r="H9">
        <f t="shared" si="3"/>
        <v>34</v>
      </c>
      <c r="I9">
        <v>-10</v>
      </c>
      <c r="J9">
        <v>24</v>
      </c>
      <c r="K9">
        <f t="shared" si="4"/>
        <v>2438.8695993653932</v>
      </c>
      <c r="L9">
        <v>119</v>
      </c>
    </row>
    <row r="10" spans="1:14" x14ac:dyDescent="0.3">
      <c r="A10">
        <v>180</v>
      </c>
      <c r="B10">
        <v>4</v>
      </c>
      <c r="C10">
        <v>224</v>
      </c>
      <c r="D10">
        <f t="shared" si="0"/>
        <v>0.1121997376282069</v>
      </c>
      <c r="E10">
        <f t="shared" si="1"/>
        <v>8.9577177374949391E-4</v>
      </c>
      <c r="F10">
        <v>177</v>
      </c>
      <c r="G10">
        <f t="shared" si="2"/>
        <v>0.20065287731988662</v>
      </c>
      <c r="H10">
        <f t="shared" si="3"/>
        <v>36</v>
      </c>
      <c r="I10">
        <v>-18</v>
      </c>
      <c r="J10">
        <v>18</v>
      </c>
      <c r="K10">
        <f t="shared" si="4"/>
        <v>2415.7031341241236</v>
      </c>
      <c r="L10">
        <v>119</v>
      </c>
    </row>
    <row r="11" spans="1:14" x14ac:dyDescent="0.3">
      <c r="A11">
        <v>219</v>
      </c>
      <c r="B11">
        <v>5</v>
      </c>
      <c r="C11">
        <v>232</v>
      </c>
      <c r="D11">
        <f t="shared" si="0"/>
        <v>0.13541347644783591</v>
      </c>
      <c r="E11">
        <f t="shared" si="1"/>
        <v>8.1801177663774077E-4</v>
      </c>
      <c r="F11">
        <v>177</v>
      </c>
      <c r="G11">
        <f t="shared" si="2"/>
        <v>0.18977873217995586</v>
      </c>
      <c r="H11">
        <f t="shared" si="3"/>
        <v>34</v>
      </c>
      <c r="I11">
        <v>-17</v>
      </c>
      <c r="J11">
        <v>17</v>
      </c>
      <c r="K11">
        <f t="shared" si="4"/>
        <v>2435.2588261622714</v>
      </c>
      <c r="L11">
        <v>119</v>
      </c>
    </row>
    <row r="12" spans="1:14" x14ac:dyDescent="0.3">
      <c r="A12">
        <v>273</v>
      </c>
      <c r="B12">
        <v>6</v>
      </c>
      <c r="C12">
        <v>223</v>
      </c>
      <c r="D12">
        <f t="shared" si="0"/>
        <v>0.16905431319765704</v>
      </c>
      <c r="E12">
        <f t="shared" si="1"/>
        <v>7.0355149916409131E-4</v>
      </c>
      <c r="F12">
        <v>177</v>
      </c>
      <c r="G12">
        <f t="shared" si="2"/>
        <v>0.15689198431359236</v>
      </c>
      <c r="H12">
        <f t="shared" si="3"/>
        <v>28</v>
      </c>
      <c r="I12">
        <v>-14</v>
      </c>
      <c r="J12">
        <v>14</v>
      </c>
      <c r="K12">
        <f t="shared" si="4"/>
        <v>2431.64006452286</v>
      </c>
      <c r="L12">
        <v>119</v>
      </c>
    </row>
    <row r="13" spans="1:14" x14ac:dyDescent="0.3">
      <c r="A13">
        <v>341</v>
      </c>
      <c r="B13">
        <v>8</v>
      </c>
      <c r="C13">
        <v>236</v>
      </c>
      <c r="D13">
        <f t="shared" ref="D13" si="5">2*PI()*B13/C13</f>
        <v>0.21298933244676563</v>
      </c>
      <c r="E13">
        <f t="shared" ref="E13" si="6">G13/C13</f>
        <v>8.7318699872322985E-4</v>
      </c>
      <c r="F13">
        <v>177</v>
      </c>
      <c r="G13">
        <f t="shared" si="2"/>
        <v>0.20607213169868224</v>
      </c>
      <c r="H13">
        <f t="shared" ref="H13" si="7">J13-I13</f>
        <v>37</v>
      </c>
      <c r="I13">
        <v>-8</v>
      </c>
      <c r="J13">
        <v>29</v>
      </c>
      <c r="K13">
        <f t="shared" si="4"/>
        <v>2410.7902458057169</v>
      </c>
      <c r="L13">
        <v>119</v>
      </c>
    </row>
    <row r="14" spans="1:14" x14ac:dyDescent="0.3">
      <c r="A14">
        <v>74</v>
      </c>
      <c r="B14">
        <v>2</v>
      </c>
      <c r="C14">
        <v>271</v>
      </c>
      <c r="D14">
        <f t="shared" ref="D14" si="8">2*PI()*B14/C14</f>
        <v>4.6370371270698055E-2</v>
      </c>
      <c r="E14">
        <f t="shared" ref="E14" si="9">G14/C14</f>
        <v>4.5630842939774235E-4</v>
      </c>
      <c r="F14">
        <v>177</v>
      </c>
      <c r="G14">
        <f t="shared" si="2"/>
        <v>0.12365958436678817</v>
      </c>
      <c r="H14">
        <f t="shared" ref="H14" si="10">J14-I14</f>
        <v>22</v>
      </c>
      <c r="I14">
        <v>-11</v>
      </c>
      <c r="J14">
        <v>11</v>
      </c>
      <c r="K14">
        <f t="shared" si="4"/>
        <v>2403.0015204228757</v>
      </c>
      <c r="L14">
        <v>119</v>
      </c>
    </row>
    <row r="19" spans="1:8" x14ac:dyDescent="0.3">
      <c r="B19" t="s">
        <v>0</v>
      </c>
      <c r="C19" t="s">
        <v>12</v>
      </c>
      <c r="D19" t="s">
        <v>1</v>
      </c>
    </row>
    <row r="20" spans="1:8" x14ac:dyDescent="0.3">
      <c r="A20" t="s">
        <v>11</v>
      </c>
      <c r="B20">
        <v>11</v>
      </c>
      <c r="C20">
        <v>43.51</v>
      </c>
      <c r="D20">
        <f>C20/B20</f>
        <v>3.9554545454545451</v>
      </c>
      <c r="E20">
        <f>AVERAGE(D20:D24)</f>
        <v>4.0494909090909079</v>
      </c>
    </row>
    <row r="21" spans="1:8" x14ac:dyDescent="0.3">
      <c r="A21" t="s">
        <v>14</v>
      </c>
      <c r="B21">
        <v>10</v>
      </c>
      <c r="C21">
        <v>41.03</v>
      </c>
      <c r="D21">
        <f t="shared" ref="D21:D29" si="11">C21/B21</f>
        <v>4.1029999999999998</v>
      </c>
      <c r="G21" t="s">
        <v>17</v>
      </c>
      <c r="H21">
        <f>A25*E26^2/E20^2</f>
        <v>7.7527016247416574E-4</v>
      </c>
    </row>
    <row r="22" spans="1:8" x14ac:dyDescent="0.3">
      <c r="A22" t="s">
        <v>15</v>
      </c>
      <c r="B22">
        <v>10</v>
      </c>
      <c r="C22">
        <v>40.36</v>
      </c>
      <c r="D22">
        <f t="shared" si="11"/>
        <v>4.0359999999999996</v>
      </c>
    </row>
    <row r="23" spans="1:8" x14ac:dyDescent="0.3">
      <c r="A23" t="s">
        <v>16</v>
      </c>
      <c r="B23">
        <v>10</v>
      </c>
      <c r="C23">
        <v>40.869999999999997</v>
      </c>
      <c r="D23">
        <f t="shared" si="11"/>
        <v>4.0869999999999997</v>
      </c>
    </row>
    <row r="24" spans="1:8" x14ac:dyDescent="0.3">
      <c r="A24" t="s">
        <v>18</v>
      </c>
      <c r="B24">
        <v>10</v>
      </c>
      <c r="C24">
        <v>40.659999999999997</v>
      </c>
      <c r="D24">
        <f t="shared" si="11"/>
        <v>4.0659999999999998</v>
      </c>
    </row>
    <row r="25" spans="1:8" x14ac:dyDescent="0.3">
      <c r="A25">
        <f>1.23349 * 10 ^(-3)</f>
        <v>1.2334900000000001E-3</v>
      </c>
    </row>
    <row r="26" spans="1:8" x14ac:dyDescent="0.3">
      <c r="A26" t="s">
        <v>13</v>
      </c>
      <c r="B26">
        <v>10</v>
      </c>
      <c r="C26">
        <v>31.77</v>
      </c>
      <c r="D26">
        <f>C26/B26</f>
        <v>3.177</v>
      </c>
      <c r="E26">
        <f>AVERAGE(D26:D30)</f>
        <v>3.2103999999999999</v>
      </c>
    </row>
    <row r="27" spans="1:8" x14ac:dyDescent="0.3">
      <c r="B27">
        <v>10</v>
      </c>
      <c r="C27">
        <v>31.82</v>
      </c>
      <c r="D27">
        <f>C27/B27</f>
        <v>3.1819999999999999</v>
      </c>
    </row>
    <row r="28" spans="1:8" x14ac:dyDescent="0.3">
      <c r="B28">
        <v>10</v>
      </c>
      <c r="C28">
        <v>32.6</v>
      </c>
      <c r="D28">
        <f>C28/B28</f>
        <v>3.2600000000000002</v>
      </c>
    </row>
    <row r="29" spans="1:8" x14ac:dyDescent="0.3">
      <c r="B29">
        <v>10</v>
      </c>
      <c r="C29">
        <v>32.1</v>
      </c>
      <c r="D29">
        <f>C29/B29</f>
        <v>3.21</v>
      </c>
    </row>
    <row r="30" spans="1:8" x14ac:dyDescent="0.3">
      <c r="B30">
        <v>10</v>
      </c>
      <c r="C30">
        <v>32.229999999999997</v>
      </c>
      <c r="D30">
        <f>C30/B30</f>
        <v>3.2229999999999999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sqref="A1:XFD2"/>
    </sheetView>
  </sheetViews>
  <sheetFormatPr defaultRowHeight="14.4" x14ac:dyDescent="0.3"/>
  <sheetData>
    <row r="1" spans="1:13" x14ac:dyDescent="0.3">
      <c r="A1">
        <v>57</v>
      </c>
      <c r="B1">
        <v>92</v>
      </c>
      <c r="C1">
        <v>92</v>
      </c>
      <c r="D1">
        <v>92</v>
      </c>
      <c r="E1">
        <v>92</v>
      </c>
      <c r="F1">
        <v>92</v>
      </c>
      <c r="G1">
        <v>116</v>
      </c>
      <c r="H1">
        <v>142</v>
      </c>
      <c r="I1">
        <v>180</v>
      </c>
      <c r="J1">
        <v>219</v>
      </c>
      <c r="K1">
        <v>273</v>
      </c>
      <c r="L1">
        <v>341</v>
      </c>
      <c r="M1">
        <v>74</v>
      </c>
    </row>
    <row r="2" spans="1:13" x14ac:dyDescent="0.3">
      <c r="A2">
        <v>3.4522996193294429E-2</v>
      </c>
      <c r="B2">
        <v>5.7119866428905326E-2</v>
      </c>
      <c r="C2">
        <v>5.6605273037653933E-2</v>
      </c>
      <c r="D2">
        <v>5.6861405494837883E-2</v>
      </c>
      <c r="E2">
        <v>5.7643901900730148E-2</v>
      </c>
      <c r="F2">
        <v>5.6861405494837883E-2</v>
      </c>
      <c r="G2">
        <v>7.222052077217915E-2</v>
      </c>
      <c r="H2">
        <v>8.7672353123436089E-2</v>
      </c>
      <c r="I2">
        <v>0.1121997376282069</v>
      </c>
      <c r="J2">
        <v>0.13541347644783591</v>
      </c>
      <c r="K2">
        <v>0.16905431319765704</v>
      </c>
      <c r="L2">
        <v>0.21298933244676563</v>
      </c>
      <c r="M2">
        <v>4.6370371270698055E-2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2021-11-16T06:15:21Z</dcterms:created>
  <dcterms:modified xsi:type="dcterms:W3CDTF">2021-11-16T08:28:18Z</dcterms:modified>
</cp:coreProperties>
</file>