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zaki_\Downloads\"/>
    </mc:Choice>
  </mc:AlternateContent>
  <xr:revisionPtr revIDLastSave="0" documentId="8_{724BA6F1-2EE2-8A4C-B881-00C131644CA9}" xr6:coauthVersionLast="47" xr6:coauthVersionMax="47" xr10:uidLastSave="{00000000-0000-0000-0000-000000000000}"/>
  <bookViews>
    <workbookView xWindow="-110" yWindow="-110" windowWidth="19420" windowHeight="10300" tabRatio="955" firstSheet="1" activeTab="2" xr2:uid="{00000000-000D-0000-FFFF-FFFF00000000}"/>
  </bookViews>
  <sheets>
    <sheet name="Pencatatan operasional 2022" sheetId="14" r:id="rId1"/>
    <sheet name="Operasional Anggota 21-22" sheetId="3" r:id="rId2"/>
    <sheet name="Iuran Anggota 2022" sheetId="1" r:id="rId3"/>
    <sheet name="Istimewa Anggota 21-22" sheetId="6" r:id="rId4"/>
    <sheet name="Pinjaman Non Anggota 21-22" sheetId="11" r:id="rId5"/>
    <sheet name="filter operasional 2021" sheetId="12" r:id="rId6"/>
    <sheet name="filter oprasional 2022" sheetId="15" r:id="rId7"/>
  </sheets>
  <definedNames>
    <definedName name="_xlnm._FilterDatabase" localSheetId="5" hidden="1">'filter operasional 2021'!$A$1:$F$828</definedName>
    <definedName name="_xlnm._FilterDatabase" localSheetId="6" hidden="1">'filter oprasional 2022'!$A$1:$F$586</definedName>
    <definedName name="_xlnm._FilterDatabase" localSheetId="0" hidden="1">'Pencatatan operasional 2022'!$A$1:$F$367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0" i="3" l="1"/>
  <c r="F540" i="3"/>
  <c r="F539" i="3"/>
  <c r="F538" i="3"/>
  <c r="F537" i="3"/>
  <c r="F536" i="3"/>
  <c r="F534" i="3"/>
  <c r="F533" i="3"/>
  <c r="F532" i="3"/>
  <c r="F531" i="3"/>
  <c r="F530" i="3"/>
  <c r="F516" i="3"/>
  <c r="F526" i="3"/>
  <c r="F525" i="3"/>
  <c r="F524" i="3"/>
  <c r="F523" i="3"/>
  <c r="F522" i="3"/>
  <c r="F521" i="3"/>
  <c r="F520" i="3"/>
  <c r="F519" i="3"/>
  <c r="F518" i="3"/>
  <c r="F517" i="3"/>
  <c r="F512" i="3"/>
  <c r="F511" i="3"/>
  <c r="F510" i="3"/>
  <c r="F509" i="3"/>
  <c r="F508" i="3"/>
  <c r="F507" i="3"/>
  <c r="F506" i="3"/>
  <c r="F505" i="3"/>
  <c r="F504" i="3"/>
  <c r="F503" i="3"/>
  <c r="F502" i="3"/>
  <c r="F498" i="3"/>
  <c r="F497" i="3"/>
  <c r="F496" i="3"/>
  <c r="F495" i="3"/>
  <c r="F494" i="3"/>
  <c r="F493" i="3"/>
  <c r="F492" i="3"/>
  <c r="F491" i="3"/>
  <c r="F490" i="3"/>
  <c r="F489" i="3"/>
  <c r="F488" i="3"/>
  <c r="F431" i="3"/>
  <c r="F430" i="3"/>
  <c r="F429" i="3"/>
  <c r="F428" i="3"/>
  <c r="F427" i="3"/>
  <c r="F426" i="3"/>
  <c r="F425" i="3"/>
  <c r="F424" i="3"/>
  <c r="F423" i="3"/>
  <c r="F422" i="3"/>
  <c r="F421" i="3"/>
  <c r="F403" i="3"/>
  <c r="F402" i="3"/>
  <c r="F401" i="3"/>
  <c r="F400" i="3"/>
  <c r="F399" i="3"/>
  <c r="F398" i="3"/>
  <c r="F397" i="3"/>
  <c r="F396" i="3"/>
  <c r="F395" i="3"/>
  <c r="F394" i="3"/>
  <c r="F393" i="3"/>
  <c r="F310" i="3"/>
  <c r="F326" i="3"/>
  <c r="F312" i="3"/>
  <c r="F311" i="3"/>
  <c r="F463" i="3"/>
  <c r="F472" i="3"/>
  <c r="F467" i="3"/>
  <c r="F470" i="3"/>
  <c r="F480" i="3"/>
  <c r="F479" i="3"/>
  <c r="F478" i="3"/>
  <c r="F477" i="3"/>
  <c r="F476" i="3"/>
  <c r="F475" i="3"/>
  <c r="F474" i="3"/>
  <c r="F469" i="3"/>
  <c r="F466" i="3"/>
  <c r="F465" i="3"/>
  <c r="F295" i="3"/>
  <c r="F153" i="3"/>
  <c r="F152" i="3"/>
  <c r="L347" i="3"/>
  <c r="F341" i="3"/>
  <c r="F342" i="3"/>
  <c r="F20" i="3"/>
  <c r="F19" i="3"/>
  <c r="E411" i="3"/>
  <c r="F411" i="3"/>
  <c r="G105" i="11"/>
  <c r="G104" i="11"/>
  <c r="G103" i="11"/>
  <c r="G102" i="11"/>
  <c r="G101" i="11"/>
  <c r="G100" i="11"/>
  <c r="G99" i="11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06" i="3"/>
  <c r="F305" i="3"/>
  <c r="F304" i="3"/>
  <c r="F303" i="3"/>
  <c r="F302" i="3"/>
  <c r="F301" i="3"/>
  <c r="F300" i="3"/>
  <c r="F299" i="3"/>
  <c r="F298" i="3"/>
  <c r="F297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3" i="3"/>
  <c r="F262" i="3"/>
  <c r="F261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0" i="3"/>
  <c r="F229" i="3"/>
  <c r="F228" i="3"/>
  <c r="F227" i="3"/>
  <c r="F226" i="3"/>
  <c r="F225" i="3"/>
  <c r="F224" i="3"/>
  <c r="F223" i="3"/>
  <c r="F222" i="3"/>
  <c r="F221" i="3"/>
  <c r="F220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1" i="3"/>
  <c r="F188" i="3"/>
  <c r="F187" i="3"/>
  <c r="F186" i="3"/>
  <c r="F185" i="3"/>
  <c r="F184" i="3"/>
  <c r="F183" i="3"/>
  <c r="F182" i="3"/>
  <c r="F174" i="3"/>
  <c r="F173" i="3"/>
  <c r="F172" i="3"/>
  <c r="F171" i="3"/>
  <c r="F170" i="3"/>
  <c r="F150" i="3"/>
  <c r="K136" i="3"/>
  <c r="F137" i="3"/>
  <c r="F136" i="3"/>
  <c r="F125" i="3"/>
  <c r="F104" i="3"/>
  <c r="F407" i="3"/>
  <c r="R128" i="6"/>
  <c r="R119" i="6"/>
  <c r="Q128" i="6"/>
  <c r="O32" i="1"/>
  <c r="O31" i="1"/>
  <c r="O28" i="1"/>
  <c r="O24" i="1"/>
  <c r="O19" i="1"/>
  <c r="O14" i="1"/>
  <c r="O13" i="1"/>
  <c r="O12" i="1"/>
  <c r="O11" i="1"/>
  <c r="O5" i="1"/>
  <c r="F293" i="3"/>
  <c r="G8" i="11"/>
  <c r="G31" i="11"/>
  <c r="G116" i="11"/>
  <c r="F167" i="3"/>
  <c r="F34" i="3"/>
  <c r="F165" i="3"/>
  <c r="F356" i="3"/>
  <c r="F354" i="3"/>
  <c r="F163" i="3"/>
  <c r="G92" i="11"/>
  <c r="G91" i="11"/>
  <c r="G83" i="11"/>
  <c r="G82" i="11"/>
  <c r="G30" i="11"/>
  <c r="G24" i="11"/>
  <c r="G7" i="11"/>
  <c r="F291" i="3"/>
  <c r="F15" i="3"/>
  <c r="F14" i="3"/>
  <c r="F13" i="3"/>
  <c r="F33" i="3"/>
  <c r="F32" i="3"/>
  <c r="F37" i="3"/>
  <c r="F36" i="3"/>
  <c r="F63" i="3"/>
  <c r="F77" i="3"/>
  <c r="F76" i="3"/>
  <c r="F124" i="3"/>
  <c r="F149" i="3"/>
  <c r="F169" i="3"/>
  <c r="F235" i="3"/>
  <c r="F234" i="3"/>
  <c r="F260" i="3"/>
  <c r="F259" i="3"/>
  <c r="F258" i="3"/>
  <c r="F360" i="3"/>
  <c r="F361" i="3"/>
  <c r="G57" i="11"/>
  <c r="G23" i="11"/>
  <c r="Q134" i="6"/>
  <c r="R134" i="6"/>
  <c r="Q110" i="6"/>
  <c r="R110" i="6"/>
  <c r="R63" i="6"/>
  <c r="G90" i="11"/>
  <c r="F89" i="3"/>
  <c r="F35" i="3"/>
  <c r="G62" i="11"/>
  <c r="G6" i="11"/>
  <c r="G5" i="11"/>
  <c r="G108" i="11"/>
  <c r="G48" i="11"/>
  <c r="G29" i="11"/>
  <c r="R113" i="6"/>
  <c r="G43" i="11"/>
  <c r="R74" i="6"/>
  <c r="Q71" i="6"/>
  <c r="R71" i="6"/>
  <c r="R9" i="6"/>
  <c r="G81" i="11"/>
  <c r="R95" i="6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Q6" i="6"/>
  <c r="R6" i="6"/>
  <c r="F75" i="3"/>
  <c r="O27" i="1"/>
  <c r="O18" i="1"/>
  <c r="O17" i="1"/>
  <c r="G72" i="11"/>
  <c r="G67" i="11"/>
  <c r="G38" i="11"/>
  <c r="F340" i="3"/>
  <c r="F314" i="3"/>
  <c r="F313" i="3"/>
  <c r="Q131" i="6"/>
  <c r="R131" i="6"/>
  <c r="Q12" i="6"/>
  <c r="R12" i="6"/>
  <c r="Q119" i="6"/>
  <c r="Q89" i="6"/>
  <c r="R89" i="6"/>
  <c r="Q86" i="6"/>
  <c r="R86" i="6"/>
  <c r="Q80" i="6"/>
  <c r="R80" i="6"/>
  <c r="Q60" i="6"/>
  <c r="R60" i="6"/>
  <c r="Q24" i="6"/>
  <c r="R24" i="6"/>
  <c r="Q39" i="6"/>
  <c r="R39" i="6"/>
  <c r="Q45" i="6"/>
  <c r="R45" i="6"/>
  <c r="Q51" i="6"/>
  <c r="R51" i="6"/>
  <c r="Q33" i="6"/>
  <c r="R33" i="6"/>
  <c r="Q18" i="6"/>
  <c r="R18" i="6"/>
  <c r="F122" i="3"/>
  <c r="F61" i="3"/>
  <c r="O7" i="1"/>
  <c r="O26" i="1"/>
  <c r="O8" i="1"/>
  <c r="O34" i="1"/>
  <c r="O25" i="1"/>
  <c r="O20" i="1"/>
  <c r="O9" i="1"/>
  <c r="O15" i="1"/>
  <c r="O30" i="1"/>
  <c r="O16" i="1"/>
  <c r="O10" i="1"/>
  <c r="O6" i="1"/>
  <c r="O23" i="1"/>
  <c r="O33" i="1"/>
  <c r="O29" i="1"/>
  <c r="O21" i="1"/>
  <c r="O22" i="1"/>
  <c r="F350" i="3"/>
  <c r="O35" i="1"/>
</calcChain>
</file>

<file path=xl/sharedStrings.xml><?xml version="1.0" encoding="utf-8"?>
<sst xmlns="http://schemas.openxmlformats.org/spreadsheetml/2006/main" count="4589" uniqueCount="909">
  <si>
    <t>IURAN ANGGOTA 2020</t>
  </si>
  <si>
    <t>NO</t>
  </si>
  <si>
    <t>NAMA</t>
  </si>
  <si>
    <t>BULAN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</si>
  <si>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</si>
  <si>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</si>
  <si>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</si>
  <si>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</si>
  <si>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</si>
  <si>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</si>
  <si>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</si>
  <si>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</si>
  <si>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</si>
  <si>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okto</t>
  </si>
  <si>
    <t>nop</t>
  </si>
  <si>
    <t>des</t>
  </si>
  <si>
    <t>aminulloh</t>
  </si>
  <si>
    <t>puja</t>
  </si>
  <si>
    <t>rio</t>
  </si>
  <si>
    <t>anshory</t>
  </si>
  <si>
    <t>lemes</t>
  </si>
  <si>
    <t>ayung</t>
  </si>
  <si>
    <t>sholeh</t>
  </si>
  <si>
    <t>fikri</t>
  </si>
  <si>
    <t>Akbar</t>
  </si>
  <si>
    <t>Turino</t>
  </si>
  <si>
    <t>Rizky</t>
  </si>
  <si>
    <t>Ondo</t>
  </si>
  <si>
    <t>No</t>
  </si>
  <si>
    <t>Tanggal</t>
  </si>
  <si>
    <t>Amin</t>
  </si>
  <si>
    <t>iuran ondo</t>
  </si>
  <si>
    <t>ondo bayar istimewa ke 4</t>
  </si>
  <si>
    <t>Puja</t>
  </si>
  <si>
    <t xml:space="preserve">Rio Pinjam </t>
  </si>
  <si>
    <t>Lemes Pinjam</t>
  </si>
  <si>
    <t>iuran puja</t>
  </si>
  <si>
    <t>puja bayar istimewa ke 7</t>
  </si>
  <si>
    <t>iuran akbar 2 bulan</t>
  </si>
  <si>
    <t>iuran pak tri</t>
  </si>
  <si>
    <t>iuran rio</t>
  </si>
  <si>
    <t>iuran amin</t>
  </si>
  <si>
    <t>iuran cayadi</t>
  </si>
  <si>
    <t>amin bayar istimewa ke 7</t>
  </si>
  <si>
    <t>ayung bayar istimewa ke 3</t>
  </si>
  <si>
    <t>iuran lemes</t>
  </si>
  <si>
    <t>Nama Anggota</t>
  </si>
  <si>
    <t>1 . AKBAR</t>
  </si>
  <si>
    <t>6 . CAYADI</t>
  </si>
  <si>
    <t>11 . LEMES</t>
  </si>
  <si>
    <t>16 . RIZKY</t>
  </si>
  <si>
    <t>2 . AMIN</t>
  </si>
  <si>
    <t>7 . ENI</t>
  </si>
  <si>
    <t>12 . MALIH</t>
  </si>
  <si>
    <t>17 . SOLEH</t>
  </si>
  <si>
    <t>3 . ANSHORI</t>
  </si>
  <si>
    <t>8 . FIKRI</t>
  </si>
  <si>
    <t>13 . ONDO</t>
  </si>
  <si>
    <t>18 . TRIONO</t>
  </si>
  <si>
    <t>4 . AYUNG</t>
  </si>
  <si>
    <t>9 . GIANTO</t>
  </si>
  <si>
    <t>14 . PUJA</t>
  </si>
  <si>
    <t>19 . TURINO</t>
  </si>
  <si>
    <t>5 . BUDI</t>
  </si>
  <si>
    <t>10 . HADI</t>
  </si>
  <si>
    <t>15 . RIO</t>
  </si>
  <si>
    <t>20 . ZACKY</t>
  </si>
  <si>
    <t>1 . Akbar</t>
  </si>
  <si>
    <t>PEMINJAMAN</t>
  </si>
  <si>
    <t>PENGEMBALIAN</t>
  </si>
  <si>
    <t>keterangan</t>
  </si>
  <si>
    <t xml:space="preserve">tanggal </t>
  </si>
  <si>
    <t>rupiah</t>
  </si>
  <si>
    <t>2 . AMINULLOH</t>
  </si>
  <si>
    <t>3 . ANSORI</t>
  </si>
  <si>
    <t>10 . HADI WALUYO</t>
  </si>
  <si>
    <t>Anshori</t>
  </si>
  <si>
    <t>Ayung</t>
  </si>
  <si>
    <t>Budi</t>
  </si>
  <si>
    <t>Eni</t>
  </si>
  <si>
    <t>Fikri</t>
  </si>
  <si>
    <t>Gianto</t>
  </si>
  <si>
    <t>Hadi</t>
  </si>
  <si>
    <t>Lemes</t>
  </si>
  <si>
    <t>Malih</t>
  </si>
  <si>
    <t>Rio</t>
  </si>
  <si>
    <t>Sholeh</t>
  </si>
  <si>
    <t>Triyono</t>
  </si>
  <si>
    <t>Zacky</t>
  </si>
  <si>
    <t>TANGGAL</t>
  </si>
  <si>
    <t>JUMLAH PINJAMAN</t>
  </si>
  <si>
    <t>ADMINSTRASI  10%</t>
  </si>
  <si>
    <t>TANGGAL DAN JUMLAH CICILAN</t>
  </si>
  <si>
    <t>TOTAL</t>
  </si>
  <si>
    <t>KETERANGAN</t>
  </si>
  <si>
    <t>terbayar</t>
  </si>
  <si>
    <t>terhutang</t>
  </si>
  <si>
    <t>Sayadi</t>
  </si>
  <si>
    <t>iuran Fikri</t>
  </si>
  <si>
    <t>Amin pinjam</t>
  </si>
  <si>
    <t>amin</t>
  </si>
  <si>
    <t>warsito pinjam</t>
  </si>
  <si>
    <t>Supri pinjam</t>
  </si>
  <si>
    <t xml:space="preserve">Akbar Pinjam </t>
  </si>
  <si>
    <t>iuran Amin</t>
  </si>
  <si>
    <t>pak gianto bayar istimewa ke</t>
  </si>
  <si>
    <t xml:space="preserve">Rio bayar (03-05-21) </t>
  </si>
  <si>
    <t>iuran ayung</t>
  </si>
  <si>
    <t>ayung bayar istimewa ke 4</t>
  </si>
  <si>
    <t>lemes bayar 23-06-21</t>
  </si>
  <si>
    <t xml:space="preserve">warsito bayar (23/06/21) </t>
  </si>
  <si>
    <t>puja bayar istimewa ke 8</t>
  </si>
  <si>
    <t>pak tri bayar istimewa ke 7</t>
  </si>
  <si>
    <t>amin pinjam</t>
  </si>
  <si>
    <t>iuran gianto</t>
  </si>
  <si>
    <t xml:space="preserve">Solider bayar (12/06/21) </t>
  </si>
  <si>
    <t xml:space="preserve">lemes bayar (03/07/21) </t>
  </si>
  <si>
    <t>ondo bayar istimewa ke 2</t>
  </si>
  <si>
    <t>Riski security pinjam</t>
  </si>
  <si>
    <t>supri bayar</t>
  </si>
  <si>
    <t>lemes pinjam</t>
  </si>
  <si>
    <t xml:space="preserve">warsito bayar (13/07/21) </t>
  </si>
  <si>
    <t>amin bayar (warsito) 13/07/21</t>
  </si>
  <si>
    <t>ayung bayar istimewa ke 5</t>
  </si>
  <si>
    <t>Fikri bayar istimewa ke 1</t>
  </si>
  <si>
    <t>amin bayar istimewa</t>
  </si>
  <si>
    <t>amin bayar 24/07/21</t>
  </si>
  <si>
    <t>pak tri bayar istimewa ke 8</t>
  </si>
  <si>
    <t xml:space="preserve">Lemes bayar (30/07/21) </t>
  </si>
  <si>
    <t xml:space="preserve">Lemes pinjam Istimewa </t>
  </si>
  <si>
    <t>Iwan tasiwan RTE bayar</t>
  </si>
  <si>
    <t xml:space="preserve">rio bayar (15/07/21) </t>
  </si>
  <si>
    <t xml:space="preserve">rio bayar (5,16/06/21) </t>
  </si>
  <si>
    <t xml:space="preserve">Riski security bayar (29/07/21) </t>
  </si>
  <si>
    <t>Ayung Pinjam</t>
  </si>
  <si>
    <t>Solider pinjam</t>
  </si>
  <si>
    <t>Fikri bayar istimewa</t>
  </si>
  <si>
    <t>Daris bayar 16/05/21</t>
  </si>
  <si>
    <t>pak gianto bayar istimewa</t>
  </si>
  <si>
    <t>Lemes bayar istimewa ke 1</t>
  </si>
  <si>
    <t>Lemes bayar operasional</t>
  </si>
  <si>
    <t>ayung bayar 11/08/21</t>
  </si>
  <si>
    <t>Iuran puja</t>
  </si>
  <si>
    <t>puja bayar istimewa ke 9</t>
  </si>
  <si>
    <t>Riski security bayar 19/08/21</t>
  </si>
  <si>
    <t>Warsito bayar 04/08/21</t>
  </si>
  <si>
    <t>BUKU KAS 153 2021</t>
  </si>
  <si>
    <t>TGL</t>
  </si>
  <si>
    <t>ACC</t>
  </si>
  <si>
    <t>URAIAN</t>
  </si>
  <si>
    <t>MASUK</t>
  </si>
  <si>
    <t>KELUAR</t>
  </si>
  <si>
    <t>PUJA</t>
  </si>
  <si>
    <t>soleh pinjam</t>
  </si>
  <si>
    <t>ansori pinjam</t>
  </si>
  <si>
    <t>cayadi pinjam</t>
  </si>
  <si>
    <t>eni pinjam</t>
  </si>
  <si>
    <t>gianto pinjam</t>
  </si>
  <si>
    <t>puja pinjam</t>
  </si>
  <si>
    <t>rio pinjam</t>
  </si>
  <si>
    <t>zaini pinjam</t>
  </si>
  <si>
    <t>ayung pinjam</t>
  </si>
  <si>
    <t>zaki pinjam</t>
  </si>
  <si>
    <t>ipung pinjam</t>
  </si>
  <si>
    <t>supri pinjam</t>
  </si>
  <si>
    <t>gianto bayar 14/1/21</t>
  </si>
  <si>
    <t>markus bayar</t>
  </si>
  <si>
    <t>pembelian buku kas</t>
  </si>
  <si>
    <t>rio bayar 25/11/20</t>
  </si>
  <si>
    <t>rio bayar istimewa ke 8</t>
  </si>
  <si>
    <t>rio bayar 26/1/21</t>
  </si>
  <si>
    <t>rio bayar 14/1/21</t>
  </si>
  <si>
    <t>ansori bayar 11/1/21</t>
  </si>
  <si>
    <t>fikri pinjam istimewa</t>
  </si>
  <si>
    <t>iuran akbar</t>
  </si>
  <si>
    <t>fikri bayar istimewa terahir</t>
  </si>
  <si>
    <t>iuran fikri</t>
  </si>
  <si>
    <t>cayadi bayar 12/1/21</t>
  </si>
  <si>
    <t>zaini bayar 18/1/21</t>
  </si>
  <si>
    <t>ayung bayar 18/1/21</t>
  </si>
  <si>
    <t>iuaran zaki</t>
  </si>
  <si>
    <t>zaki bayar istimewa ke1</t>
  </si>
  <si>
    <t>zaki bayar 22/1/21</t>
  </si>
  <si>
    <t>iuran rizki</t>
  </si>
  <si>
    <t>rizki bayar istimewa ke4</t>
  </si>
  <si>
    <t>iuran hadi</t>
  </si>
  <si>
    <t>iuran mali</t>
  </si>
  <si>
    <t>solider bayar 6/12/20</t>
  </si>
  <si>
    <t>lemes bayar 12/1/21</t>
  </si>
  <si>
    <t>warsito bayar 19/1/21</t>
  </si>
  <si>
    <r>
      <t>mar</t>
    </r>
    <r>
      <rPr>
        <sz val="11"/>
        <color theme="1"/>
        <rFont val="Kus"/>
        <charset val="1"/>
      </rPr>
      <t>kus pinjam</t>
    </r>
  </si>
  <si>
    <t>ipung bayar 19/1/21</t>
  </si>
  <si>
    <t>supri bayar 23/1/21</t>
  </si>
  <si>
    <t>amin bayar istimewa ke3</t>
  </si>
  <si>
    <t>amin bayar 26/1/21</t>
  </si>
  <si>
    <t>zaki bayar istimewa terahir</t>
  </si>
  <si>
    <t>rio pinjam istimewa</t>
  </si>
  <si>
    <t>iuran eni</t>
  </si>
  <si>
    <t>eni bayar 12/1/21</t>
  </si>
  <si>
    <t>solider pinjam</t>
  </si>
  <si>
    <t>hadi pinjam</t>
  </si>
  <si>
    <t>iwan perishble</t>
  </si>
  <si>
    <t>kipli pinjam</t>
  </si>
  <si>
    <t xml:space="preserve">puja </t>
  </si>
  <si>
    <t>bowo pinjam</t>
  </si>
  <si>
    <t>akbar pinjam</t>
  </si>
  <si>
    <t>turino pinjam istimewa</t>
  </si>
  <si>
    <t>ansori pinjam istimewa</t>
  </si>
  <si>
    <t>zaki pinjam istimewa</t>
  </si>
  <si>
    <t>daris pinjam</t>
  </si>
  <si>
    <t>iuaran hadi juli 2020</t>
  </si>
  <si>
    <t>rizki bayar istimewa ke5</t>
  </si>
  <si>
    <t>bowo bayar 18/2/21</t>
  </si>
  <si>
    <t>akbar bayar 19/2/21</t>
  </si>
  <si>
    <t>eric chker bayar 2020</t>
  </si>
  <si>
    <t>amin bayar 9,22/2/21</t>
  </si>
  <si>
    <t>lemes bayar 9/2/21 &amp; 18/1/21</t>
  </si>
  <si>
    <t>gianto bayar 23/2/21</t>
  </si>
  <si>
    <t>zaki bayar 20/1/21</t>
  </si>
  <si>
    <t>iuran zaki</t>
  </si>
  <si>
    <t>rio bayar 22/2/21</t>
  </si>
  <si>
    <t>rizki pinjam istimewa</t>
  </si>
  <si>
    <t>warsito bayar 10/2/21</t>
  </si>
  <si>
    <t>puj</t>
  </si>
  <si>
    <t>zaki bayar 24/2/21</t>
  </si>
  <si>
    <t>zaki bayar 18/1/21</t>
  </si>
  <si>
    <t>kipli bayar 13/2/21</t>
  </si>
  <si>
    <t>iwan perishble bayar 12/2/21</t>
  </si>
  <si>
    <t>zaini bayar 22/2/21</t>
  </si>
  <si>
    <t>iuran ansori</t>
  </si>
  <si>
    <t>bowo pijam</t>
  </si>
  <si>
    <t>ayung pinjam istimewa</t>
  </si>
  <si>
    <t>akbar pinjm</t>
  </si>
  <si>
    <t>rizki scurity pinjam</t>
  </si>
  <si>
    <t>eni pinjam istimewa</t>
  </si>
  <si>
    <t>cicilan yuli</t>
  </si>
  <si>
    <t>rizki scurity bayar 22/3/21</t>
  </si>
  <si>
    <t>ipung bayar 27/3/21</t>
  </si>
  <si>
    <t>daris bayar 23/2/21</t>
  </si>
  <si>
    <t>rio bayar 16/2/21</t>
  </si>
  <si>
    <t>rio bayar 18/3/21</t>
  </si>
  <si>
    <t>eni bayar 6/3/21</t>
  </si>
  <si>
    <t>iuran soleh bulan 1,2,3</t>
  </si>
  <si>
    <t>puja bayar 14/2/21</t>
  </si>
  <si>
    <t>puja bayar 21/2/21</t>
  </si>
  <si>
    <t>puja bayar 25/2/21</t>
  </si>
  <si>
    <t>puja bayar 17/3/21</t>
  </si>
  <si>
    <t>solider bayar 9/2/21</t>
  </si>
  <si>
    <t>zaki bayar 20/3/21</t>
  </si>
  <si>
    <t>ansori bayar istimewa ke1</t>
  </si>
  <si>
    <t>iuran Pak Tri</t>
  </si>
  <si>
    <t>iuran Fikri 2 bulan</t>
  </si>
  <si>
    <t>fikri bayar istimewa ke 1</t>
  </si>
  <si>
    <t>warsito bayar 15/03/21</t>
  </si>
  <si>
    <t>cayadi pinjam istimewa</t>
  </si>
  <si>
    <t>akbar bayar 20,24,26,28/03,04,06/2020</t>
  </si>
  <si>
    <t>akbar bayar 28/03/21</t>
  </si>
  <si>
    <t>bowo bayar</t>
  </si>
  <si>
    <t>markus bayar 02/02/21</t>
  </si>
  <si>
    <t>amin bayar istimewa ke 5</t>
  </si>
  <si>
    <t>markus pinjam</t>
  </si>
  <si>
    <t>anggi ic pinjam</t>
  </si>
  <si>
    <t>rio bayar 11/03/21</t>
  </si>
  <si>
    <t>kipli bayar 10/03/21</t>
  </si>
  <si>
    <t>budi security pinjam</t>
  </si>
  <si>
    <t>gianto bayar 17/04/21</t>
  </si>
  <si>
    <t>zaki bayar 11/03/21</t>
  </si>
  <si>
    <t>zaki bayar 21,23/04/21</t>
  </si>
  <si>
    <t>rio bayar 19/04/21</t>
  </si>
  <si>
    <t>rio bayar 22/04/21</t>
  </si>
  <si>
    <t>amin bayar istimewa ke 6</t>
  </si>
  <si>
    <t>rio bayar istimewa ke 3</t>
  </si>
  <si>
    <t>puja bayar istimewa ke 6</t>
  </si>
  <si>
    <t>puja bayar 21/04/21</t>
  </si>
  <si>
    <t>warsito bayar 21/04/21</t>
  </si>
  <si>
    <t>ansori bayar 14/03/21</t>
  </si>
  <si>
    <t>ansori bayar istimewa ke 2</t>
  </si>
  <si>
    <t>cayadi bayar istimewa</t>
  </si>
  <si>
    <t>ayung bayar istimewa ke 2</t>
  </si>
  <si>
    <t>hadi bayar 10/02/21</t>
  </si>
  <si>
    <t>hadi bayar istimewa ke 5</t>
  </si>
  <si>
    <t>daris bayar</t>
  </si>
  <si>
    <t>rizki bayar07/04/21</t>
  </si>
  <si>
    <t>ondo bayar istimewa zaki/ondo 2019</t>
  </si>
  <si>
    <t>lemes bayar 20/04/21</t>
  </si>
  <si>
    <t>amin bayar 22,24/04/21</t>
  </si>
  <si>
    <t>iuran pak budi 2 bulan</t>
  </si>
  <si>
    <t>malih pinjam</t>
  </si>
  <si>
    <t>gianto bayar 12/03/21</t>
  </si>
  <si>
    <t>zaki bayar istimewa ke 2</t>
  </si>
  <si>
    <t>malih bayar istimewa ke 6</t>
  </si>
  <si>
    <t>iuran malih</t>
  </si>
  <si>
    <t>malih bayar 24/05/21</t>
  </si>
  <si>
    <t>rizki bayar 07/04/21</t>
  </si>
  <si>
    <t>rio bayar 24/05/21</t>
  </si>
  <si>
    <t>rio bayar 10/05/21</t>
  </si>
  <si>
    <t>iuran soleh 2 bulan</t>
  </si>
  <si>
    <t>soleh bayar istimewa</t>
  </si>
  <si>
    <t>hadi bayar istimewa ke 6</t>
  </si>
  <si>
    <t>ondo pinjam istimewa</t>
  </si>
  <si>
    <t>warsito bayar 11/05/21</t>
  </si>
  <si>
    <t>lemes bayar 19/05/21</t>
  </si>
  <si>
    <t>lemes pinjam istimewa</t>
  </si>
  <si>
    <t>pak yuli bayar cicilan</t>
  </si>
  <si>
    <t>ansori bayar istimewa ke 3</t>
  </si>
  <si>
    <t>solider bayar 24/05/21</t>
  </si>
  <si>
    <t>iwan rte pinjam</t>
  </si>
  <si>
    <t>iuran turino febuari - juni</t>
  </si>
  <si>
    <t>soleh pinjam istimewa</t>
  </si>
  <si>
    <t>gianto pinjam istimewa</t>
  </si>
  <si>
    <t>amin bayar 16/06/21</t>
  </si>
  <si>
    <t>turino pinjam</t>
  </si>
  <si>
    <t>SISA</t>
  </si>
  <si>
    <t>rio bayar 12/07/21</t>
  </si>
  <si>
    <t>lemes bayar 30/08/21</t>
  </si>
  <si>
    <t>lemes bayar istimewa ke 2</t>
  </si>
  <si>
    <t>rizky security pinjam</t>
  </si>
  <si>
    <t>rizky security bayar 06/09/21</t>
  </si>
  <si>
    <t>amin bayar 16/08/21</t>
  </si>
  <si>
    <t>hadi pinjam istimewa</t>
  </si>
  <si>
    <t>rizki pinjam</t>
  </si>
  <si>
    <t>pak tri bayar istimewa ke 9</t>
  </si>
  <si>
    <t>biaya pembuatan program kas</t>
  </si>
  <si>
    <t>supri bayar 14/09/21</t>
  </si>
  <si>
    <t>warsito bayar 21/09/21</t>
  </si>
  <si>
    <t>eni bayar istimewa ke 4</t>
  </si>
  <si>
    <t>eni bayar 15/08/21</t>
  </si>
  <si>
    <t>rizki bayar istimewa ke 2</t>
  </si>
  <si>
    <t>rizki bayar 23/09/21</t>
  </si>
  <si>
    <t>malih bayar istimewa ke 2</t>
  </si>
  <si>
    <t>soleh bayar istimewa terakhir</t>
  </si>
  <si>
    <t>soleh bayar 24/08/21,15/09/21</t>
  </si>
  <si>
    <t>cayadi bayar 22/08/21</t>
  </si>
  <si>
    <t>fikri bayar istimewa ke 2</t>
  </si>
  <si>
    <t>iuran soleh 3 bulan</t>
  </si>
  <si>
    <t>zaki bayar 06,26/08/21 17,20,22/09/21</t>
  </si>
  <si>
    <t>soleh bayar istimewa ke 1</t>
  </si>
  <si>
    <t>pak tri bayar istimewa ke 10</t>
  </si>
  <si>
    <t>amin bayar 6,17/08/21 23,26/09/21</t>
  </si>
  <si>
    <t>rio bayar 11,22/09/21</t>
  </si>
  <si>
    <t>iwan pinjam</t>
  </si>
  <si>
    <t>amin bayar istimewa terakhir</t>
  </si>
  <si>
    <t>amin pinjam istimewa</t>
  </si>
  <si>
    <t>solider bayar 16/08/21</t>
  </si>
  <si>
    <t>ondo bayar istimewa</t>
  </si>
  <si>
    <t>akbar bayar 09/04/21</t>
  </si>
  <si>
    <t>akbar bayar 15/04/21</t>
  </si>
  <si>
    <t>akbar bayar 23/04/21</t>
  </si>
  <si>
    <t>akbar bayar 26/06/21</t>
  </si>
  <si>
    <t>zaki bayar 17,26/10/21</t>
  </si>
  <si>
    <t>zaki bayar 11/10/21</t>
  </si>
  <si>
    <t>rizky security bayar 20/10/21</t>
  </si>
  <si>
    <t>ayung bayar 15/10/21</t>
  </si>
  <si>
    <t>lemes bayar istimewa ke 3</t>
  </si>
  <si>
    <t>rizki bayar istimewa ke 3</t>
  </si>
  <si>
    <t>puja bayar 25/09/21</t>
  </si>
  <si>
    <t>puja bayar 14/10/21</t>
  </si>
  <si>
    <t>rio bayar istimewa ke 7</t>
  </si>
  <si>
    <t>rio bayar istimewa terakhir</t>
  </si>
  <si>
    <t>rio bayar 08/09/21 15,18/10/21</t>
  </si>
  <si>
    <t>warsito bayar 04,13/10/21</t>
  </si>
  <si>
    <t>gianto bayar 04/10/21</t>
  </si>
  <si>
    <t>iwan bayar 08/10/21</t>
  </si>
  <si>
    <t>hadi bayar 10/08/21 08/09/21</t>
  </si>
  <si>
    <t>pak tri bayar istimewa ke 11</t>
  </si>
  <si>
    <t>fikri bayar istimewa ke 3</t>
  </si>
  <si>
    <t>malih bayar 21/10/21</t>
  </si>
  <si>
    <t>malih bayar istimewa ke 3</t>
  </si>
  <si>
    <t>ondo bayar istimewa ke 1</t>
  </si>
  <si>
    <t>rio bayar 06/11/21</t>
  </si>
  <si>
    <t>amin bayar 15,19/10/21</t>
  </si>
  <si>
    <t>bayu pinjam</t>
  </si>
  <si>
    <t>Iuran Ansori Juni, Juli</t>
  </si>
  <si>
    <t>gianto</t>
  </si>
  <si>
    <t>hadi</t>
  </si>
  <si>
    <t>eni</t>
  </si>
  <si>
    <t>iuran soleh</t>
  </si>
  <si>
    <t>iuran Rizki</t>
  </si>
  <si>
    <t>amin bayar 06,22,23/03/21</t>
  </si>
  <si>
    <t>febuari</t>
  </si>
  <si>
    <t>maret</t>
  </si>
  <si>
    <t>april</t>
  </si>
  <si>
    <t>juni</t>
  </si>
  <si>
    <t>juli</t>
  </si>
  <si>
    <t>agusuts</t>
  </si>
  <si>
    <t>september</t>
  </si>
  <si>
    <t>oktober</t>
  </si>
  <si>
    <t>november</t>
  </si>
  <si>
    <t>Ansori bayar istimewa ke 4</t>
  </si>
  <si>
    <t>Ansori bayar istimewa ke 5</t>
  </si>
  <si>
    <t>ansori bayar istimewa ke 6</t>
  </si>
  <si>
    <t>ayung bayar istimewa ke 1</t>
  </si>
  <si>
    <t>budi security bayar 14/2/21</t>
  </si>
  <si>
    <t>budi security bayar 15/3/21</t>
  </si>
  <si>
    <t>iuran pak budi 4 bulan</t>
  </si>
  <si>
    <t>budi security bayar 17/04/21</t>
  </si>
  <si>
    <t>pak budi pinjam istimewa</t>
  </si>
  <si>
    <t xml:space="preserve">cayadi bayar (10-06-21) </t>
  </si>
  <si>
    <t xml:space="preserve">cayadi bayar (10/06/21) </t>
  </si>
  <si>
    <t xml:space="preserve">bowo bayar 21/04/21 </t>
  </si>
  <si>
    <t>eni bayar istimewa ke 3</t>
  </si>
  <si>
    <t>eni bayar istimewa ke 2</t>
  </si>
  <si>
    <t>eni bayar istimewa ke 5</t>
  </si>
  <si>
    <t>hadi bayar istimewa ke 7</t>
  </si>
  <si>
    <t>hadi bayar istimewa ke 8</t>
  </si>
  <si>
    <t>hadi bayar 10/08/21</t>
  </si>
  <si>
    <t>hadi bayar 05/06/21</t>
  </si>
  <si>
    <t xml:space="preserve">hadi bayar 18/06/21 </t>
  </si>
  <si>
    <t>hadi bayar istimewa ke 3</t>
  </si>
  <si>
    <t>hadi bayar istimewa ke 2</t>
  </si>
  <si>
    <t>hadi bayar istimewa ke 4</t>
  </si>
  <si>
    <t>hadi bayar istimewa ke 9</t>
  </si>
  <si>
    <t>lemes bayar istimewa ke 5</t>
  </si>
  <si>
    <t>lemes bayar istimewa ke 4</t>
  </si>
  <si>
    <t>malih bayar 16/04/21</t>
  </si>
  <si>
    <t>malih bayar  19/08/21</t>
  </si>
  <si>
    <t>malih bayar istimewa ke 1</t>
  </si>
  <si>
    <t>malih Pinjam</t>
  </si>
  <si>
    <t xml:space="preserve">malih pinjam istimewa </t>
  </si>
  <si>
    <t>malih bayar 25/1/21</t>
  </si>
  <si>
    <t>malih bayar 23/2/21</t>
  </si>
  <si>
    <t>malih bayar 28/03/21</t>
  </si>
  <si>
    <t>puja bayar 14,25,26/01/21</t>
  </si>
  <si>
    <t>rio bayar 05/04/21</t>
  </si>
  <si>
    <t>rio bayar 14 18/08/21</t>
  </si>
  <si>
    <t>Rizki Pinjam Istimewa</t>
  </si>
  <si>
    <t>Rizki pinjam</t>
  </si>
  <si>
    <t xml:space="preserve">rizki bayar (15/07/21) </t>
  </si>
  <si>
    <t xml:space="preserve">Rizki bayar (15/07/21) </t>
  </si>
  <si>
    <t>Rizki bayar Istimewa Lunas</t>
  </si>
  <si>
    <t>rizki bayar 12/01/21</t>
  </si>
  <si>
    <t>soleh bayar istimewa ke 2</t>
  </si>
  <si>
    <t>pak tri bayar istimewa ke 2</t>
  </si>
  <si>
    <t>pak tri bayar istimewa ke 3</t>
  </si>
  <si>
    <t>amin pinjam (turino)</t>
  </si>
  <si>
    <t>iuran turino 2020-2021</t>
  </si>
  <si>
    <t>turino bayar istimewa ke 4</t>
  </si>
  <si>
    <t>turino bayar istimewa ke 5</t>
  </si>
  <si>
    <t>Zaki Pinjam</t>
  </si>
  <si>
    <t xml:space="preserve">zaki bayar (06/06/21) </t>
  </si>
  <si>
    <t>Zaki bayar istimewa ke 3</t>
  </si>
  <si>
    <t xml:space="preserve">zaki bayar (21,25/06/21)&amp;(24/07/21) </t>
  </si>
  <si>
    <t>zaki bayar istimewa ke 4</t>
  </si>
  <si>
    <t>Zaki pinjam</t>
  </si>
  <si>
    <t>zaki bayar istimewa ke 5</t>
  </si>
  <si>
    <t>zaki bayar 22 25/05/21</t>
  </si>
  <si>
    <t>12.BANG MALIH</t>
  </si>
  <si>
    <t>pak budi bayar istimewa ke 1</t>
  </si>
  <si>
    <t>eni bayar istimewa ke 1</t>
  </si>
  <si>
    <t>Lemes bayar istimewa ke 2</t>
  </si>
  <si>
    <t xml:space="preserve">malih bayar (21/06/21) </t>
  </si>
  <si>
    <t>malih bayar istimewa Lunas</t>
  </si>
  <si>
    <t>malih bayar istimewa ke 4</t>
  </si>
  <si>
    <t>malih bayar istimewa ke 5</t>
  </si>
  <si>
    <t>rio bayar istimewa ke 1</t>
  </si>
  <si>
    <t>rio bayar istimewa ke 2</t>
  </si>
  <si>
    <t>rio bayar istimewa ke 4</t>
  </si>
  <si>
    <t>rio bayar istimewa ke 5</t>
  </si>
  <si>
    <t>rio bayar istimewa ke 6</t>
  </si>
  <si>
    <t>rizki bayar istimewa ke 4</t>
  </si>
  <si>
    <t>rizki bayar istimewa ke 1</t>
  </si>
  <si>
    <t>rizki bayar istimewa ke 5</t>
  </si>
  <si>
    <t>turino bayar istimewa ke 1</t>
  </si>
  <si>
    <t>turino bayar istimewa ke 2</t>
  </si>
  <si>
    <t>zaki bayar istimewa ke 1</t>
  </si>
  <si>
    <t>ondo bayar istimewa ke 3</t>
  </si>
  <si>
    <t>ondo bayar istimewa lunas</t>
  </si>
  <si>
    <t>Pak tri bayar istimewa ke 4</t>
  </si>
  <si>
    <t>Pak tri bayar istimewa ke 5</t>
  </si>
  <si>
    <t>PaktTri bayar istimewa ke 6</t>
  </si>
  <si>
    <t>puja bayar istimewa ke 10</t>
  </si>
  <si>
    <t>warsito bayar 03,10/11/21</t>
  </si>
  <si>
    <t>Puja bayar 20/09/21</t>
  </si>
  <si>
    <t>Hadi pinjam istimewa</t>
  </si>
  <si>
    <t>solider bayar</t>
  </si>
  <si>
    <t>akbar bayar 23/11/21</t>
  </si>
  <si>
    <t>puja pinjam istimewa</t>
  </si>
  <si>
    <t>amin bayar 23/10/21</t>
  </si>
  <si>
    <t>amin bayar 18,20,25/11/21</t>
  </si>
  <si>
    <t>malih bayar 18,26/11/21</t>
  </si>
  <si>
    <t>rio bayar 18,27/11/21</t>
  </si>
  <si>
    <t xml:space="preserve">eni pinjam </t>
  </si>
  <si>
    <t>bayu bayar 20/11/21</t>
  </si>
  <si>
    <t>fikri pinjam</t>
  </si>
  <si>
    <t>daris bayar 04/09/21</t>
  </si>
  <si>
    <t>hadi bayar istimewa</t>
  </si>
  <si>
    <t>hadi bayar</t>
  </si>
  <si>
    <t>angga bayar 12/11/21</t>
  </si>
  <si>
    <t>supri bayar 12/11/21</t>
  </si>
  <si>
    <t>amin bayar 12/11/21</t>
  </si>
  <si>
    <t>angga pinjam</t>
  </si>
  <si>
    <t>Desember</t>
  </si>
  <si>
    <t>PINJAMAN NON ANGGOTA</t>
  </si>
  <si>
    <t>Nama</t>
  </si>
  <si>
    <t>Peminjaman</t>
  </si>
  <si>
    <t>Pengembalian</t>
  </si>
  <si>
    <t>Warsito</t>
  </si>
  <si>
    <t>Rupiah</t>
  </si>
  <si>
    <t>peminjaman</t>
  </si>
  <si>
    <t>Zaini</t>
  </si>
  <si>
    <t>tanggal</t>
  </si>
  <si>
    <t>Supri</t>
  </si>
  <si>
    <t>Solider</t>
  </si>
  <si>
    <t>Iwan RTE</t>
  </si>
  <si>
    <t>Kipli</t>
  </si>
  <si>
    <t>Rizky security</t>
  </si>
  <si>
    <t>Darisman</t>
  </si>
  <si>
    <t>Anggi IC</t>
  </si>
  <si>
    <t>Angga</t>
  </si>
  <si>
    <t>Herman</t>
  </si>
  <si>
    <t>puja bayar istimewa ke 5</t>
  </si>
  <si>
    <t>Aya SPG pinjam</t>
  </si>
  <si>
    <t>Daris pinjam</t>
  </si>
  <si>
    <t>Hadi pinjam</t>
  </si>
  <si>
    <t>zaini bayar 20/11/21</t>
  </si>
  <si>
    <t>bayu bayar</t>
  </si>
  <si>
    <t>heri security pinjam</t>
  </si>
  <si>
    <t>pak tri pinjam</t>
  </si>
  <si>
    <t>akbar bayar istimewa ke 5</t>
  </si>
  <si>
    <t>herman SOS bayar 07/12/21</t>
  </si>
  <si>
    <t>gianto bayar istimewa ke</t>
  </si>
  <si>
    <t>hadi bayar 16/12/21</t>
  </si>
  <si>
    <t>rizky security bayar 12/12/21</t>
  </si>
  <si>
    <t>zaki bayar 26/10, 21/12, 19/11/21</t>
  </si>
  <si>
    <t>zaki bayar 16/12/21</t>
  </si>
  <si>
    <t>iuran paktri 2 bulan</t>
  </si>
  <si>
    <t>pak tri bayar 21/12/21</t>
  </si>
  <si>
    <t>cayadi bayar istimewa ke 2</t>
  </si>
  <si>
    <t>malih bayar 16/12/21</t>
  </si>
  <si>
    <t>lemes bayar 22/12/21</t>
  </si>
  <si>
    <t>Heri security</t>
  </si>
  <si>
    <t>Jumlah</t>
  </si>
  <si>
    <t>solider bayar 22/04/21 dan 09/02/21</t>
  </si>
  <si>
    <t>Herman SOS pinjam</t>
  </si>
  <si>
    <t>puja bayar istimewa ke 1</t>
  </si>
  <si>
    <t>warsito bayar 18/11/21</t>
  </si>
  <si>
    <t>warsito bayar 09/12/21</t>
  </si>
  <si>
    <t>eni bayar 12/12/21</t>
  </si>
  <si>
    <t>heri security bayar 20/12/21</t>
  </si>
  <si>
    <t>akbar bayar istimewa ke 6</t>
  </si>
  <si>
    <t>iwan bayar 15/11/21</t>
  </si>
  <si>
    <t>rio bayar istimewa</t>
  </si>
  <si>
    <t>zaini bayar 24/12/21</t>
  </si>
  <si>
    <t xml:space="preserve">budi bayar istimewa </t>
  </si>
  <si>
    <t>Aya SPG bayar</t>
  </si>
  <si>
    <t>akbar pinjam istimewa</t>
  </si>
  <si>
    <t>akbar bayar iuran 2021 3 bulan</t>
  </si>
  <si>
    <t>lemes bayar istimewa terakhir</t>
  </si>
  <si>
    <t>anshori bayar istimewa ke 7</t>
  </si>
  <si>
    <t>Heri security pinjam</t>
  </si>
  <si>
    <t>budi pinjam</t>
  </si>
  <si>
    <t>herman SOS pinjam</t>
  </si>
  <si>
    <t>amin bayar 18/01/21</t>
  </si>
  <si>
    <t>budi bayar 18/01/21</t>
  </si>
  <si>
    <t>iuran anshori 2021 2 bulan</t>
  </si>
  <si>
    <t>iuran rizky</t>
  </si>
  <si>
    <t>arif pinjam</t>
  </si>
  <si>
    <t>zaeni pinjam</t>
  </si>
  <si>
    <t>Arif</t>
  </si>
  <si>
    <t>rizki bayar 21/11/21</t>
  </si>
  <si>
    <t>rizki bayar istimewa</t>
  </si>
  <si>
    <t>BUKU KAS 153 2022</t>
  </si>
  <si>
    <t>rio bayar 15,26/01/22</t>
  </si>
  <si>
    <t>puja bayar 18/01/22</t>
  </si>
  <si>
    <t>hadi bayar istimewa ke 1</t>
  </si>
  <si>
    <t>zaki bayar 22/01/21</t>
  </si>
  <si>
    <t>zaki bayar 25/11/21</t>
  </si>
  <si>
    <t>soleh bayar 02/12/21</t>
  </si>
  <si>
    <t>daris bayar 13/12/21</t>
  </si>
  <si>
    <t>iuran sayadi</t>
  </si>
  <si>
    <t>zaeni bayar 23/01/22</t>
  </si>
  <si>
    <t>iwan bayar 07/01/22</t>
  </si>
  <si>
    <t>gianto bayar istimewa ke 4</t>
  </si>
  <si>
    <t>Heri security bayar 09/01/22</t>
  </si>
  <si>
    <t>puia</t>
  </si>
  <si>
    <t>lemes bayar istimewa ke 1</t>
  </si>
  <si>
    <t>supri bayar 12/01/22</t>
  </si>
  <si>
    <t>iuran bayu</t>
  </si>
  <si>
    <t>iuran bisri</t>
  </si>
  <si>
    <t>iuran bray</t>
  </si>
  <si>
    <t>ayung bayar 12/01/22</t>
  </si>
  <si>
    <t>iuran iwan</t>
  </si>
  <si>
    <t>iuran irwan</t>
  </si>
  <si>
    <t>iuran tiwi</t>
  </si>
  <si>
    <t>fikri bayar istimewa</t>
  </si>
  <si>
    <t>iuran daris</t>
  </si>
  <si>
    <t>iuran adit</t>
  </si>
  <si>
    <t>iuran anshori</t>
  </si>
  <si>
    <t>anshori bayar 29/04/21</t>
  </si>
  <si>
    <t>warsito bayar 13/01/21</t>
  </si>
  <si>
    <t>markus bayar 07/ /21</t>
  </si>
  <si>
    <t>amin bayar 08/12/21</t>
  </si>
  <si>
    <t>amin bayar 22/01/22</t>
  </si>
  <si>
    <t>amin bayar 23/01/22</t>
  </si>
  <si>
    <t>warsito bayar 15/01/22</t>
  </si>
  <si>
    <t>herman SOS bayar</t>
  </si>
  <si>
    <t>solider bayar 2/12/2021</t>
  </si>
  <si>
    <t>iuran solider</t>
  </si>
  <si>
    <t xml:space="preserve">heri security pinjam </t>
  </si>
  <si>
    <t>fikri (soleh) pinjam</t>
  </si>
  <si>
    <t>iwan tasiwan pinjam</t>
  </si>
  <si>
    <t>agus ACL pinjam</t>
  </si>
  <si>
    <t>bisri pinjam</t>
  </si>
  <si>
    <t>angga bayar (9/2/22)</t>
  </si>
  <si>
    <t>amin bayar (9/2/22)</t>
  </si>
  <si>
    <t>supri bayar (9/2/22)</t>
  </si>
  <si>
    <t>lemes bayar (7/2/22)</t>
  </si>
  <si>
    <t>lemes bayar istimewa 2</t>
  </si>
  <si>
    <t>zaki bayar (22/1/22)</t>
  </si>
  <si>
    <t>zaki bayar (6,13 dan 22/2/22)</t>
  </si>
  <si>
    <t>bisri bayar</t>
  </si>
  <si>
    <t>iuran bang bray</t>
  </si>
  <si>
    <t>ayung bayar (20/1/22)</t>
  </si>
  <si>
    <t>bang kipli bayar (10/1/22)</t>
  </si>
  <si>
    <t>puja bayar istimewa ke 3</t>
  </si>
  <si>
    <t>puja bayar (11/1/22)</t>
  </si>
  <si>
    <t>sayadi bayar istimewa ke 4</t>
  </si>
  <si>
    <t>solider bayar (17/2/22)</t>
  </si>
  <si>
    <t>ayung bayar istimewa terakhir</t>
  </si>
  <si>
    <t>malih bayar 08/01/22</t>
  </si>
  <si>
    <t>gianto bayar (18/1/22)</t>
  </si>
  <si>
    <t>zaeni bayar</t>
  </si>
  <si>
    <t>amin bayar (8/1/22)</t>
  </si>
  <si>
    <t>daris bayar (10/2/22)</t>
  </si>
  <si>
    <t>iuran fikri februari</t>
  </si>
  <si>
    <t>solider bayar (27/2/22)</t>
  </si>
  <si>
    <t>warsito bayar</t>
  </si>
  <si>
    <t>bayu bayar (5/3/22)</t>
  </si>
  <si>
    <t>iuran bayu (maret)</t>
  </si>
  <si>
    <t>angga idm pinjam</t>
  </si>
  <si>
    <t>herman pinjam (SOS)</t>
  </si>
  <si>
    <t>bisri pinjam operasional</t>
  </si>
  <si>
    <t>bisri pinjam emeregency</t>
  </si>
  <si>
    <t>amin pinjam (bisri)</t>
  </si>
  <si>
    <t>malih bayar (13/2/22)</t>
  </si>
  <si>
    <t>zaki</t>
  </si>
  <si>
    <t>bayu</t>
  </si>
  <si>
    <t>bray</t>
  </si>
  <si>
    <t>rizki security</t>
  </si>
  <si>
    <t>tiwi</t>
  </si>
  <si>
    <t>adit</t>
  </si>
  <si>
    <t>solider</t>
  </si>
  <si>
    <t>pak irwan</t>
  </si>
  <si>
    <t>daris</t>
  </si>
  <si>
    <t>iwan</t>
  </si>
  <si>
    <t>bisri</t>
  </si>
  <si>
    <t>21.BAYU</t>
  </si>
  <si>
    <t>22.BRAY</t>
  </si>
  <si>
    <t>23.RIZKI SECURITY</t>
  </si>
  <si>
    <t>24.TIWI</t>
  </si>
  <si>
    <t>25.ADIT</t>
  </si>
  <si>
    <t>26.SOLIDER</t>
  </si>
  <si>
    <t>27.PAK IRWAN</t>
  </si>
  <si>
    <t>28.DARIS</t>
  </si>
  <si>
    <t>29.IWAN</t>
  </si>
  <si>
    <t>30.BISRI</t>
  </si>
  <si>
    <t>Pinjaman Istimewa anggota kas 153 2021 &amp; 2022</t>
  </si>
  <si>
    <t>puja bayar 20/03/22</t>
  </si>
  <si>
    <t>amin bayar 18/03/22</t>
  </si>
  <si>
    <t>puja bayar 27/02/22</t>
  </si>
  <si>
    <t>puja bayar 18/03/22</t>
  </si>
  <si>
    <t>agus ACL bayar 21/02/22</t>
  </si>
  <si>
    <t>amin bayar 17/03/22</t>
  </si>
  <si>
    <t>bisri bayar 17/03/22</t>
  </si>
  <si>
    <t>Hadi bayar 02/07/21</t>
  </si>
  <si>
    <t>rio bayar 31/01/22</t>
  </si>
  <si>
    <t>rio bayar 07 11/02/22</t>
  </si>
  <si>
    <t>rio bayar 26/03/22</t>
  </si>
  <si>
    <t>iwan bayar 04 15/02/22</t>
  </si>
  <si>
    <t>supri bayar 10/03/22</t>
  </si>
  <si>
    <t>eni bayar 20/03/22</t>
  </si>
  <si>
    <t>angga bayar 10/03/22</t>
  </si>
  <si>
    <t>warsito bayar 16 18/02/22</t>
  </si>
  <si>
    <t xml:space="preserve">iwan pinjam </t>
  </si>
  <si>
    <t>malih bayar 13/02/22</t>
  </si>
  <si>
    <t>zaki bayar 15/03/22</t>
  </si>
  <si>
    <t>puja bayar istimewa</t>
  </si>
  <si>
    <t>daris bayar 18/03/22</t>
  </si>
  <si>
    <t>ayung bayar 28/02/22</t>
  </si>
  <si>
    <t>solider bayar 10/03/22</t>
  </si>
  <si>
    <t>lemes bayar 01/04/22</t>
  </si>
  <si>
    <t>hasanudin bayar</t>
  </si>
  <si>
    <t xml:space="preserve">hasanudin pinjam </t>
  </si>
  <si>
    <t>hasanudin security pinjam</t>
  </si>
  <si>
    <t>hasanudin pinjam</t>
  </si>
  <si>
    <t>Hasanudin</t>
  </si>
  <si>
    <t>Agus ACL</t>
  </si>
  <si>
    <t>bayu bayar 15/04/22</t>
  </si>
  <si>
    <t>iuran ondo 5 bulan</t>
  </si>
  <si>
    <t>ondo bayar istimewa ke 5 2021</t>
  </si>
  <si>
    <t>iuran anshory 2 bulan</t>
  </si>
  <si>
    <t>anshory bayar istimewa</t>
  </si>
  <si>
    <t>iwan bayar 01/04/22</t>
  </si>
  <si>
    <t>gianto bayar 16/03/22</t>
  </si>
  <si>
    <t>zaki bayar 18/03 11/04/22</t>
  </si>
  <si>
    <t>bisri bayar emergency</t>
  </si>
  <si>
    <t>rio bayar 08/04/22</t>
  </si>
  <si>
    <t>ayung bayar 11/04/22</t>
  </si>
  <si>
    <t>zaki bayar 20/03/22</t>
  </si>
  <si>
    <t>iuran riski gudang</t>
  </si>
  <si>
    <t>riski gudang bayar istimewa</t>
  </si>
  <si>
    <t>AMIN</t>
  </si>
  <si>
    <t>solider bayar 10/3/22</t>
  </si>
  <si>
    <t>hasan pinjam</t>
  </si>
  <si>
    <t>pembelian laptop [zaki,anshori]</t>
  </si>
  <si>
    <t>herman SBS bayar 16/3/22</t>
  </si>
  <si>
    <t>penambahan beli laptop</t>
  </si>
  <si>
    <t>riski gudang pinjam</t>
  </si>
  <si>
    <t>eni bayar 20/3/22</t>
  </si>
  <si>
    <t>eni bayar istimewa ke4</t>
  </si>
  <si>
    <t>iuran bayu (mei)</t>
  </si>
  <si>
    <t>sayadi pinjam</t>
  </si>
  <si>
    <t>22.ARPIAN</t>
  </si>
  <si>
    <t>daris iuran 2 bulan april,mei</t>
  </si>
  <si>
    <t>arpian pinjam</t>
  </si>
  <si>
    <t>iuran amin 2 bulan [april,mei]</t>
  </si>
  <si>
    <t>sayadi bayar istimewa</t>
  </si>
  <si>
    <t>iuran budi 2 bulan [april,mei]</t>
  </si>
  <si>
    <t>iuran lemes 2bulan [april,mei]</t>
  </si>
  <si>
    <t>iuaran sayadi</t>
  </si>
  <si>
    <t>sayadi bayar 15/5/22</t>
  </si>
  <si>
    <t>bisri bayar emergency 29/4/22</t>
  </si>
  <si>
    <t>solider bayar 10/3/22,9/5/22</t>
  </si>
  <si>
    <t>ayung bayar istimewa 3</t>
  </si>
  <si>
    <t>eni bayar istimewa 5</t>
  </si>
  <si>
    <t>iuaran mali</t>
  </si>
  <si>
    <t>mali bayar istimewa</t>
  </si>
  <si>
    <t>rio bayar 25/5/22</t>
  </si>
  <si>
    <t>hasanudin bayar 6/5/22</t>
  </si>
  <si>
    <t>zaki bayar 25/5/22</t>
  </si>
  <si>
    <t>iuran bayu juni</t>
  </si>
  <si>
    <t>supri idm bayar 25/5/22</t>
  </si>
  <si>
    <t>angga idm bayar 25/5/22</t>
  </si>
  <si>
    <t>iuran iwan tasiwan</t>
  </si>
  <si>
    <t>iwan tasiwan bayar 1/4/22</t>
  </si>
  <si>
    <t>iuran ondo 2 bulan [mei,juni]</t>
  </si>
  <si>
    <t xml:space="preserve">ondo bayar istimewa ke </t>
  </si>
  <si>
    <t>iuran arpian</t>
  </si>
  <si>
    <t>arpian bayar 16/5/22</t>
  </si>
  <si>
    <t>rizki security pinjam istimewa</t>
  </si>
  <si>
    <t>gianto bayar 16/3/22</t>
  </si>
  <si>
    <t>irwan pinjam</t>
  </si>
  <si>
    <t>rizki gudang bayar istimewa</t>
  </si>
  <si>
    <t>rizki gudang bayar 12/5/22</t>
  </si>
  <si>
    <t>akbar bayar 6/2/22,21/2/22</t>
  </si>
  <si>
    <t>akbar bayar 8/3/22</t>
  </si>
  <si>
    <t>iuran akbar 3 april,mei,juni</t>
  </si>
  <si>
    <t>akbar bayar 17/10/22</t>
  </si>
  <si>
    <t>kurang tgl 19/10/21 &amp; 22/10/21</t>
  </si>
  <si>
    <t>fikri pinjam emergency</t>
  </si>
  <si>
    <t>iuran triono</t>
  </si>
  <si>
    <t>triono bayar istimewa 5</t>
  </si>
  <si>
    <t>rizky security</t>
  </si>
  <si>
    <t>Riski gudang</t>
  </si>
  <si>
    <t>bayu bayar 14/6/22</t>
  </si>
  <si>
    <t>ondo pinjam</t>
  </si>
  <si>
    <t>supri indomaret pinjam</t>
  </si>
  <si>
    <t>6 . SAYADI</t>
  </si>
  <si>
    <t>pinjaman emergency</t>
  </si>
  <si>
    <t>hadi bayar 2/4/22</t>
  </si>
  <si>
    <t>iuaran hadi</t>
  </si>
  <si>
    <t>hadi bayar istimewa 4</t>
  </si>
  <si>
    <t>amin bayar 1/6/22</t>
  </si>
  <si>
    <t>budi bayar 24/6/22</t>
  </si>
  <si>
    <t>bayu pinjam istimewa</t>
  </si>
  <si>
    <t>supri indomaret bayar 18/6/22</t>
  </si>
  <si>
    <t>rio bayar 7/6/22</t>
  </si>
  <si>
    <t>rio bayar 19,27/6/22</t>
  </si>
  <si>
    <t>iuaran ayung</t>
  </si>
  <si>
    <t>ayung bayar istimewa KE4</t>
  </si>
  <si>
    <t>sayadi bayar istimewa ke7</t>
  </si>
  <si>
    <t>iwan tasiwan bayar 7/1/22</t>
  </si>
  <si>
    <t>triono bayar istimewa 6</t>
  </si>
  <si>
    <t>zaki bayar 23/11/21</t>
  </si>
  <si>
    <t>zaki bayar 21/1/22</t>
  </si>
  <si>
    <t>hasanudin bayar 14/6/22</t>
  </si>
  <si>
    <t>gianto bayar 21/6/22</t>
  </si>
  <si>
    <t>iuaran bisri</t>
  </si>
  <si>
    <t>bisri bayar emergenci</t>
  </si>
  <si>
    <t>bisri bayar 25/6/22</t>
  </si>
  <si>
    <t xml:space="preserve">iuaran hadi </t>
  </si>
  <si>
    <t>lemes bayar istimewa 4</t>
  </si>
  <si>
    <t>lemes bayar 3/6/22</t>
  </si>
  <si>
    <t>iuran risky scurity</t>
  </si>
  <si>
    <t>risky scurity bayar istimewa 1</t>
  </si>
  <si>
    <t>warsito bayar 16/6/22</t>
  </si>
  <si>
    <t>iuran fikri mart,aprl,mei,jun 22</t>
  </si>
  <si>
    <t>iwan tasiwan pinjam istimewa</t>
  </si>
  <si>
    <t>iwan tasiwan bayar 14/5/22</t>
  </si>
  <si>
    <t>iwan tasiwan bayar 18/6/22</t>
  </si>
  <si>
    <t>bayu bayar istimewa</t>
  </si>
  <si>
    <t>warsito bayar 21,23/6/22</t>
  </si>
  <si>
    <t>eni bayar istimewa 6</t>
  </si>
  <si>
    <t>bray bayar 16/5/22</t>
  </si>
  <si>
    <t>malih bayar 21/6/22</t>
  </si>
  <si>
    <t>riski gudang bayar 12/5/22</t>
  </si>
  <si>
    <t>jumlah total iuran 2022</t>
  </si>
  <si>
    <t>lunas</t>
  </si>
  <si>
    <t>TERELIMINASI DARI ANGGOTA KAS 153</t>
  </si>
  <si>
    <t>keluar dari anggota Kas 153</t>
  </si>
  <si>
    <t>sayadi</t>
  </si>
  <si>
    <t>irwan</t>
  </si>
  <si>
    <t>triono</t>
  </si>
  <si>
    <t>malih</t>
  </si>
  <si>
    <t>pinjaman istimewa yg belum terbayar</t>
  </si>
  <si>
    <t>pinjaman oprasional yg belum terbayar</t>
  </si>
  <si>
    <t>jumlah seluruh iuran 2020 dan 2021</t>
  </si>
  <si>
    <t>jadi sisa pinjaman yg harus dibayarkan</t>
  </si>
  <si>
    <t>pembagian dana 10 % thn 2020 dan 2021</t>
  </si>
  <si>
    <t>amin (turino) bayar 25/1/2021</t>
  </si>
  <si>
    <t>amin bayar 8/1/22</t>
  </si>
  <si>
    <t>amin bayar 27/6/22</t>
  </si>
  <si>
    <t>amin bayar istimewa ke</t>
  </si>
  <si>
    <t xml:space="preserve">budi pinjam </t>
  </si>
  <si>
    <t>akbar bayar 23,25/6/22</t>
  </si>
  <si>
    <t>rizki gudang pinjam istimewa</t>
  </si>
  <si>
    <t xml:space="preserve">rizki gudang pinjam </t>
  </si>
  <si>
    <t>budi bayar 8/7/22</t>
  </si>
  <si>
    <t>16 . RIZKI GUDANG</t>
  </si>
  <si>
    <t>iuran rizky security</t>
  </si>
  <si>
    <t>rizky secutrity bayar 16/03/22</t>
  </si>
  <si>
    <t>rizky security bayar 15/01/22</t>
  </si>
  <si>
    <t>triono pinjam istimewa</t>
  </si>
  <si>
    <t>triono bayar istimewa ke 1</t>
  </si>
  <si>
    <t>soleh bayar 11/01/21</t>
  </si>
  <si>
    <t>budi bayar istimewa 2021</t>
  </si>
  <si>
    <t>budi (daris) pinjam istimewa</t>
  </si>
  <si>
    <t>herman bayar 16/3/22</t>
  </si>
  <si>
    <t>riski gudang pinjam istimewa</t>
  </si>
  <si>
    <t xml:space="preserve">riski gudang pinjam </t>
  </si>
  <si>
    <t>hadi bayar (3/2/22)</t>
  </si>
  <si>
    <t>hadi bayar (5/6/21)</t>
  </si>
  <si>
    <t>hadi bayar (18/6/21)</t>
  </si>
  <si>
    <t>hadi bayar (18/7/21)</t>
  </si>
  <si>
    <t>hadi bayar (2/7/22)</t>
  </si>
  <si>
    <t>irwan bayar 11/6/22</t>
  </si>
  <si>
    <t>zaki bayar 22/5/22</t>
  </si>
  <si>
    <t>zaki bayar 22/6/22</t>
  </si>
  <si>
    <t>bayu bayar 21/7/22</t>
  </si>
  <si>
    <t>ayung bayar (solider) 20/12/21</t>
  </si>
  <si>
    <t>sayadi bayar istimewa ke 2</t>
  </si>
  <si>
    <t>iuran rizki gudang</t>
  </si>
  <si>
    <t>rizki gudang bayar istimewa ke 1</t>
  </si>
  <si>
    <t>puja bayar istimewa ke 2</t>
  </si>
  <si>
    <t>iuran fikri desember 2021</t>
  </si>
  <si>
    <t>rizki gudang gpinjam</t>
  </si>
  <si>
    <t>arif kantin bayar (20/21/22)</t>
  </si>
  <si>
    <t>rizky secutrity bayar (15/2//22)</t>
  </si>
  <si>
    <t xml:space="preserve">triono bayar istimewa 2 </t>
  </si>
  <si>
    <t>rizki gudang bayar istimewa 2</t>
  </si>
  <si>
    <t>rizki gudang bayar (4/2/22)</t>
  </si>
  <si>
    <t>iuran fikri februari dan agustus 2021</t>
  </si>
  <si>
    <t>herman SOS bayar 11/2/22S</t>
  </si>
  <si>
    <t>lemes bayar 8/3/22</t>
  </si>
  <si>
    <t>hasanudunudin bayar 08/03/22</t>
  </si>
  <si>
    <t>malih bayar 14/03/22</t>
  </si>
  <si>
    <t>triono bayar istimewa 3</t>
  </si>
  <si>
    <t>ayung bayar istimewa1</t>
  </si>
  <si>
    <t>rizki gudang bayar 04/02/22</t>
  </si>
  <si>
    <t>sayadi bayar 08/04/22</t>
  </si>
  <si>
    <t>sayadi bayar istimewa 5</t>
  </si>
  <si>
    <t>rizky security bayar 20/4/22</t>
  </si>
  <si>
    <t>iuran sholeh 4 bulan</t>
  </si>
  <si>
    <t>rio bayar 25/04/22</t>
  </si>
  <si>
    <t>ayung bayar istimewa 2</t>
  </si>
  <si>
    <t>riski gudang bayar istimewa 4</t>
  </si>
  <si>
    <t>risky scurity pinjam</t>
  </si>
  <si>
    <t>triono bayar istimewa4</t>
  </si>
  <si>
    <t>rizky scurity bayar 6/5/22</t>
  </si>
  <si>
    <t>warsito bayar 17,27/5/22</t>
  </si>
  <si>
    <t>iuran soleh mei juni</t>
  </si>
  <si>
    <t>hadi bayar 27/5/22</t>
  </si>
  <si>
    <t xml:space="preserve">sisa pinjaman Rp 200.000 - dari iuran </t>
  </si>
  <si>
    <t>bayu bayar 23/6/22</t>
  </si>
  <si>
    <t>zaeni ceker pinjam</t>
  </si>
  <si>
    <t>hadi bayar 18/3/22</t>
  </si>
  <si>
    <t>hadi 11/6/22</t>
  </si>
  <si>
    <t>hadi bayar istimewa 6</t>
  </si>
  <si>
    <t xml:space="preserve">iuran rio </t>
  </si>
  <si>
    <t>rio bayar 3/7/22</t>
  </si>
  <si>
    <t xml:space="preserve">iuran bisri </t>
  </si>
  <si>
    <t>bisri bayar 18/7/22</t>
  </si>
  <si>
    <t>bisri bayar 14/6/22</t>
  </si>
  <si>
    <t>rizky scurity bayar istimewa 2</t>
  </si>
  <si>
    <t>risky scurity bayar24/7/22</t>
  </si>
  <si>
    <t>lemes bayar 21/7/22</t>
  </si>
  <si>
    <t>iuran adit 2 bulan juni,juli</t>
  </si>
  <si>
    <t>iwan bayar istimewa 1</t>
  </si>
  <si>
    <t>gianto bayar 3/7/22</t>
  </si>
  <si>
    <t>warsito bayar 8&amp;14/7/22</t>
  </si>
  <si>
    <t xml:space="preserve">eni bayar istimewa </t>
  </si>
  <si>
    <t>eni bayar 21/6/22</t>
  </si>
  <si>
    <t xml:space="preserve">iuran sayadi </t>
  </si>
  <si>
    <t>sayadi bayar istimewa 8</t>
  </si>
  <si>
    <t>irwan bayar 3/6/22</t>
  </si>
  <si>
    <t xml:space="preserve">irwan pinjam istimewa </t>
  </si>
  <si>
    <t>riski gudang istimewa 1</t>
  </si>
  <si>
    <t>riski gudang bayar 13/7/22</t>
  </si>
  <si>
    <t xml:space="preserve"> iuran puja</t>
  </si>
  <si>
    <t>mali bayar 24/7/22</t>
  </si>
  <si>
    <t xml:space="preserve">iuran hadi </t>
  </si>
  <si>
    <t>iuran daris 2 bulan april,mei</t>
  </si>
  <si>
    <t>iuran rizky scurity</t>
  </si>
  <si>
    <t>riski gudang bayar istimewa ke 1</t>
  </si>
  <si>
    <t>riski gudang gpinjam</t>
  </si>
  <si>
    <t>riski gudang bayar istimewa 2</t>
  </si>
  <si>
    <t>riski gudang bayar (4/2/22)</t>
  </si>
  <si>
    <t>riski gudang bayar 04/02/22</t>
  </si>
  <si>
    <t>iuran soleh 4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</si>
</sst>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Rp&quot;#,##0;[Red]\-&quot;Rp&quot;#,##0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&quot;Rp&quot;* #,##0_);_(&quot;Rp&quot;* \(#,##0\);_(&quot;Rp&quot;* &quot;-&quot;_);_(@_)"/>
    <numFmt numFmtId="165" formatCode="_(* #,##0_);_(* \(#,##0\);_(* &quot;-&quot;_);_(@_)"/>
    <numFmt numFmtId="166" formatCode="[$Rp-421]#,##0;[Red][$Rp-421]#,##0"/>
    <numFmt numFmtId="167" formatCode="[$Rp-421]#,##0"/>
    <numFmt numFmtId="168" formatCode="[$Rp-421]#,##0;[Red]\-[$Rp-421]#,##0"/>
    <numFmt numFmtId="169" formatCode="&quot;Rp&quot;#,##0"/>
    <numFmt numFmtId="170" formatCode="_-[$Rp-3809]* #,##0_-;\-[$Rp-3809]* #,##0_-;_-[$Rp-3809]* &quot;-&quot;??_-;_-@_-"/>
    <numFmt numFmtId="171" formatCode="_-&quot;Rp&quot;* #,##0_-;\-&quot;Rp&quot;* #,##0_-;_-&quot;Rp&quot;* &quot;-&quot;??_-;_-@_-"/>
    <numFmt numFmtId="172" formatCode="_-[$Rp-3809]* #,##0.00_-;\-[$Rp-3809]* #,##0.00_-;_-[$Rp-3809]* &quot;-&quot;??_-;_-@_-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22"/>
      <color rgb="FFFF0000"/>
      <name val="Calibri"/>
      <family val="2"/>
      <scheme val="minor"/>
    </font>
    <font>
      <sz val="11"/>
      <color theme="1"/>
      <name val="Kus"/>
      <charset val="1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</fills>
  <borders count="39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rgb="FF505050"/>
      </right>
      <top style="thin">
        <color indexed="64"/>
      </top>
      <bottom/>
      <diagonal/>
    </border>
    <border>
      <left style="thin">
        <color indexed="64"/>
      </left>
      <right style="thin">
        <color rgb="FF505050"/>
      </right>
      <top/>
      <bottom/>
      <diagonal/>
    </border>
    <border>
      <left style="thin">
        <color indexed="64"/>
      </left>
      <right style="thin">
        <color rgb="FF505050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indexed="64"/>
      </right>
      <top style="thin">
        <color rgb="FF505050"/>
      </top>
      <bottom/>
      <diagonal/>
    </border>
    <border>
      <left style="thin">
        <color rgb="FF505050"/>
      </left>
      <right style="thin">
        <color indexed="64"/>
      </right>
      <top/>
      <bottom style="thin">
        <color rgb="FF505050"/>
      </bottom>
      <diagonal/>
    </border>
    <border>
      <left/>
      <right style="thin">
        <color indexed="64"/>
      </right>
      <top style="thin">
        <color rgb="FF505050"/>
      </top>
      <bottom/>
      <diagonal/>
    </border>
    <border>
      <left/>
      <right style="thin">
        <color indexed="64"/>
      </right>
      <top/>
      <bottom style="thin">
        <color rgb="FF505050"/>
      </bottom>
      <diagonal/>
    </border>
    <border>
      <left style="thin">
        <color rgb="FF505050"/>
      </left>
      <right style="thin">
        <color indexed="64"/>
      </right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rgb="FF505050"/>
      </right>
      <top/>
      <bottom style="thin">
        <color rgb="FF50505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/>
      <bottom/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0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5" borderId="1" xfId="0" applyFill="1" applyBorder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7" xfId="0" applyBorder="1" applyAlignment="1"/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left" vertical="center"/>
    </xf>
    <xf numFmtId="14" fontId="0" fillId="0" borderId="5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69" fontId="0" fillId="0" borderId="5" xfId="1" applyNumberFormat="1" applyFont="1" applyBorder="1" applyAlignment="1">
      <alignment horizontal="center" vertical="center"/>
    </xf>
    <xf numFmtId="169" fontId="0" fillId="0" borderId="5" xfId="0" applyNumberFormat="1" applyBorder="1" applyAlignment="1">
      <alignment horizontal="center" vertical="center"/>
    </xf>
    <xf numFmtId="6" fontId="0" fillId="0" borderId="5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0" fillId="0" borderId="5" xfId="2" applyFont="1" applyBorder="1" applyAlignment="1">
      <alignment horizontal="center" vertical="center"/>
    </xf>
    <xf numFmtId="169" fontId="0" fillId="0" borderId="5" xfId="0" applyNumberFormat="1" applyFill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/>
    <xf numFmtId="0" fontId="0" fillId="2" borderId="1" xfId="0" applyFill="1" applyBorder="1"/>
    <xf numFmtId="166" fontId="0" fillId="0" borderId="19" xfId="0" applyNumberForma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1" xfId="0" applyNumberFormat="1" applyBorder="1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2" borderId="5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14" fontId="0" fillId="0" borderId="10" xfId="0" applyNumberFormat="1" applyBorder="1" applyAlignment="1">
      <alignment vertical="center"/>
    </xf>
    <xf numFmtId="6" fontId="0" fillId="0" borderId="5" xfId="0" applyNumberFormat="1" applyBorder="1" applyAlignment="1">
      <alignment vertical="center"/>
    </xf>
    <xf numFmtId="14" fontId="0" fillId="0" borderId="5" xfId="0" applyNumberFormat="1" applyBorder="1" applyAlignment="1">
      <alignment horizontal="right" vertical="center"/>
    </xf>
    <xf numFmtId="14" fontId="0" fillId="0" borderId="5" xfId="0" applyNumberForma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6" fontId="0" fillId="0" borderId="5" xfId="0" applyNumberFormat="1" applyFill="1" applyBorder="1" applyAlignment="1">
      <alignment vertical="center"/>
    </xf>
    <xf numFmtId="6" fontId="0" fillId="2" borderId="5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" xfId="0" applyFill="1" applyBorder="1" applyAlignment="1">
      <alignment vertical="center"/>
    </xf>
    <xf numFmtId="14" fontId="0" fillId="0" borderId="6" xfId="0" applyNumberFormat="1" applyBorder="1" applyAlignment="1">
      <alignment vertical="center"/>
    </xf>
    <xf numFmtId="0" fontId="0" fillId="0" borderId="20" xfId="0" applyFill="1" applyBorder="1" applyAlignment="1">
      <alignment vertical="center"/>
    </xf>
    <xf numFmtId="14" fontId="7" fillId="3" borderId="2" xfId="0" applyNumberFormat="1" applyFont="1" applyFill="1" applyBorder="1" applyAlignment="1">
      <alignment horizontal="center" vertical="center"/>
    </xf>
    <xf numFmtId="14" fontId="7" fillId="3" borderId="3" xfId="0" applyNumberFormat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vertical="center"/>
    </xf>
    <xf numFmtId="166" fontId="0" fillId="2" borderId="1" xfId="0" applyNumberFormat="1" applyFill="1" applyBorder="1" applyAlignment="1">
      <alignment horizontal="center" vertical="center"/>
    </xf>
    <xf numFmtId="14" fontId="0" fillId="0" borderId="19" xfId="0" applyNumberFormat="1" applyBorder="1" applyAlignment="1">
      <alignment vertical="center"/>
    </xf>
    <xf numFmtId="164" fontId="0" fillId="0" borderId="19" xfId="1" applyNumberFormat="1" applyFont="1" applyBorder="1" applyAlignment="1">
      <alignment horizontal="center" vertical="center"/>
    </xf>
    <xf numFmtId="169" fontId="0" fillId="0" borderId="5" xfId="2" applyNumberFormat="1" applyFont="1" applyBorder="1" applyAlignment="1">
      <alignment horizontal="center" vertical="center"/>
    </xf>
    <xf numFmtId="169" fontId="0" fillId="2" borderId="5" xfId="0" applyNumberFormat="1" applyFill="1" applyBorder="1" applyAlignment="1">
      <alignment horizontal="center" vertical="center"/>
    </xf>
    <xf numFmtId="169" fontId="5" fillId="3" borderId="8" xfId="0" applyNumberFormat="1" applyFont="1" applyFill="1" applyBorder="1" applyAlignment="1">
      <alignment horizontal="center" vertical="center"/>
    </xf>
    <xf numFmtId="169" fontId="7" fillId="3" borderId="3" xfId="0" applyNumberFormat="1" applyFont="1" applyFill="1" applyBorder="1" applyAlignment="1">
      <alignment horizontal="center" vertical="center"/>
    </xf>
    <xf numFmtId="169" fontId="0" fillId="0" borderId="19" xfId="0" applyNumberFormat="1" applyBorder="1" applyAlignment="1">
      <alignment horizontal="center" vertical="center"/>
    </xf>
    <xf numFmtId="169" fontId="3" fillId="0" borderId="5" xfId="0" applyNumberFormat="1" applyFont="1" applyBorder="1" applyAlignment="1">
      <alignment horizontal="center" vertical="center"/>
    </xf>
    <xf numFmtId="169" fontId="0" fillId="0" borderId="10" xfId="1" applyNumberFormat="1" applyFont="1" applyBorder="1" applyAlignment="1">
      <alignment horizontal="center" vertical="center"/>
    </xf>
    <xf numFmtId="169" fontId="0" fillId="0" borderId="1" xfId="1" applyNumberFormat="1" applyFont="1" applyBorder="1" applyAlignment="1">
      <alignment horizontal="center" vertical="center"/>
    </xf>
    <xf numFmtId="169" fontId="0" fillId="0" borderId="19" xfId="1" applyNumberFormat="1" applyFont="1" applyBorder="1" applyAlignment="1">
      <alignment horizontal="center" vertical="center"/>
    </xf>
    <xf numFmtId="169" fontId="0" fillId="0" borderId="0" xfId="1" applyNumberFormat="1" applyFont="1" applyAlignment="1">
      <alignment horizontal="center" vertical="center"/>
    </xf>
    <xf numFmtId="14" fontId="5" fillId="3" borderId="7" xfId="0" applyNumberFormat="1" applyFont="1" applyFill="1" applyBorder="1" applyAlignment="1">
      <alignment horizontal="center" vertical="center"/>
    </xf>
    <xf numFmtId="14" fontId="5" fillId="3" borderId="8" xfId="0" applyNumberFormat="1" applyFont="1" applyFill="1" applyBorder="1" applyAlignment="1">
      <alignment horizontal="center" vertical="center"/>
    </xf>
    <xf numFmtId="14" fontId="5" fillId="3" borderId="9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6" fontId="0" fillId="2" borderId="1" xfId="0" applyNumberFormat="1" applyFill="1" applyBorder="1"/>
    <xf numFmtId="0" fontId="0" fillId="5" borderId="7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8" fontId="0" fillId="2" borderId="1" xfId="0" applyNumberForma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7" fontId="0" fillId="0" borderId="1" xfId="0" applyNumberFormat="1" applyFill="1" applyBorder="1"/>
    <xf numFmtId="14" fontId="0" fillId="0" borderId="1" xfId="0" applyNumberFormat="1" applyFill="1" applyBorder="1" applyAlignment="1">
      <alignment vertical="center"/>
    </xf>
    <xf numFmtId="14" fontId="0" fillId="0" borderId="1" xfId="0" applyNumberFormat="1" applyFill="1" applyBorder="1"/>
    <xf numFmtId="0" fontId="0" fillId="0" borderId="1" xfId="0" applyFill="1" applyBorder="1"/>
    <xf numFmtId="6" fontId="0" fillId="0" borderId="1" xfId="0" applyNumberFormat="1" applyFill="1" applyBorder="1" applyAlignment="1">
      <alignment horizontal="center"/>
    </xf>
    <xf numFmtId="6" fontId="0" fillId="0" borderId="1" xfId="0" applyNumberFormat="1" applyFill="1" applyBorder="1"/>
    <xf numFmtId="166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right"/>
    </xf>
    <xf numFmtId="169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6" xfId="0" applyFill="1" applyBorder="1" applyAlignment="1">
      <alignment vertical="center"/>
    </xf>
    <xf numFmtId="0" fontId="0" fillId="5" borderId="7" xfId="0" applyFill="1" applyBorder="1"/>
    <xf numFmtId="0" fontId="0" fillId="5" borderId="12" xfId="0" applyFill="1" applyBorder="1" applyAlignment="1">
      <alignment horizontal="center" vertical="center"/>
    </xf>
    <xf numFmtId="0" fontId="0" fillId="5" borderId="7" xfId="0" applyFill="1" applyBorder="1" applyAlignment="1">
      <alignment vertical="center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10" xfId="0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right" vertical="center"/>
    </xf>
    <xf numFmtId="14" fontId="0" fillId="0" borderId="10" xfId="0" applyNumberFormat="1" applyBorder="1" applyAlignment="1">
      <alignment horizontal="right" vertical="center"/>
    </xf>
    <xf numFmtId="167" fontId="0" fillId="0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right" vertical="center"/>
    </xf>
    <xf numFmtId="6" fontId="0" fillId="2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right" vertical="center"/>
    </xf>
    <xf numFmtId="166" fontId="0" fillId="0" borderId="2" xfId="0" applyNumberFormat="1" applyFill="1" applyBorder="1" applyAlignment="1">
      <alignment horizontal="center"/>
    </xf>
    <xf numFmtId="0" fontId="0" fillId="0" borderId="4" xfId="0" applyFill="1" applyBorder="1"/>
    <xf numFmtId="0" fontId="0" fillId="0" borderId="19" xfId="0" applyFill="1" applyBorder="1"/>
    <xf numFmtId="0" fontId="0" fillId="0" borderId="21" xfId="0" applyFill="1" applyBorder="1"/>
    <xf numFmtId="6" fontId="0" fillId="2" borderId="1" xfId="0" applyNumberFormat="1" applyFill="1" applyBorder="1" applyAlignment="1">
      <alignment horizontal="center"/>
    </xf>
    <xf numFmtId="167" fontId="8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/>
    <xf numFmtId="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9" xfId="0" applyBorder="1"/>
    <xf numFmtId="0" fontId="0" fillId="0" borderId="21" xfId="0" applyBorder="1" applyAlignment="1">
      <alignment horizontal="center" vertical="center"/>
    </xf>
    <xf numFmtId="0" fontId="0" fillId="0" borderId="1" xfId="0" applyBorder="1" applyAlignment="1"/>
    <xf numFmtId="14" fontId="0" fillId="2" borderId="0" xfId="0" applyNumberFormat="1" applyFill="1"/>
    <xf numFmtId="0" fontId="0" fillId="2" borderId="0" xfId="0" applyFill="1"/>
    <xf numFmtId="0" fontId="0" fillId="0" borderId="1" xfId="0" applyBorder="1" applyAlignment="1">
      <alignment horizontal="center" vertical="center"/>
    </xf>
    <xf numFmtId="170" fontId="0" fillId="0" borderId="0" xfId="3" applyNumberFormat="1" applyFont="1"/>
    <xf numFmtId="171" fontId="0" fillId="0" borderId="0" xfId="4" applyNumberFormat="1" applyFont="1"/>
    <xf numFmtId="14" fontId="5" fillId="3" borderId="0" xfId="0" applyNumberFormat="1" applyFont="1" applyFill="1"/>
    <xf numFmtId="0" fontId="5" fillId="3" borderId="0" xfId="0" applyFont="1" applyFill="1"/>
    <xf numFmtId="171" fontId="5" fillId="3" borderId="0" xfId="4" applyNumberFormat="1" applyFont="1" applyFill="1"/>
    <xf numFmtId="0" fontId="1" fillId="6" borderId="0" xfId="0" applyFont="1" applyFill="1"/>
    <xf numFmtId="14" fontId="0" fillId="0" borderId="5" xfId="0" applyNumberFormat="1" applyBorder="1"/>
    <xf numFmtId="170" fontId="0" fillId="0" borderId="5" xfId="0" applyNumberFormat="1" applyBorder="1"/>
    <xf numFmtId="171" fontId="0" fillId="0" borderId="5" xfId="4" applyNumberFormat="1" applyFont="1" applyBorder="1"/>
    <xf numFmtId="171" fontId="0" fillId="0" borderId="1" xfId="4" applyNumberFormat="1" applyFont="1" applyFill="1" applyBorder="1"/>
    <xf numFmtId="14" fontId="0" fillId="0" borderId="0" xfId="0" applyNumberFormat="1" applyAlignment="1">
      <alignment horizontal="center" vertical="center"/>
    </xf>
    <xf numFmtId="171" fontId="0" fillId="0" borderId="1" xfId="4" applyNumberFormat="1" applyFont="1" applyBorder="1" applyAlignment="1">
      <alignment horizontal="center" vertical="center"/>
    </xf>
    <xf numFmtId="0" fontId="0" fillId="0" borderId="0" xfId="0" applyBorder="1"/>
    <xf numFmtId="6" fontId="0" fillId="0" borderId="5" xfId="0" applyNumberFormat="1" applyBorder="1"/>
    <xf numFmtId="167" fontId="0" fillId="0" borderId="5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4" fontId="0" fillId="0" borderId="0" xfId="4" applyFont="1"/>
    <xf numFmtId="171" fontId="0" fillId="0" borderId="5" xfId="4" applyNumberFormat="1" applyFont="1" applyBorder="1" applyAlignment="1">
      <alignment horizontal="center" vertical="center"/>
    </xf>
    <xf numFmtId="171" fontId="3" fillId="0" borderId="5" xfId="4" applyNumberFormat="1" applyFont="1" applyBorder="1" applyAlignment="1">
      <alignment horizontal="center" vertical="center"/>
    </xf>
    <xf numFmtId="171" fontId="0" fillId="2" borderId="0" xfId="4" applyNumberFormat="1" applyFont="1" applyFill="1"/>
    <xf numFmtId="171" fontId="0" fillId="0" borderId="0" xfId="4" applyNumberFormat="1" applyFont="1" applyFill="1" applyBorder="1"/>
    <xf numFmtId="171" fontId="0" fillId="0" borderId="5" xfId="4" applyNumberFormat="1" applyFont="1" applyFill="1" applyBorder="1"/>
    <xf numFmtId="171" fontId="0" fillId="6" borderId="5" xfId="4" applyNumberFormat="1" applyFont="1" applyFill="1" applyBorder="1"/>
    <xf numFmtId="0" fontId="0" fillId="0" borderId="1" xfId="0" applyBorder="1" applyAlignment="1">
      <alignment horizontal="center" vertical="center"/>
    </xf>
    <xf numFmtId="171" fontId="0" fillId="0" borderId="1" xfId="4" applyNumberFormat="1" applyFont="1" applyBorder="1"/>
    <xf numFmtId="171" fontId="0" fillId="0" borderId="19" xfId="4" applyNumberFormat="1" applyFont="1" applyBorder="1"/>
    <xf numFmtId="171" fontId="0" fillId="0" borderId="0" xfId="4" applyNumberFormat="1" applyFont="1" applyBorder="1"/>
    <xf numFmtId="171" fontId="0" fillId="2" borderId="5" xfId="4" applyNumberFormat="1" applyFont="1" applyFill="1" applyBorder="1"/>
    <xf numFmtId="14" fontId="0" fillId="0" borderId="0" xfId="0" applyNumberFormat="1" applyAlignment="1">
      <alignment horizontal="center"/>
    </xf>
    <xf numFmtId="171" fontId="0" fillId="0" borderId="0" xfId="4" applyNumberFormat="1" applyFont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8" fontId="0" fillId="2" borderId="4" xfId="0" applyNumberFormat="1" applyFill="1" applyBorder="1" applyAlignment="1">
      <alignment horizontal="center" vertical="center"/>
    </xf>
    <xf numFmtId="167" fontId="0" fillId="0" borderId="4" xfId="0" applyNumberFormat="1" applyFill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68" fontId="0" fillId="6" borderId="1" xfId="0" applyNumberFormat="1" applyFill="1" applyBorder="1" applyAlignment="1">
      <alignment horizontal="center" vertical="center"/>
    </xf>
    <xf numFmtId="171" fontId="0" fillId="6" borderId="0" xfId="4" applyNumberFormat="1" applyFont="1" applyFill="1"/>
    <xf numFmtId="167" fontId="8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7" fontId="8" fillId="6" borderId="5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68" fontId="0" fillId="6" borderId="5" xfId="0" applyNumberFormat="1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171" fontId="0" fillId="0" borderId="19" xfId="4" applyNumberFormat="1" applyFont="1" applyBorder="1" applyAlignment="1">
      <alignment horizontal="center" vertical="center"/>
    </xf>
    <xf numFmtId="171" fontId="0" fillId="0" borderId="1" xfId="4" applyNumberFormat="1" applyFont="1" applyBorder="1" applyAlignment="1">
      <alignment horizontal="left" vertical="center"/>
    </xf>
    <xf numFmtId="171" fontId="0" fillId="0" borderId="21" xfId="4" applyNumberFormat="1" applyFont="1" applyBorder="1" applyAlignment="1">
      <alignment horizontal="center" vertical="center"/>
    </xf>
    <xf numFmtId="171" fontId="0" fillId="2" borderId="1" xfId="4" applyNumberFormat="1" applyFont="1" applyFill="1" applyBorder="1" applyAlignment="1">
      <alignment horizontal="center" vertical="center"/>
    </xf>
    <xf numFmtId="171" fontId="0" fillId="2" borderId="19" xfId="4" applyNumberFormat="1" applyFont="1" applyFill="1" applyBorder="1" applyAlignment="1">
      <alignment horizontal="center" vertical="center"/>
    </xf>
    <xf numFmtId="171" fontId="0" fillId="2" borderId="5" xfId="4" applyNumberFormat="1" applyFont="1" applyFill="1" applyBorder="1" applyAlignment="1">
      <alignment horizontal="center" vertical="center"/>
    </xf>
    <xf numFmtId="171" fontId="0" fillId="0" borderId="5" xfId="4" applyNumberFormat="1" applyFont="1" applyFill="1" applyBorder="1" applyAlignment="1">
      <alignment horizontal="center" vertical="center"/>
    </xf>
    <xf numFmtId="171" fontId="0" fillId="4" borderId="1" xfId="4" applyNumberFormat="1" applyFont="1" applyFill="1" applyBorder="1" applyAlignment="1">
      <alignment horizontal="center" vertical="center"/>
    </xf>
    <xf numFmtId="171" fontId="0" fillId="0" borderId="1" xfId="4" applyNumberFormat="1" applyFont="1" applyFill="1" applyBorder="1" applyAlignment="1">
      <alignment horizontal="center" vertical="center"/>
    </xf>
    <xf numFmtId="171" fontId="0" fillId="6" borderId="1" xfId="4" applyNumberFormat="1" applyFont="1" applyFill="1" applyBorder="1" applyAlignment="1">
      <alignment horizontal="center" vertical="center"/>
    </xf>
    <xf numFmtId="171" fontId="0" fillId="6" borderId="5" xfId="4" applyNumberFormat="1" applyFont="1" applyFill="1" applyBorder="1" applyAlignment="1">
      <alignment horizontal="center" vertical="center"/>
    </xf>
    <xf numFmtId="171" fontId="0" fillId="0" borderId="25" xfId="4" applyNumberFormat="1" applyFont="1" applyBorder="1" applyAlignment="1">
      <alignment horizontal="center" vertical="center"/>
    </xf>
    <xf numFmtId="171" fontId="0" fillId="0" borderId="0" xfId="4" applyNumberFormat="1" applyFont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6" borderId="5" xfId="0" applyNumberFormat="1" applyFill="1" applyBorder="1" applyAlignment="1">
      <alignment vertic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4" fontId="0" fillId="6" borderId="19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71" fontId="0" fillId="2" borderId="2" xfId="4" applyNumberFormat="1" applyFont="1" applyFill="1" applyBorder="1" applyAlignment="1">
      <alignment horizontal="center" vertical="center"/>
    </xf>
    <xf numFmtId="171" fontId="0" fillId="0" borderId="2" xfId="4" applyNumberFormat="1" applyFont="1" applyFill="1" applyBorder="1" applyAlignment="1">
      <alignment horizontal="center" vertical="center"/>
    </xf>
    <xf numFmtId="171" fontId="0" fillId="0" borderId="2" xfId="4" applyNumberFormat="1" applyFont="1" applyBorder="1" applyAlignment="1">
      <alignment horizontal="center" vertical="center"/>
    </xf>
    <xf numFmtId="171" fontId="0" fillId="6" borderId="20" xfId="4" applyNumberFormat="1" applyFont="1" applyFill="1" applyBorder="1" applyAlignment="1">
      <alignment horizontal="center" vertical="center"/>
    </xf>
    <xf numFmtId="171" fontId="0" fillId="6" borderId="2" xfId="4" applyNumberFormat="1" applyFont="1" applyFill="1" applyBorder="1" applyAlignment="1">
      <alignment horizontal="center" vertical="center"/>
    </xf>
    <xf numFmtId="171" fontId="0" fillId="6" borderId="5" xfId="4" applyNumberFormat="1" applyFont="1" applyFill="1" applyBorder="1" applyAlignment="1">
      <alignment horizontal="center"/>
    </xf>
    <xf numFmtId="171" fontId="0" fillId="0" borderId="5" xfId="4" applyNumberFormat="1" applyFont="1" applyBorder="1" applyAlignment="1">
      <alignment horizontal="center"/>
    </xf>
    <xf numFmtId="0" fontId="0" fillId="2" borderId="19" xfId="0" applyFill="1" applyBorder="1" applyAlignment="1">
      <alignment horizontal="center"/>
    </xf>
    <xf numFmtId="14" fontId="0" fillId="6" borderId="5" xfId="0" applyNumberFormat="1" applyFill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14" fontId="0" fillId="6" borderId="0" xfId="0" applyNumberFormat="1" applyFill="1" applyAlignment="1">
      <alignment horizontal="center"/>
    </xf>
    <xf numFmtId="14" fontId="0" fillId="6" borderId="9" xfId="0" applyNumberFormat="1" applyFill="1" applyBorder="1" applyAlignment="1">
      <alignment horizontal="center"/>
    </xf>
    <xf numFmtId="171" fontId="0" fillId="6" borderId="4" xfId="4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69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8" fontId="0" fillId="6" borderId="21" xfId="0" applyNumberForma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171" fontId="0" fillId="6" borderId="5" xfId="4" applyNumberFormat="1" applyFont="1" applyFill="1" applyBorder="1" applyAlignment="1">
      <alignment vertical="center"/>
    </xf>
    <xf numFmtId="14" fontId="0" fillId="0" borderId="18" xfId="0" applyNumberFormat="1" applyBorder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Border="1"/>
    <xf numFmtId="0" fontId="0" fillId="6" borderId="31" xfId="0" applyFill="1" applyBorder="1" applyAlignment="1">
      <alignment horizontal="center" vertical="center"/>
    </xf>
    <xf numFmtId="14" fontId="0" fillId="6" borderId="30" xfId="0" applyNumberFormat="1" applyFill="1" applyBorder="1" applyAlignment="1">
      <alignment vertical="center"/>
    </xf>
    <xf numFmtId="167" fontId="8" fillId="6" borderId="32" xfId="0" applyNumberFormat="1" applyFont="1" applyFill="1" applyBorder="1" applyAlignment="1">
      <alignment horizontal="center" vertical="center"/>
    </xf>
    <xf numFmtId="167" fontId="8" fillId="6" borderId="29" xfId="0" applyNumberFormat="1" applyFont="1" applyFill="1" applyBorder="1" applyAlignment="1">
      <alignment horizontal="center" vertical="center"/>
    </xf>
    <xf numFmtId="167" fontId="8" fillId="6" borderId="9" xfId="0" applyNumberFormat="1" applyFont="1" applyFill="1" applyBorder="1" applyAlignment="1">
      <alignment horizontal="center" vertical="center"/>
    </xf>
    <xf numFmtId="14" fontId="0" fillId="6" borderId="9" xfId="0" applyNumberFormat="1" applyFill="1" applyBorder="1" applyAlignment="1">
      <alignment vertical="center"/>
    </xf>
    <xf numFmtId="167" fontId="8" fillId="6" borderId="4" xfId="0" applyNumberFormat="1" applyFont="1" applyFill="1" applyBorder="1" applyAlignment="1">
      <alignment horizontal="center" vertical="center"/>
    </xf>
    <xf numFmtId="171" fontId="0" fillId="6" borderId="19" xfId="4" applyNumberFormat="1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/>
    </xf>
    <xf numFmtId="171" fontId="0" fillId="0" borderId="5" xfId="4" applyNumberFormat="1" applyFont="1" applyBorder="1" applyAlignment="1">
      <alignment horizontal="center" vertical="center"/>
    </xf>
    <xf numFmtId="6" fontId="0" fillId="2" borderId="4" xfId="0" applyNumberFormat="1" applyFill="1" applyBorder="1" applyAlignment="1">
      <alignment horizontal="center" vertical="center"/>
    </xf>
    <xf numFmtId="14" fontId="0" fillId="0" borderId="10" xfId="0" applyNumberFormat="1" applyBorder="1"/>
    <xf numFmtId="170" fontId="0" fillId="0" borderId="10" xfId="0" applyNumberFormat="1" applyFill="1" applyBorder="1"/>
    <xf numFmtId="14" fontId="0" fillId="0" borderId="3" xfId="0" applyNumberFormat="1" applyBorder="1" applyAlignment="1">
      <alignment horizontal="center"/>
    </xf>
    <xf numFmtId="171" fontId="0" fillId="0" borderId="3" xfId="4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1" fontId="0" fillId="0" borderId="5" xfId="4" applyNumberFormat="1" applyFont="1" applyBorder="1" applyAlignment="1">
      <alignment horizontal="center" vertical="center"/>
    </xf>
    <xf numFmtId="14" fontId="0" fillId="0" borderId="21" xfId="0" applyNumberFormat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171" fontId="0" fillId="0" borderId="5" xfId="4" applyNumberFormat="1" applyFont="1" applyBorder="1" applyAlignment="1"/>
    <xf numFmtId="171" fontId="0" fillId="3" borderId="5" xfId="4" applyNumberFormat="1" applyFont="1" applyFill="1" applyBorder="1"/>
    <xf numFmtId="6" fontId="0" fillId="3" borderId="5" xfId="0" applyNumberFormat="1" applyFill="1" applyBorder="1"/>
    <xf numFmtId="0" fontId="0" fillId="3" borderId="5" xfId="0" applyFill="1" applyBorder="1"/>
    <xf numFmtId="6" fontId="0" fillId="2" borderId="5" xfId="0" applyNumberFormat="1" applyFill="1" applyBorder="1"/>
    <xf numFmtId="0" fontId="8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3" fillId="0" borderId="5" xfId="0" applyNumberFormat="1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5" xfId="0" applyFont="1" applyBorder="1"/>
    <xf numFmtId="169" fontId="13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169" fontId="13" fillId="0" borderId="5" xfId="0" applyNumberFormat="1" applyFont="1" applyFill="1" applyBorder="1" applyAlignment="1">
      <alignment horizontal="center" vertical="center"/>
    </xf>
    <xf numFmtId="0" fontId="13" fillId="0" borderId="0" xfId="0" applyFont="1"/>
    <xf numFmtId="164" fontId="13" fillId="0" borderId="5" xfId="2" applyFont="1" applyBorder="1" applyAlignment="1">
      <alignment horizontal="center" vertical="center"/>
    </xf>
    <xf numFmtId="171" fontId="0" fillId="6" borderId="8" xfId="4" applyNumberFormat="1" applyFont="1" applyFill="1" applyBorder="1" applyAlignment="1">
      <alignment horizontal="center" vertical="center"/>
    </xf>
    <xf numFmtId="168" fontId="0" fillId="6" borderId="4" xfId="0" applyNumberFormat="1" applyFill="1" applyBorder="1" applyAlignment="1">
      <alignment horizontal="center" vertical="center"/>
    </xf>
    <xf numFmtId="170" fontId="11" fillId="8" borderId="0" xfId="0" applyNumberFormat="1" applyFont="1" applyFill="1"/>
    <xf numFmtId="170" fontId="11" fillId="7" borderId="0" xfId="0" applyNumberFormat="1" applyFont="1" applyFill="1"/>
    <xf numFmtId="172" fontId="11" fillId="7" borderId="0" xfId="0" applyNumberFormat="1" applyFont="1" applyFill="1"/>
    <xf numFmtId="172" fontId="11" fillId="0" borderId="0" xfId="0" applyNumberFormat="1" applyFont="1"/>
    <xf numFmtId="170" fontId="11" fillId="2" borderId="0" xfId="0" applyNumberFormat="1" applyFont="1" applyFill="1"/>
    <xf numFmtId="171" fontId="0" fillId="0" borderId="5" xfId="4" applyNumberFormat="1" applyFont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71" fontId="0" fillId="6" borderId="21" xfId="4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0" borderId="19" xfId="0" applyNumberFormat="1" applyFill="1" applyBorder="1" applyAlignment="1">
      <alignment horizontal="center"/>
    </xf>
    <xf numFmtId="171" fontId="0" fillId="0" borderId="19" xfId="4" applyNumberFormat="1" applyFont="1" applyFill="1" applyBorder="1" applyAlignment="1">
      <alignment horizontal="center" vertical="center"/>
    </xf>
    <xf numFmtId="171" fontId="0" fillId="0" borderId="7" xfId="4" applyNumberFormat="1" applyFont="1" applyBorder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7" fontId="8" fillId="2" borderId="4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171" fontId="0" fillId="6" borderId="0" xfId="4" applyNumberFormat="1" applyFont="1" applyFill="1" applyBorder="1"/>
    <xf numFmtId="14" fontId="0" fillId="6" borderId="0" xfId="0" applyNumberFormat="1" applyFill="1" applyBorder="1" applyAlignment="1">
      <alignment vertical="center"/>
    </xf>
    <xf numFmtId="169" fontId="0" fillId="6" borderId="0" xfId="0" applyNumberFormat="1" applyFill="1" applyBorder="1" applyAlignment="1">
      <alignment horizontal="center" vertical="center"/>
    </xf>
    <xf numFmtId="0" fontId="0" fillId="6" borderId="0" xfId="0" applyFill="1" applyBorder="1" applyAlignment="1">
      <alignment vertical="center"/>
    </xf>
    <xf numFmtId="164" fontId="0" fillId="6" borderId="0" xfId="1" applyNumberFormat="1" applyFont="1" applyFill="1" applyBorder="1" applyAlignment="1">
      <alignment horizontal="center" vertical="center"/>
    </xf>
    <xf numFmtId="6" fontId="0" fillId="6" borderId="0" xfId="0" applyNumberFormat="1" applyFill="1" applyBorder="1" applyAlignment="1">
      <alignment vertical="center"/>
    </xf>
    <xf numFmtId="0" fontId="0" fillId="6" borderId="0" xfId="0" applyFill="1" applyBorder="1" applyAlignment="1">
      <alignment horizontal="center" vertical="center"/>
    </xf>
    <xf numFmtId="169" fontId="0" fillId="6" borderId="0" xfId="1" applyNumberFormat="1" applyFont="1" applyFill="1" applyBorder="1" applyAlignment="1">
      <alignment horizontal="center" vertical="center"/>
    </xf>
    <xf numFmtId="6" fontId="0" fillId="6" borderId="0" xfId="0" applyNumberFormat="1" applyFill="1" applyBorder="1" applyAlignment="1">
      <alignment horizontal="center" vertical="center"/>
    </xf>
    <xf numFmtId="0" fontId="0" fillId="6" borderId="0" xfId="0" applyFill="1" applyBorder="1"/>
    <xf numFmtId="14" fontId="0" fillId="6" borderId="0" xfId="0" applyNumberFormat="1" applyFill="1" applyBorder="1"/>
    <xf numFmtId="166" fontId="0" fillId="6" borderId="0" xfId="0" applyNumberFormat="1" applyFill="1" applyBorder="1" applyAlignment="1">
      <alignment horizontal="center" vertical="center"/>
    </xf>
    <xf numFmtId="169" fontId="0" fillId="6" borderId="0" xfId="2" applyNumberFormat="1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/>
    </xf>
    <xf numFmtId="14" fontId="0" fillId="0" borderId="7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169" fontId="0" fillId="0" borderId="8" xfId="0" applyNumberForma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6" fontId="0" fillId="0" borderId="9" xfId="0" applyNumberFormat="1" applyBorder="1" applyAlignment="1">
      <alignment vertical="center"/>
    </xf>
    <xf numFmtId="14" fontId="0" fillId="6" borderId="0" xfId="0" applyNumberFormat="1" applyFill="1" applyBorder="1" applyAlignment="1">
      <alignment horizontal="right" vertical="center"/>
    </xf>
    <xf numFmtId="164" fontId="0" fillId="6" borderId="0" xfId="2" applyFont="1" applyFill="1" applyBorder="1" applyAlignment="1">
      <alignment horizontal="center" vertical="center"/>
    </xf>
    <xf numFmtId="167" fontId="8" fillId="6" borderId="26" xfId="0" applyNumberFormat="1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167" fontId="0" fillId="2" borderId="21" xfId="0" applyNumberFormat="1" applyFill="1" applyBorder="1" applyAlignment="1">
      <alignment horizontal="center" vertical="center"/>
    </xf>
    <xf numFmtId="171" fontId="0" fillId="2" borderId="5" xfId="4" applyNumberFormat="1" applyFont="1" applyFill="1" applyBorder="1" applyAlignment="1">
      <alignment horizontal="center"/>
    </xf>
    <xf numFmtId="167" fontId="0" fillId="2" borderId="25" xfId="0" applyNumberFormat="1" applyFill="1" applyBorder="1" applyAlignment="1">
      <alignment horizontal="center" vertical="center"/>
    </xf>
    <xf numFmtId="167" fontId="0" fillId="2" borderId="2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4" fontId="0" fillId="2" borderId="9" xfId="0" applyNumberFormat="1" applyFill="1" applyBorder="1" applyAlignment="1">
      <alignment horizontal="center"/>
    </xf>
    <xf numFmtId="0" fontId="0" fillId="2" borderId="2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167" fontId="8" fillId="2" borderId="5" xfId="0" applyNumberFormat="1" applyFont="1" applyFill="1" applyBorder="1" applyAlignment="1">
      <alignment horizontal="center" vertical="center"/>
    </xf>
    <xf numFmtId="171" fontId="0" fillId="0" borderId="5" xfId="4" applyNumberFormat="1" applyFont="1" applyBorder="1" applyAlignment="1">
      <alignment horizontal="center" vertical="center"/>
    </xf>
    <xf numFmtId="169" fontId="0" fillId="0" borderId="0" xfId="2" applyNumberFormat="1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69" fontId="0" fillId="0" borderId="0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167" fontId="8" fillId="2" borderId="37" xfId="0" applyNumberFormat="1" applyFont="1" applyFill="1" applyBorder="1" applyAlignment="1">
      <alignment horizontal="center" vertical="center"/>
    </xf>
    <xf numFmtId="167" fontId="8" fillId="2" borderId="38" xfId="0" applyNumberFormat="1" applyFont="1" applyFill="1" applyBorder="1" applyAlignment="1">
      <alignment horizontal="center" vertical="center"/>
    </xf>
    <xf numFmtId="167" fontId="8" fillId="2" borderId="2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6" borderId="10" xfId="0" applyNumberFormat="1" applyFill="1" applyBorder="1" applyAlignment="1">
      <alignment horizontal="center" vertical="center"/>
    </xf>
    <xf numFmtId="14" fontId="0" fillId="6" borderId="11" xfId="0" applyNumberFormat="1" applyFill="1" applyBorder="1" applyAlignment="1">
      <alignment horizontal="center" vertical="center"/>
    </xf>
    <xf numFmtId="171" fontId="0" fillId="6" borderId="10" xfId="4" applyNumberFormat="1" applyFont="1" applyFill="1" applyBorder="1" applyAlignment="1">
      <alignment horizontal="center" vertical="center"/>
    </xf>
    <xf numFmtId="171" fontId="0" fillId="6" borderId="11" xfId="4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6" borderId="10" xfId="0" applyNumberFormat="1" applyFill="1" applyBorder="1" applyAlignment="1">
      <alignment horizontal="center"/>
    </xf>
    <xf numFmtId="14" fontId="0" fillId="6" borderId="11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/>
    </xf>
    <xf numFmtId="14" fontId="0" fillId="6" borderId="21" xfId="0" applyNumberFormat="1" applyFill="1" applyBorder="1" applyAlignment="1">
      <alignment horizontal="center"/>
    </xf>
    <xf numFmtId="171" fontId="0" fillId="6" borderId="19" xfId="4" applyNumberFormat="1" applyFont="1" applyFill="1" applyBorder="1" applyAlignment="1">
      <alignment horizontal="center" vertical="center"/>
    </xf>
    <xf numFmtId="171" fontId="0" fillId="6" borderId="21" xfId="4" applyNumberFormat="1" applyFont="1" applyFill="1" applyBorder="1" applyAlignment="1">
      <alignment horizontal="center" vertical="center"/>
    </xf>
    <xf numFmtId="167" fontId="8" fillId="6" borderId="19" xfId="0" applyNumberFormat="1" applyFont="1" applyFill="1" applyBorder="1" applyAlignment="1">
      <alignment horizontal="center" vertical="center"/>
    </xf>
    <xf numFmtId="167" fontId="8" fillId="6" borderId="2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1" fontId="0" fillId="6" borderId="27" xfId="4" applyNumberFormat="1" applyFont="1" applyFill="1" applyBorder="1" applyAlignment="1">
      <alignment horizontal="center" vertical="center"/>
    </xf>
    <xf numFmtId="171" fontId="0" fillId="6" borderId="28" xfId="4" applyNumberFormat="1" applyFont="1" applyFill="1" applyBorder="1" applyAlignment="1">
      <alignment horizontal="center" vertical="center"/>
    </xf>
    <xf numFmtId="14" fontId="0" fillId="6" borderId="20" xfId="0" applyNumberFormat="1" applyFill="1" applyBorder="1" applyAlignment="1">
      <alignment horizontal="center"/>
    </xf>
    <xf numFmtId="14" fontId="0" fillId="6" borderId="25" xfId="0" applyNumberFormat="1" applyFill="1" applyBorder="1" applyAlignment="1">
      <alignment horizontal="center"/>
    </xf>
    <xf numFmtId="171" fontId="0" fillId="6" borderId="29" xfId="4" applyNumberFormat="1" applyFont="1" applyFill="1" applyBorder="1" applyAlignment="1">
      <alignment horizontal="center" vertical="center"/>
    </xf>
    <xf numFmtId="171" fontId="0" fillId="6" borderId="30" xfId="4" applyNumberFormat="1" applyFont="1" applyFill="1" applyBorder="1" applyAlignment="1">
      <alignment horizontal="center" vertical="center"/>
    </xf>
    <xf numFmtId="14" fontId="0" fillId="0" borderId="19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14" fontId="0" fillId="0" borderId="35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171" fontId="0" fillId="0" borderId="35" xfId="4" applyNumberFormat="1" applyFont="1" applyBorder="1" applyAlignment="1">
      <alignment horizontal="center" vertical="center"/>
    </xf>
    <xf numFmtId="171" fontId="0" fillId="0" borderId="36" xfId="4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7" fontId="8" fillId="6" borderId="33" xfId="0" applyNumberFormat="1" applyFont="1" applyFill="1" applyBorder="1" applyAlignment="1">
      <alignment horizontal="center" vertical="center"/>
    </xf>
    <xf numFmtId="167" fontId="8" fillId="6" borderId="34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71" fontId="0" fillId="0" borderId="5" xfId="4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71" fontId="0" fillId="0" borderId="7" xfId="4" applyNumberFormat="1" applyFont="1" applyBorder="1" applyAlignment="1">
      <alignment horizontal="center" vertical="center"/>
    </xf>
    <xf numFmtId="168" fontId="0" fillId="6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71" fontId="5" fillId="3" borderId="7" xfId="4" applyNumberFormat="1" applyFont="1" applyFill="1" applyBorder="1" applyAlignment="1">
      <alignment horizontal="center"/>
    </xf>
    <xf numFmtId="171" fontId="5" fillId="3" borderId="8" xfId="4" applyNumberFormat="1" applyFont="1" applyFill="1" applyBorder="1" applyAlignment="1">
      <alignment horizontal="center"/>
    </xf>
    <xf numFmtId="171" fontId="5" fillId="3" borderId="9" xfId="4" applyNumberFormat="1" applyFont="1" applyFill="1" applyBorder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4" fontId="5" fillId="3" borderId="7" xfId="0" applyNumberFormat="1" applyFont="1" applyFill="1" applyBorder="1" applyAlignment="1">
      <alignment horizontal="center" vertical="center"/>
    </xf>
    <xf numFmtId="14" fontId="5" fillId="3" borderId="8" xfId="0" applyNumberFormat="1" applyFont="1" applyFill="1" applyBorder="1" applyAlignment="1">
      <alignment horizontal="center" vertical="center"/>
    </xf>
    <xf numFmtId="14" fontId="5" fillId="3" borderId="9" xfId="0" applyNumberFormat="1" applyFont="1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</cellXfs>
  <cellStyles count="5">
    <cellStyle name="Koma" xfId="3" builtinId="3"/>
    <cellStyle name="Koma [0]" xfId="1" builtinId="6"/>
    <cellStyle name="Mata Uang" xfId="4" builtinId="4"/>
    <cellStyle name="Mata Uang [0]" xfId="2" builtinId="7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F8AB-40D0-4143-B324-92EE8B27D7E6}">
  <dimension ref="A1:F586"/>
  <sheetViews>
    <sheetView topLeftCell="A574" zoomScaleNormal="100" zoomScaleSheetLayoutView="100" workbookViewId="0">
      <selection sqref="A1:F586"/>
    </sheetView>
  </sheetViews>
  <sheetFormatPr defaultRowHeight="15" x14ac:dyDescent="0.2"/>
  <cols>
    <col min="1" max="1" width="13.85546875" customWidth="1"/>
    <col min="2" max="2" width="5.109375" bestFit="1" customWidth="1"/>
    <col min="3" max="3" width="31.34375" bestFit="1" customWidth="1"/>
    <col min="4" max="5" width="14.9296875" style="143" bestFit="1" customWidth="1"/>
    <col min="6" max="6" width="13.31640625" bestFit="1" customWidth="1"/>
  </cols>
  <sheetData>
    <row r="1" spans="1:6" x14ac:dyDescent="0.2">
      <c r="A1" s="14"/>
      <c r="B1" s="14"/>
      <c r="C1" s="14"/>
      <c r="D1" s="160"/>
      <c r="E1" s="160"/>
      <c r="F1" s="14"/>
    </row>
    <row r="2" spans="1:6" ht="29.25" x14ac:dyDescent="0.2">
      <c r="A2" s="334" t="s">
        <v>561</v>
      </c>
      <c r="B2" s="334"/>
      <c r="C2" s="334"/>
      <c r="D2" s="334"/>
      <c r="E2" s="334"/>
      <c r="F2" s="334"/>
    </row>
    <row r="3" spans="1:6" ht="29.25" x14ac:dyDescent="0.2">
      <c r="A3" s="30"/>
      <c r="B3" s="30"/>
      <c r="C3" s="30"/>
      <c r="D3" s="161"/>
      <c r="E3" s="161"/>
      <c r="F3" s="48"/>
    </row>
    <row r="4" spans="1:6" x14ac:dyDescent="0.2">
      <c r="A4" s="14" t="s">
        <v>147</v>
      </c>
      <c r="B4" s="14" t="s">
        <v>148</v>
      </c>
      <c r="C4" s="14" t="s">
        <v>149</v>
      </c>
      <c r="D4" s="160" t="s">
        <v>150</v>
      </c>
      <c r="E4" s="160" t="s">
        <v>151</v>
      </c>
      <c r="F4" s="48" t="s">
        <v>312</v>
      </c>
    </row>
    <row r="5" spans="1:6" x14ac:dyDescent="0.2">
      <c r="A5" s="130">
        <v>44567</v>
      </c>
      <c r="B5" t="s">
        <v>17</v>
      </c>
      <c r="C5" t="s">
        <v>839</v>
      </c>
      <c r="D5" s="143">
        <v>200000</v>
      </c>
    </row>
    <row r="6" spans="1:6" x14ac:dyDescent="0.2">
      <c r="A6" s="130">
        <v>44568</v>
      </c>
      <c r="B6" t="s">
        <v>100</v>
      </c>
      <c r="C6" t="s">
        <v>545</v>
      </c>
      <c r="E6" s="143">
        <v>2500000</v>
      </c>
    </row>
    <row r="7" spans="1:6" x14ac:dyDescent="0.2">
      <c r="A7" s="130">
        <v>44568</v>
      </c>
      <c r="B7" t="s">
        <v>100</v>
      </c>
      <c r="C7" t="s">
        <v>546</v>
      </c>
      <c r="D7" s="143">
        <v>150000</v>
      </c>
    </row>
    <row r="8" spans="1:6" x14ac:dyDescent="0.2">
      <c r="A8" s="130">
        <v>44568</v>
      </c>
      <c r="B8" t="s">
        <v>100</v>
      </c>
      <c r="C8" t="s">
        <v>547</v>
      </c>
      <c r="D8" s="143">
        <v>1050000</v>
      </c>
    </row>
    <row r="9" spans="1:6" x14ac:dyDescent="0.2">
      <c r="A9" s="130">
        <v>44568</v>
      </c>
      <c r="B9" t="s">
        <v>100</v>
      </c>
      <c r="C9" t="s">
        <v>302</v>
      </c>
      <c r="E9" s="143">
        <v>2500000</v>
      </c>
    </row>
    <row r="10" spans="1:6" x14ac:dyDescent="0.2">
      <c r="A10" s="130">
        <v>44568</v>
      </c>
      <c r="B10" t="s">
        <v>100</v>
      </c>
      <c r="C10" t="s">
        <v>554</v>
      </c>
      <c r="D10" s="143">
        <v>100000</v>
      </c>
    </row>
    <row r="11" spans="1:6" x14ac:dyDescent="0.2">
      <c r="A11" s="130">
        <v>44568</v>
      </c>
      <c r="B11" t="s">
        <v>100</v>
      </c>
      <c r="C11" t="s">
        <v>548</v>
      </c>
      <c r="D11" s="143">
        <v>180000</v>
      </c>
    </row>
    <row r="12" spans="1:6" x14ac:dyDescent="0.2">
      <c r="A12" s="130">
        <v>44568</v>
      </c>
      <c r="B12" t="s">
        <v>100</v>
      </c>
      <c r="C12" t="s">
        <v>340</v>
      </c>
      <c r="E12" s="143">
        <v>200000</v>
      </c>
    </row>
    <row r="13" spans="1:6" x14ac:dyDescent="0.2">
      <c r="A13" s="130">
        <v>44569</v>
      </c>
      <c r="B13" t="s">
        <v>100</v>
      </c>
      <c r="C13" t="s">
        <v>287</v>
      </c>
      <c r="E13" s="143">
        <v>500000</v>
      </c>
    </row>
    <row r="14" spans="1:6" x14ac:dyDescent="0.2">
      <c r="A14" s="130">
        <v>44569</v>
      </c>
      <c r="B14" t="s">
        <v>100</v>
      </c>
      <c r="C14" t="s">
        <v>113</v>
      </c>
      <c r="E14" s="143">
        <v>300000</v>
      </c>
    </row>
    <row r="15" spans="1:6" x14ac:dyDescent="0.2">
      <c r="A15" s="130">
        <v>44569</v>
      </c>
      <c r="B15" t="s">
        <v>100</v>
      </c>
      <c r="C15" t="s">
        <v>742</v>
      </c>
      <c r="D15" s="143">
        <v>1250000</v>
      </c>
    </row>
    <row r="16" spans="1:6" x14ac:dyDescent="0.2">
      <c r="A16" s="130">
        <v>44569</v>
      </c>
      <c r="B16" t="s">
        <v>17</v>
      </c>
      <c r="C16" t="s">
        <v>815</v>
      </c>
      <c r="E16" s="143">
        <v>2500000</v>
      </c>
    </row>
    <row r="17" spans="1:5" x14ac:dyDescent="0.2">
      <c r="A17" s="130">
        <v>44570</v>
      </c>
      <c r="B17" t="s">
        <v>17</v>
      </c>
      <c r="C17" t="s">
        <v>549</v>
      </c>
      <c r="E17" s="143">
        <v>200000</v>
      </c>
    </row>
    <row r="18" spans="1:5" x14ac:dyDescent="0.2">
      <c r="A18" s="130">
        <v>44571</v>
      </c>
      <c r="B18" t="s">
        <v>17</v>
      </c>
      <c r="C18" t="s">
        <v>202</v>
      </c>
      <c r="E18" s="143">
        <v>200000</v>
      </c>
    </row>
    <row r="19" spans="1:5" x14ac:dyDescent="0.2">
      <c r="A19" s="130">
        <v>44572</v>
      </c>
      <c r="B19" t="s">
        <v>17</v>
      </c>
      <c r="C19" t="s">
        <v>158</v>
      </c>
      <c r="E19" s="143">
        <v>300000</v>
      </c>
    </row>
    <row r="20" spans="1:5" x14ac:dyDescent="0.2">
      <c r="A20" s="130">
        <v>44573</v>
      </c>
      <c r="B20" t="s">
        <v>100</v>
      </c>
      <c r="C20" t="s">
        <v>161</v>
      </c>
      <c r="E20" s="143">
        <v>100000</v>
      </c>
    </row>
    <row r="21" spans="1:5" x14ac:dyDescent="0.2">
      <c r="A21" s="130">
        <v>44573</v>
      </c>
      <c r="B21" t="s">
        <v>100</v>
      </c>
      <c r="C21" t="s">
        <v>164</v>
      </c>
      <c r="E21" s="143">
        <v>200000</v>
      </c>
    </row>
    <row r="22" spans="1:5" x14ac:dyDescent="0.2">
      <c r="A22" s="130">
        <v>44574</v>
      </c>
      <c r="B22" t="s">
        <v>17</v>
      </c>
      <c r="C22" t="s">
        <v>101</v>
      </c>
      <c r="E22" s="143">
        <v>150000</v>
      </c>
    </row>
    <row r="23" spans="1:5" x14ac:dyDescent="0.2">
      <c r="A23" s="130">
        <v>44576</v>
      </c>
      <c r="B23" t="s">
        <v>100</v>
      </c>
      <c r="C23" t="s">
        <v>316</v>
      </c>
      <c r="E23" s="143">
        <v>200000</v>
      </c>
    </row>
    <row r="24" spans="1:5" x14ac:dyDescent="0.2">
      <c r="A24" s="130">
        <v>44576</v>
      </c>
      <c r="B24" t="s">
        <v>100</v>
      </c>
      <c r="C24" t="s">
        <v>101</v>
      </c>
      <c r="E24" s="143">
        <v>100000</v>
      </c>
    </row>
    <row r="25" spans="1:5" x14ac:dyDescent="0.2">
      <c r="A25" s="130">
        <v>44576</v>
      </c>
      <c r="B25" t="s">
        <v>100</v>
      </c>
      <c r="C25" t="s">
        <v>159</v>
      </c>
      <c r="E25" s="143">
        <v>50000</v>
      </c>
    </row>
    <row r="26" spans="1:5" x14ac:dyDescent="0.2">
      <c r="A26" s="130">
        <v>44577</v>
      </c>
      <c r="B26" t="s">
        <v>17</v>
      </c>
      <c r="C26" t="s">
        <v>822</v>
      </c>
      <c r="E26" s="143">
        <v>1500000</v>
      </c>
    </row>
    <row r="27" spans="1:5" x14ac:dyDescent="0.2">
      <c r="A27" s="130">
        <v>44579</v>
      </c>
      <c r="B27" t="s">
        <v>100</v>
      </c>
      <c r="C27" t="s">
        <v>113</v>
      </c>
      <c r="E27" s="143">
        <v>500000</v>
      </c>
    </row>
    <row r="28" spans="1:5" x14ac:dyDescent="0.2">
      <c r="A28" s="130">
        <v>44579</v>
      </c>
      <c r="B28" t="s">
        <v>100</v>
      </c>
      <c r="C28" t="s">
        <v>550</v>
      </c>
      <c r="E28" s="143">
        <v>500000</v>
      </c>
    </row>
    <row r="29" spans="1:5" x14ac:dyDescent="0.2">
      <c r="A29" s="130">
        <v>44579</v>
      </c>
      <c r="B29" t="s">
        <v>17</v>
      </c>
      <c r="C29" t="s">
        <v>158</v>
      </c>
      <c r="E29" s="143">
        <v>200000</v>
      </c>
    </row>
    <row r="30" spans="1:5" x14ac:dyDescent="0.2">
      <c r="A30" s="130">
        <v>44579</v>
      </c>
      <c r="B30" t="s">
        <v>100</v>
      </c>
      <c r="C30" t="s">
        <v>551</v>
      </c>
      <c r="E30" s="143">
        <v>250000</v>
      </c>
    </row>
    <row r="31" spans="1:5" x14ac:dyDescent="0.2">
      <c r="A31" s="130">
        <v>44579</v>
      </c>
      <c r="B31" t="s">
        <v>100</v>
      </c>
      <c r="C31" t="s">
        <v>157</v>
      </c>
      <c r="E31" s="143">
        <v>500000</v>
      </c>
    </row>
    <row r="32" spans="1:5" x14ac:dyDescent="0.2">
      <c r="A32" s="130">
        <v>44579</v>
      </c>
      <c r="B32" t="s">
        <v>17</v>
      </c>
      <c r="C32" t="s">
        <v>552</v>
      </c>
      <c r="D32" s="143">
        <v>500000</v>
      </c>
    </row>
    <row r="33" spans="1:5" x14ac:dyDescent="0.2">
      <c r="A33" s="130">
        <v>44579</v>
      </c>
      <c r="B33" t="s">
        <v>17</v>
      </c>
      <c r="C33" t="s">
        <v>553</v>
      </c>
      <c r="D33" s="143">
        <v>500000</v>
      </c>
    </row>
    <row r="34" spans="1:5" x14ac:dyDescent="0.2">
      <c r="A34" s="130">
        <v>44581</v>
      </c>
      <c r="B34" t="s">
        <v>100</v>
      </c>
      <c r="C34" t="s">
        <v>161</v>
      </c>
      <c r="E34" s="143">
        <v>400000</v>
      </c>
    </row>
    <row r="35" spans="1:5" x14ac:dyDescent="0.2">
      <c r="A35" s="130">
        <v>44581</v>
      </c>
      <c r="B35" t="s">
        <v>100</v>
      </c>
      <c r="C35" t="s">
        <v>556</v>
      </c>
      <c r="E35" s="143">
        <v>200000</v>
      </c>
    </row>
    <row r="36" spans="1:5" x14ac:dyDescent="0.2">
      <c r="A36" s="130">
        <v>44583</v>
      </c>
      <c r="B36" t="s">
        <v>100</v>
      </c>
      <c r="C36" t="s">
        <v>162</v>
      </c>
      <c r="E36" s="143">
        <v>100000</v>
      </c>
    </row>
    <row r="37" spans="1:5" x14ac:dyDescent="0.2">
      <c r="A37" s="130">
        <v>44583</v>
      </c>
      <c r="B37" t="s">
        <v>100</v>
      </c>
      <c r="C37" t="s">
        <v>113</v>
      </c>
      <c r="E37" s="143">
        <v>100000</v>
      </c>
    </row>
    <row r="38" spans="1:5" x14ac:dyDescent="0.2">
      <c r="A38" s="130">
        <v>44584</v>
      </c>
      <c r="B38" t="s">
        <v>100</v>
      </c>
      <c r="C38" t="s">
        <v>557</v>
      </c>
      <c r="E38" s="143">
        <v>200000</v>
      </c>
    </row>
    <row r="39" spans="1:5" x14ac:dyDescent="0.2">
      <c r="A39" s="130">
        <v>44584</v>
      </c>
      <c r="B39" t="s">
        <v>100</v>
      </c>
      <c r="C39" t="s">
        <v>113</v>
      </c>
      <c r="E39" s="143">
        <v>100000</v>
      </c>
    </row>
    <row r="40" spans="1:5" x14ac:dyDescent="0.2">
      <c r="A40" s="130">
        <v>44587</v>
      </c>
      <c r="B40" t="s">
        <v>100</v>
      </c>
      <c r="C40" t="s">
        <v>159</v>
      </c>
      <c r="E40" s="143">
        <v>50000</v>
      </c>
    </row>
    <row r="41" spans="1:5" x14ac:dyDescent="0.2">
      <c r="A41" s="130">
        <v>44589</v>
      </c>
      <c r="B41" t="s">
        <v>100</v>
      </c>
      <c r="C41" t="s">
        <v>562</v>
      </c>
      <c r="D41" s="143">
        <v>100000</v>
      </c>
    </row>
    <row r="42" spans="1:5" x14ac:dyDescent="0.2">
      <c r="A42" s="130">
        <v>44589</v>
      </c>
      <c r="B42" t="s">
        <v>100</v>
      </c>
      <c r="C42" t="s">
        <v>40</v>
      </c>
      <c r="D42" s="143">
        <v>50000</v>
      </c>
    </row>
    <row r="43" spans="1:5" x14ac:dyDescent="0.2">
      <c r="A43" s="130">
        <v>44589</v>
      </c>
      <c r="B43" t="s">
        <v>100</v>
      </c>
      <c r="C43" t="s">
        <v>821</v>
      </c>
      <c r="D43" s="143">
        <v>200000</v>
      </c>
    </row>
    <row r="44" spans="1:5" x14ac:dyDescent="0.2">
      <c r="A44" s="130">
        <v>44589</v>
      </c>
      <c r="B44" t="s">
        <v>17</v>
      </c>
      <c r="C44" t="s">
        <v>36</v>
      </c>
      <c r="D44" s="143">
        <v>50000</v>
      </c>
    </row>
    <row r="45" spans="1:5" x14ac:dyDescent="0.2">
      <c r="A45" s="130">
        <v>44589</v>
      </c>
      <c r="B45" t="s">
        <v>17</v>
      </c>
      <c r="C45" t="s">
        <v>563</v>
      </c>
      <c r="D45" s="143">
        <v>200000</v>
      </c>
    </row>
    <row r="46" spans="1:5" x14ac:dyDescent="0.2">
      <c r="A46" s="130">
        <v>44589</v>
      </c>
      <c r="B46" t="s">
        <v>100</v>
      </c>
      <c r="C46" t="s">
        <v>185</v>
      </c>
      <c r="D46" s="143">
        <v>50000</v>
      </c>
    </row>
    <row r="47" spans="1:5" x14ac:dyDescent="0.2">
      <c r="A47" s="130">
        <v>44589</v>
      </c>
      <c r="B47" t="s">
        <v>100</v>
      </c>
      <c r="C47" t="s">
        <v>564</v>
      </c>
      <c r="D47" s="143">
        <v>250000</v>
      </c>
    </row>
    <row r="48" spans="1:5" x14ac:dyDescent="0.2">
      <c r="A48" s="130">
        <v>44589</v>
      </c>
      <c r="B48" t="s">
        <v>100</v>
      </c>
      <c r="C48" t="s">
        <v>486</v>
      </c>
      <c r="D48" s="143">
        <v>50000</v>
      </c>
    </row>
    <row r="49" spans="1:4" x14ac:dyDescent="0.2">
      <c r="A49" s="130">
        <v>44589</v>
      </c>
      <c r="B49" t="s">
        <v>17</v>
      </c>
      <c r="C49" t="s">
        <v>219</v>
      </c>
      <c r="D49" s="143">
        <v>50000</v>
      </c>
    </row>
    <row r="50" spans="1:4" x14ac:dyDescent="0.2">
      <c r="A50" s="130">
        <v>44589</v>
      </c>
      <c r="B50" t="s">
        <v>17</v>
      </c>
      <c r="C50" t="s">
        <v>565</v>
      </c>
      <c r="D50" s="143">
        <v>200000</v>
      </c>
    </row>
    <row r="51" spans="1:4" x14ac:dyDescent="0.2">
      <c r="A51" s="130">
        <v>44589</v>
      </c>
      <c r="B51" t="s">
        <v>17</v>
      </c>
      <c r="C51" t="s">
        <v>566</v>
      </c>
      <c r="D51" s="143">
        <v>100000</v>
      </c>
    </row>
    <row r="52" spans="1:4" x14ac:dyDescent="0.2">
      <c r="A52" s="130">
        <v>44589</v>
      </c>
      <c r="B52" t="s">
        <v>17</v>
      </c>
      <c r="C52" t="s">
        <v>350</v>
      </c>
      <c r="D52" s="143">
        <v>50000</v>
      </c>
    </row>
    <row r="53" spans="1:4" x14ac:dyDescent="0.2">
      <c r="A53" s="130">
        <v>44589</v>
      </c>
      <c r="B53" t="s">
        <v>17</v>
      </c>
      <c r="C53" t="s">
        <v>296</v>
      </c>
      <c r="D53" s="143">
        <v>100000</v>
      </c>
    </row>
    <row r="54" spans="1:4" x14ac:dyDescent="0.2">
      <c r="A54" s="139">
        <v>44589</v>
      </c>
      <c r="B54" s="140" t="s">
        <v>17</v>
      </c>
      <c r="C54" s="140" t="s">
        <v>567</v>
      </c>
      <c r="D54" s="162">
        <v>200000</v>
      </c>
    </row>
    <row r="55" spans="1:4" x14ac:dyDescent="0.2">
      <c r="A55" s="130">
        <v>44589</v>
      </c>
      <c r="B55" t="s">
        <v>17</v>
      </c>
      <c r="C55" t="s">
        <v>568</v>
      </c>
      <c r="D55" s="143">
        <v>200000</v>
      </c>
    </row>
    <row r="56" spans="1:4" x14ac:dyDescent="0.2">
      <c r="A56" s="130">
        <v>44589</v>
      </c>
      <c r="B56" t="s">
        <v>17</v>
      </c>
      <c r="C56" t="s">
        <v>840</v>
      </c>
      <c r="D56" s="143">
        <v>200000</v>
      </c>
    </row>
    <row r="57" spans="1:4" x14ac:dyDescent="0.2">
      <c r="A57" s="130">
        <v>44589</v>
      </c>
      <c r="B57" t="s">
        <v>17</v>
      </c>
      <c r="C57" t="s">
        <v>569</v>
      </c>
      <c r="D57" s="143">
        <v>50000</v>
      </c>
    </row>
    <row r="58" spans="1:4" x14ac:dyDescent="0.2">
      <c r="A58" s="130">
        <v>44590</v>
      </c>
      <c r="B58" t="s">
        <v>100</v>
      </c>
      <c r="C58" t="s">
        <v>841</v>
      </c>
      <c r="D58" s="143">
        <v>50000</v>
      </c>
    </row>
    <row r="59" spans="1:4" x14ac:dyDescent="0.2">
      <c r="A59" s="130">
        <v>44590</v>
      </c>
      <c r="B59" t="s">
        <v>100</v>
      </c>
      <c r="C59" t="s">
        <v>842</v>
      </c>
      <c r="D59" s="143">
        <v>250000</v>
      </c>
    </row>
    <row r="60" spans="1:4" x14ac:dyDescent="0.2">
      <c r="A60" s="130">
        <v>44590</v>
      </c>
      <c r="B60" t="s">
        <v>100</v>
      </c>
      <c r="C60" t="s">
        <v>750</v>
      </c>
      <c r="D60" s="143">
        <v>50000</v>
      </c>
    </row>
    <row r="61" spans="1:4" x14ac:dyDescent="0.2">
      <c r="A61" s="130">
        <v>44590</v>
      </c>
      <c r="B61" t="s">
        <v>100</v>
      </c>
      <c r="C61" t="s">
        <v>823</v>
      </c>
      <c r="D61" s="143">
        <v>150000</v>
      </c>
    </row>
    <row r="62" spans="1:4" x14ac:dyDescent="0.2">
      <c r="A62" s="130">
        <v>44590</v>
      </c>
      <c r="B62" t="s">
        <v>100</v>
      </c>
      <c r="C62" t="s">
        <v>570</v>
      </c>
      <c r="D62" s="143">
        <v>200000</v>
      </c>
    </row>
    <row r="63" spans="1:4" x14ac:dyDescent="0.2">
      <c r="A63" s="130">
        <v>44590</v>
      </c>
      <c r="B63" t="s">
        <v>100</v>
      </c>
      <c r="C63" t="s">
        <v>571</v>
      </c>
      <c r="D63" s="143">
        <v>200000</v>
      </c>
    </row>
    <row r="64" spans="1:4" x14ac:dyDescent="0.2">
      <c r="A64" s="130">
        <v>44590</v>
      </c>
      <c r="B64" t="s">
        <v>100</v>
      </c>
      <c r="C64" t="s">
        <v>291</v>
      </c>
      <c r="D64" s="143">
        <v>50000</v>
      </c>
    </row>
    <row r="65" spans="1:5" x14ac:dyDescent="0.2">
      <c r="A65" s="130">
        <v>44590</v>
      </c>
      <c r="B65" t="s">
        <v>100</v>
      </c>
      <c r="C65" t="s">
        <v>619</v>
      </c>
      <c r="D65" s="143">
        <v>500000</v>
      </c>
    </row>
    <row r="66" spans="1:5" x14ac:dyDescent="0.2">
      <c r="A66" s="130">
        <v>44590</v>
      </c>
      <c r="B66" t="s">
        <v>100</v>
      </c>
      <c r="C66" t="s">
        <v>114</v>
      </c>
      <c r="D66" s="143">
        <v>50000</v>
      </c>
    </row>
    <row r="67" spans="1:5" x14ac:dyDescent="0.2">
      <c r="A67" s="130">
        <v>44590</v>
      </c>
      <c r="B67" t="s">
        <v>100</v>
      </c>
      <c r="C67" t="s">
        <v>572</v>
      </c>
      <c r="D67" s="143">
        <v>300000</v>
      </c>
    </row>
    <row r="68" spans="1:5" x14ac:dyDescent="0.2">
      <c r="A68" s="130">
        <v>44590</v>
      </c>
      <c r="B68" t="s">
        <v>100</v>
      </c>
      <c r="C68" t="s">
        <v>573</v>
      </c>
      <c r="D68" s="143">
        <v>200000</v>
      </c>
    </row>
    <row r="69" spans="1:5" x14ac:dyDescent="0.2">
      <c r="A69" s="130">
        <v>44590</v>
      </c>
      <c r="B69" t="s">
        <v>100</v>
      </c>
      <c r="C69" t="s">
        <v>162</v>
      </c>
      <c r="E69" s="143">
        <v>50000</v>
      </c>
    </row>
    <row r="70" spans="1:5" x14ac:dyDescent="0.2">
      <c r="A70" s="130">
        <v>44592</v>
      </c>
      <c r="B70" t="s">
        <v>17</v>
      </c>
      <c r="C70" t="s">
        <v>45</v>
      </c>
      <c r="D70" s="143">
        <v>50000</v>
      </c>
    </row>
    <row r="71" spans="1:5" x14ac:dyDescent="0.2">
      <c r="A71" s="130">
        <v>44592</v>
      </c>
      <c r="B71" t="s">
        <v>574</v>
      </c>
      <c r="C71" t="s">
        <v>575</v>
      </c>
      <c r="D71" s="143">
        <v>250000</v>
      </c>
    </row>
    <row r="72" spans="1:5" x14ac:dyDescent="0.2">
      <c r="A72" s="130">
        <v>44592</v>
      </c>
      <c r="B72" t="s">
        <v>17</v>
      </c>
      <c r="C72" t="s">
        <v>41</v>
      </c>
      <c r="D72" s="143">
        <v>50000</v>
      </c>
    </row>
    <row r="73" spans="1:5" x14ac:dyDescent="0.2">
      <c r="A73" s="130">
        <v>44592</v>
      </c>
      <c r="B73" t="s">
        <v>17</v>
      </c>
      <c r="C73" t="s">
        <v>576</v>
      </c>
      <c r="D73" s="143">
        <v>200000</v>
      </c>
    </row>
    <row r="74" spans="1:5" x14ac:dyDescent="0.2">
      <c r="A74" s="130">
        <v>44592</v>
      </c>
      <c r="B74" t="s">
        <v>100</v>
      </c>
      <c r="C74" t="s">
        <v>577</v>
      </c>
      <c r="D74" s="143">
        <v>50000</v>
      </c>
    </row>
    <row r="75" spans="1:5" x14ac:dyDescent="0.2">
      <c r="A75" s="130">
        <v>44592</v>
      </c>
      <c r="B75" t="s">
        <v>17</v>
      </c>
      <c r="C75" t="s">
        <v>843</v>
      </c>
      <c r="D75" s="143">
        <v>150000</v>
      </c>
    </row>
    <row r="76" spans="1:5" x14ac:dyDescent="0.2">
      <c r="A76" s="130">
        <v>44592</v>
      </c>
      <c r="B76" t="s">
        <v>100</v>
      </c>
      <c r="C76" t="s">
        <v>819</v>
      </c>
      <c r="D76" s="143">
        <v>50000</v>
      </c>
    </row>
    <row r="77" spans="1:5" x14ac:dyDescent="0.2">
      <c r="A77" s="130">
        <v>44592</v>
      </c>
      <c r="B77" t="s">
        <v>100</v>
      </c>
      <c r="C77" t="s">
        <v>578</v>
      </c>
      <c r="D77" s="143">
        <v>50000</v>
      </c>
    </row>
    <row r="78" spans="1:5" x14ac:dyDescent="0.2">
      <c r="A78" s="130">
        <v>44592</v>
      </c>
      <c r="B78" t="s">
        <v>17</v>
      </c>
      <c r="C78" t="s">
        <v>579</v>
      </c>
      <c r="D78" s="143">
        <v>50000</v>
      </c>
    </row>
    <row r="79" spans="1:5" x14ac:dyDescent="0.2">
      <c r="A79" s="130">
        <v>44592</v>
      </c>
      <c r="B79" t="s">
        <v>100</v>
      </c>
      <c r="C79" t="s">
        <v>580</v>
      </c>
      <c r="D79" s="143">
        <v>100000</v>
      </c>
    </row>
    <row r="80" spans="1:5" x14ac:dyDescent="0.2">
      <c r="A80" s="130">
        <v>44592</v>
      </c>
      <c r="B80" t="s">
        <v>100</v>
      </c>
      <c r="C80" t="s">
        <v>581</v>
      </c>
      <c r="D80" s="143">
        <v>50000</v>
      </c>
    </row>
    <row r="81" spans="1:5" x14ac:dyDescent="0.2">
      <c r="A81" s="130">
        <v>44592</v>
      </c>
      <c r="B81" t="s">
        <v>100</v>
      </c>
      <c r="C81" t="s">
        <v>197</v>
      </c>
      <c r="D81" s="143">
        <v>50000</v>
      </c>
    </row>
    <row r="82" spans="1:5" x14ac:dyDescent="0.2">
      <c r="A82" s="130">
        <v>44592</v>
      </c>
      <c r="B82" t="s">
        <v>100</v>
      </c>
      <c r="C82" t="s">
        <v>401</v>
      </c>
      <c r="D82" s="143">
        <v>200000</v>
      </c>
    </row>
    <row r="83" spans="1:5" x14ac:dyDescent="0.2">
      <c r="A83" s="130">
        <v>44592</v>
      </c>
      <c r="B83" t="s">
        <v>100</v>
      </c>
      <c r="C83" t="s">
        <v>582</v>
      </c>
      <c r="D83" s="143">
        <v>50000</v>
      </c>
    </row>
    <row r="84" spans="1:5" x14ac:dyDescent="0.2">
      <c r="A84" s="130">
        <v>44592</v>
      </c>
      <c r="B84" t="s">
        <v>100</v>
      </c>
      <c r="C84" t="s">
        <v>583</v>
      </c>
      <c r="D84" s="143">
        <v>50000</v>
      </c>
    </row>
    <row r="85" spans="1:5" x14ac:dyDescent="0.2">
      <c r="A85" s="130">
        <v>44592</v>
      </c>
      <c r="B85" t="s">
        <v>100</v>
      </c>
      <c r="C85" t="s">
        <v>844</v>
      </c>
      <c r="D85" s="143">
        <v>50000</v>
      </c>
    </row>
    <row r="86" spans="1:5" x14ac:dyDescent="0.2">
      <c r="A86" s="130">
        <v>44592</v>
      </c>
      <c r="B86" t="s">
        <v>100</v>
      </c>
      <c r="C86" t="s">
        <v>176</v>
      </c>
      <c r="D86" s="143">
        <v>50000</v>
      </c>
    </row>
    <row r="87" spans="1:5" x14ac:dyDescent="0.2">
      <c r="A87" s="130">
        <v>44592</v>
      </c>
      <c r="B87" t="s">
        <v>100</v>
      </c>
      <c r="C87" t="s">
        <v>584</v>
      </c>
      <c r="D87" s="143">
        <v>200000</v>
      </c>
    </row>
    <row r="88" spans="1:5" x14ac:dyDescent="0.2">
      <c r="A88" s="130">
        <v>44592</v>
      </c>
      <c r="B88" t="s">
        <v>100</v>
      </c>
      <c r="C88" t="s">
        <v>585</v>
      </c>
      <c r="D88" s="143">
        <v>50000</v>
      </c>
    </row>
    <row r="89" spans="1:5" x14ac:dyDescent="0.2">
      <c r="A89" s="130">
        <v>44592</v>
      </c>
      <c r="B89" t="s">
        <v>100</v>
      </c>
      <c r="C89" t="s">
        <v>159</v>
      </c>
      <c r="E89" s="143">
        <v>50000</v>
      </c>
    </row>
    <row r="90" spans="1:5" x14ac:dyDescent="0.2">
      <c r="A90" s="130">
        <v>44593</v>
      </c>
      <c r="B90" t="s">
        <v>100</v>
      </c>
      <c r="C90" t="s">
        <v>586</v>
      </c>
      <c r="D90" s="143">
        <v>50000</v>
      </c>
    </row>
    <row r="91" spans="1:5" x14ac:dyDescent="0.2">
      <c r="A91" s="130">
        <v>44593</v>
      </c>
      <c r="B91" t="s">
        <v>100</v>
      </c>
      <c r="C91" t="s">
        <v>587</v>
      </c>
      <c r="D91" s="143">
        <v>50000</v>
      </c>
    </row>
    <row r="92" spans="1:5" x14ac:dyDescent="0.2">
      <c r="A92" s="130">
        <v>40575</v>
      </c>
      <c r="B92" t="s">
        <v>100</v>
      </c>
      <c r="C92" t="s">
        <v>588</v>
      </c>
      <c r="D92" s="143">
        <v>250000</v>
      </c>
    </row>
    <row r="93" spans="1:5" x14ac:dyDescent="0.2">
      <c r="A93" s="130">
        <v>44594</v>
      </c>
      <c r="B93" t="s">
        <v>17</v>
      </c>
      <c r="C93" t="s">
        <v>589</v>
      </c>
      <c r="D93" s="143">
        <v>150000</v>
      </c>
    </row>
    <row r="94" spans="1:5" x14ac:dyDescent="0.2">
      <c r="A94" s="130">
        <v>44594</v>
      </c>
      <c r="B94" t="s">
        <v>17</v>
      </c>
      <c r="C94" t="s">
        <v>107</v>
      </c>
      <c r="D94" s="143">
        <v>50000</v>
      </c>
    </row>
    <row r="95" spans="1:5" x14ac:dyDescent="0.2">
      <c r="A95" s="130">
        <v>44594</v>
      </c>
      <c r="B95" t="s">
        <v>17</v>
      </c>
      <c r="C95" t="s">
        <v>44</v>
      </c>
      <c r="D95" s="143">
        <v>450000</v>
      </c>
    </row>
    <row r="96" spans="1:5" x14ac:dyDescent="0.2">
      <c r="A96" s="130">
        <v>44595</v>
      </c>
      <c r="B96" t="s">
        <v>17</v>
      </c>
      <c r="C96" t="s">
        <v>200</v>
      </c>
      <c r="E96" s="143">
        <v>200000</v>
      </c>
    </row>
    <row r="97" spans="1:5" x14ac:dyDescent="0.2">
      <c r="A97" s="130">
        <v>44596</v>
      </c>
      <c r="B97" t="s">
        <v>100</v>
      </c>
      <c r="C97" t="s">
        <v>845</v>
      </c>
      <c r="E97" s="143">
        <v>500000</v>
      </c>
    </row>
    <row r="98" spans="1:5" x14ac:dyDescent="0.2">
      <c r="A98" s="130">
        <v>44596</v>
      </c>
      <c r="B98" t="s">
        <v>100</v>
      </c>
      <c r="C98" t="s">
        <v>340</v>
      </c>
      <c r="E98" s="143">
        <v>200000</v>
      </c>
    </row>
    <row r="99" spans="1:5" x14ac:dyDescent="0.2">
      <c r="A99" s="130">
        <v>44597</v>
      </c>
      <c r="B99" t="s">
        <v>17</v>
      </c>
      <c r="C99" t="s">
        <v>590</v>
      </c>
      <c r="D99" s="143">
        <v>200000</v>
      </c>
    </row>
    <row r="100" spans="1:5" x14ac:dyDescent="0.2">
      <c r="A100" s="130">
        <v>44597</v>
      </c>
      <c r="B100" t="s">
        <v>17</v>
      </c>
      <c r="C100" t="s">
        <v>591</v>
      </c>
      <c r="D100" s="143">
        <v>50000</v>
      </c>
    </row>
    <row r="101" spans="1:5" x14ac:dyDescent="0.2">
      <c r="A101" s="130">
        <v>44597</v>
      </c>
      <c r="B101" t="s">
        <v>17</v>
      </c>
      <c r="C101" t="s">
        <v>592</v>
      </c>
      <c r="D101" s="143">
        <v>100000</v>
      </c>
    </row>
    <row r="102" spans="1:5" x14ac:dyDescent="0.2">
      <c r="A102" s="130">
        <v>44597</v>
      </c>
      <c r="B102" t="s">
        <v>17</v>
      </c>
      <c r="C102" t="s">
        <v>593</v>
      </c>
      <c r="D102" s="143">
        <v>100000</v>
      </c>
    </row>
    <row r="103" spans="1:5" x14ac:dyDescent="0.2">
      <c r="A103" s="130">
        <v>44598</v>
      </c>
      <c r="B103" t="s">
        <v>17</v>
      </c>
      <c r="C103" t="s">
        <v>162</v>
      </c>
      <c r="E103" s="143">
        <v>50000</v>
      </c>
    </row>
    <row r="104" spans="1:5" x14ac:dyDescent="0.2">
      <c r="A104" s="130">
        <v>44598</v>
      </c>
      <c r="B104" t="s">
        <v>17</v>
      </c>
      <c r="C104" t="s">
        <v>205</v>
      </c>
      <c r="E104" s="143">
        <v>100000</v>
      </c>
    </row>
    <row r="105" spans="1:5" x14ac:dyDescent="0.2">
      <c r="A105" s="130">
        <v>44599</v>
      </c>
      <c r="B105" t="s">
        <v>17</v>
      </c>
      <c r="C105" t="s">
        <v>120</v>
      </c>
      <c r="E105" s="143">
        <v>500000</v>
      </c>
    </row>
    <row r="106" spans="1:5" x14ac:dyDescent="0.2">
      <c r="A106" s="130">
        <v>44599</v>
      </c>
      <c r="B106" t="s">
        <v>17</v>
      </c>
      <c r="C106" t="s">
        <v>594</v>
      </c>
      <c r="D106" s="143">
        <v>100000</v>
      </c>
    </row>
    <row r="107" spans="1:5" x14ac:dyDescent="0.2">
      <c r="A107" s="130">
        <v>44599</v>
      </c>
      <c r="B107" t="s">
        <v>100</v>
      </c>
      <c r="C107" t="s">
        <v>159</v>
      </c>
      <c r="E107" s="143">
        <v>50000</v>
      </c>
    </row>
    <row r="108" spans="1:5" x14ac:dyDescent="0.2">
      <c r="A108" s="130">
        <v>44599</v>
      </c>
      <c r="B108" t="s">
        <v>100</v>
      </c>
      <c r="C108" t="s">
        <v>595</v>
      </c>
      <c r="D108" s="143">
        <v>250000</v>
      </c>
    </row>
    <row r="109" spans="1:5" x14ac:dyDescent="0.2">
      <c r="A109" s="130">
        <v>44600</v>
      </c>
      <c r="B109" t="s">
        <v>100</v>
      </c>
      <c r="C109" t="s">
        <v>596</v>
      </c>
      <c r="D109" s="143">
        <v>100000</v>
      </c>
    </row>
    <row r="110" spans="1:5" x14ac:dyDescent="0.2">
      <c r="A110" s="130">
        <v>44600</v>
      </c>
      <c r="B110" t="s">
        <v>100</v>
      </c>
      <c r="C110" t="s">
        <v>597</v>
      </c>
      <c r="D110" s="143">
        <v>50000</v>
      </c>
    </row>
    <row r="111" spans="1:5" x14ac:dyDescent="0.2">
      <c r="A111" s="130">
        <v>44601</v>
      </c>
      <c r="B111" t="s">
        <v>17</v>
      </c>
      <c r="C111" t="s">
        <v>598</v>
      </c>
      <c r="E111" s="143">
        <v>200000</v>
      </c>
    </row>
    <row r="112" spans="1:5" x14ac:dyDescent="0.2">
      <c r="A112" s="130">
        <v>44601</v>
      </c>
      <c r="B112" t="s">
        <v>100</v>
      </c>
      <c r="C112" t="s">
        <v>113</v>
      </c>
      <c r="E112" s="143">
        <v>350000</v>
      </c>
    </row>
    <row r="113" spans="1:6" x14ac:dyDescent="0.2">
      <c r="A113" s="130">
        <v>44601</v>
      </c>
      <c r="B113" t="s">
        <v>100</v>
      </c>
      <c r="C113" t="s">
        <v>490</v>
      </c>
      <c r="E113" s="143">
        <v>200000</v>
      </c>
    </row>
    <row r="114" spans="1:6" x14ac:dyDescent="0.2">
      <c r="A114" s="130">
        <v>44601</v>
      </c>
      <c r="B114" t="s">
        <v>100</v>
      </c>
      <c r="C114" t="s">
        <v>164</v>
      </c>
      <c r="E114" s="143">
        <v>200000</v>
      </c>
    </row>
    <row r="115" spans="1:6" x14ac:dyDescent="0.2">
      <c r="A115" s="130">
        <v>44602</v>
      </c>
      <c r="B115" t="s">
        <v>100</v>
      </c>
      <c r="C115" t="s">
        <v>209</v>
      </c>
      <c r="E115" s="143">
        <v>300000</v>
      </c>
    </row>
    <row r="116" spans="1:6" x14ac:dyDescent="0.2">
      <c r="A116" s="130">
        <v>44603</v>
      </c>
      <c r="B116" t="s">
        <v>100</v>
      </c>
      <c r="C116" t="s">
        <v>159</v>
      </c>
      <c r="E116" s="143">
        <v>150000</v>
      </c>
    </row>
    <row r="117" spans="1:6" x14ac:dyDescent="0.2">
      <c r="A117" s="130">
        <v>44603</v>
      </c>
      <c r="B117" t="s">
        <v>100</v>
      </c>
      <c r="C117" t="s">
        <v>551</v>
      </c>
      <c r="E117" s="143">
        <v>200000</v>
      </c>
    </row>
    <row r="118" spans="1:6" x14ac:dyDescent="0.2">
      <c r="A118" s="130">
        <v>44604</v>
      </c>
      <c r="B118" t="s">
        <v>100</v>
      </c>
      <c r="C118" t="s">
        <v>683</v>
      </c>
      <c r="E118" s="143">
        <v>200000</v>
      </c>
    </row>
    <row r="119" spans="1:6" x14ac:dyDescent="0.2">
      <c r="A119" s="130">
        <v>44605</v>
      </c>
      <c r="B119" t="s">
        <v>17</v>
      </c>
      <c r="C119" t="s">
        <v>162</v>
      </c>
      <c r="E119" s="143">
        <v>100000</v>
      </c>
    </row>
    <row r="120" spans="1:6" x14ac:dyDescent="0.2">
      <c r="A120" s="130">
        <v>44605</v>
      </c>
      <c r="B120" t="s">
        <v>17</v>
      </c>
      <c r="C120" t="s">
        <v>287</v>
      </c>
      <c r="E120" s="143">
        <v>500000</v>
      </c>
    </row>
    <row r="121" spans="1:6" x14ac:dyDescent="0.2">
      <c r="A121" s="130">
        <v>44606</v>
      </c>
      <c r="B121" t="s">
        <v>100</v>
      </c>
      <c r="C121" t="s">
        <v>599</v>
      </c>
      <c r="E121" s="143">
        <v>350000</v>
      </c>
    </row>
    <row r="122" spans="1:6" x14ac:dyDescent="0.2">
      <c r="A122" s="130">
        <v>44607</v>
      </c>
      <c r="B122" t="s">
        <v>100</v>
      </c>
      <c r="C122" t="s">
        <v>600</v>
      </c>
      <c r="E122" s="143">
        <v>100000</v>
      </c>
    </row>
    <row r="123" spans="1:6" x14ac:dyDescent="0.2">
      <c r="A123" s="130">
        <v>44607</v>
      </c>
      <c r="B123" t="s">
        <v>100</v>
      </c>
      <c r="C123" t="s">
        <v>316</v>
      </c>
      <c r="E123" s="143">
        <v>300000</v>
      </c>
    </row>
    <row r="124" spans="1:6" x14ac:dyDescent="0.2">
      <c r="A124" s="130">
        <v>44607</v>
      </c>
      <c r="B124" t="s">
        <v>100</v>
      </c>
      <c r="C124" t="s">
        <v>557</v>
      </c>
      <c r="E124" s="143">
        <v>200000</v>
      </c>
    </row>
    <row r="125" spans="1:6" x14ac:dyDescent="0.2">
      <c r="A125" s="130">
        <v>44608</v>
      </c>
      <c r="B125" t="s">
        <v>100</v>
      </c>
      <c r="C125" t="s">
        <v>101</v>
      </c>
      <c r="E125" s="143">
        <v>100000</v>
      </c>
    </row>
    <row r="126" spans="1:6" x14ac:dyDescent="0.2">
      <c r="A126" s="130">
        <v>44609</v>
      </c>
      <c r="B126" t="s">
        <v>17</v>
      </c>
      <c r="C126" t="s">
        <v>199</v>
      </c>
      <c r="E126" s="143">
        <v>200000</v>
      </c>
      <c r="F126" s="131">
        <v>-50000</v>
      </c>
    </row>
    <row r="127" spans="1:6" x14ac:dyDescent="0.2">
      <c r="A127" s="130">
        <v>44610</v>
      </c>
      <c r="B127" t="s">
        <v>100</v>
      </c>
      <c r="C127" t="s">
        <v>101</v>
      </c>
      <c r="E127" s="143">
        <v>200000</v>
      </c>
    </row>
    <row r="128" spans="1:6" x14ac:dyDescent="0.2">
      <c r="A128" s="130">
        <v>44613</v>
      </c>
      <c r="B128" t="s">
        <v>17</v>
      </c>
      <c r="C128" t="s">
        <v>601</v>
      </c>
      <c r="E128" s="143">
        <v>100000</v>
      </c>
    </row>
    <row r="129" spans="1:5" x14ac:dyDescent="0.2">
      <c r="A129" s="130">
        <v>44613</v>
      </c>
      <c r="B129" t="s">
        <v>17</v>
      </c>
      <c r="C129" t="s">
        <v>602</v>
      </c>
      <c r="E129" s="143">
        <v>200000</v>
      </c>
    </row>
    <row r="130" spans="1:5" x14ac:dyDescent="0.2">
      <c r="A130" s="130">
        <v>44613</v>
      </c>
      <c r="B130" t="s">
        <v>17</v>
      </c>
      <c r="C130" t="s">
        <v>205</v>
      </c>
      <c r="E130" s="143">
        <v>100000</v>
      </c>
    </row>
    <row r="131" spans="1:5" x14ac:dyDescent="0.2">
      <c r="A131" s="130">
        <v>44614</v>
      </c>
      <c r="B131" t="s">
        <v>17</v>
      </c>
      <c r="C131" t="s">
        <v>162</v>
      </c>
      <c r="E131" s="143">
        <v>50000</v>
      </c>
    </row>
    <row r="132" spans="1:5" x14ac:dyDescent="0.2">
      <c r="A132" s="130">
        <v>44617</v>
      </c>
      <c r="B132" t="s">
        <v>100</v>
      </c>
      <c r="C132" t="s">
        <v>41</v>
      </c>
      <c r="D132" s="143">
        <v>50000</v>
      </c>
    </row>
    <row r="133" spans="1:5" x14ac:dyDescent="0.2">
      <c r="A133" s="130">
        <v>44617</v>
      </c>
      <c r="B133" t="s">
        <v>100</v>
      </c>
      <c r="C133" t="s">
        <v>603</v>
      </c>
      <c r="D133" s="143">
        <v>200000</v>
      </c>
    </row>
    <row r="134" spans="1:5" x14ac:dyDescent="0.2">
      <c r="A134" s="130">
        <v>44617</v>
      </c>
      <c r="B134" t="s">
        <v>100</v>
      </c>
      <c r="C134" t="s">
        <v>604</v>
      </c>
      <c r="D134" s="143">
        <v>350000</v>
      </c>
    </row>
    <row r="135" spans="1:5" x14ac:dyDescent="0.2">
      <c r="A135" s="130">
        <v>44617</v>
      </c>
      <c r="B135" t="s">
        <v>100</v>
      </c>
      <c r="C135" t="s">
        <v>605</v>
      </c>
      <c r="D135" s="143">
        <v>200000</v>
      </c>
    </row>
    <row r="136" spans="1:5" x14ac:dyDescent="0.2">
      <c r="A136" s="130">
        <v>44617</v>
      </c>
      <c r="B136" t="s">
        <v>100</v>
      </c>
      <c r="C136" t="s">
        <v>577</v>
      </c>
      <c r="D136" s="143">
        <v>50000</v>
      </c>
    </row>
    <row r="137" spans="1:5" x14ac:dyDescent="0.2">
      <c r="A137" s="130">
        <v>44617</v>
      </c>
      <c r="B137" t="s">
        <v>100</v>
      </c>
      <c r="C137" t="s">
        <v>114</v>
      </c>
      <c r="D137" s="143">
        <v>50000</v>
      </c>
    </row>
    <row r="138" spans="1:5" x14ac:dyDescent="0.2">
      <c r="A138" s="130">
        <v>44617</v>
      </c>
      <c r="B138" t="s">
        <v>100</v>
      </c>
      <c r="C138" t="s">
        <v>620</v>
      </c>
      <c r="D138" s="143">
        <v>500000</v>
      </c>
    </row>
    <row r="139" spans="1:5" x14ac:dyDescent="0.2">
      <c r="A139" s="130">
        <v>44617</v>
      </c>
      <c r="B139" t="s">
        <v>100</v>
      </c>
      <c r="C139" t="s">
        <v>45</v>
      </c>
      <c r="D139" s="143">
        <v>50000</v>
      </c>
    </row>
    <row r="140" spans="1:5" x14ac:dyDescent="0.2">
      <c r="A140" s="130">
        <v>44617</v>
      </c>
      <c r="B140" t="s">
        <v>100</v>
      </c>
      <c r="C140" t="s">
        <v>606</v>
      </c>
      <c r="D140" s="143">
        <v>500000</v>
      </c>
    </row>
    <row r="141" spans="1:5" x14ac:dyDescent="0.2">
      <c r="A141" s="130">
        <v>44617</v>
      </c>
      <c r="B141" t="s">
        <v>100</v>
      </c>
      <c r="C141" t="s">
        <v>607</v>
      </c>
      <c r="D141" s="143">
        <v>250000</v>
      </c>
    </row>
    <row r="142" spans="1:5" x14ac:dyDescent="0.2">
      <c r="A142" s="130">
        <v>44617</v>
      </c>
      <c r="B142" t="s">
        <v>100</v>
      </c>
      <c r="C142" t="s">
        <v>125</v>
      </c>
      <c r="D142" s="143">
        <v>300000</v>
      </c>
    </row>
    <row r="143" spans="1:5" x14ac:dyDescent="0.2">
      <c r="A143" s="130">
        <v>44617</v>
      </c>
      <c r="B143" t="s">
        <v>100</v>
      </c>
      <c r="C143" t="s">
        <v>219</v>
      </c>
      <c r="D143" s="143">
        <v>50000</v>
      </c>
    </row>
    <row r="144" spans="1:5" x14ac:dyDescent="0.2">
      <c r="A144" s="130">
        <v>44617</v>
      </c>
      <c r="B144" t="s">
        <v>100</v>
      </c>
      <c r="C144" t="s">
        <v>608</v>
      </c>
      <c r="D144" s="143">
        <v>50000</v>
      </c>
    </row>
    <row r="145" spans="1:4" x14ac:dyDescent="0.2">
      <c r="A145" s="130">
        <v>44617</v>
      </c>
      <c r="B145" t="s">
        <v>100</v>
      </c>
      <c r="C145" t="s">
        <v>609</v>
      </c>
      <c r="D145" s="143">
        <v>200000</v>
      </c>
    </row>
    <row r="146" spans="1:4" x14ac:dyDescent="0.2">
      <c r="A146" s="130">
        <v>44617</v>
      </c>
      <c r="B146" t="s">
        <v>100</v>
      </c>
      <c r="C146" t="s">
        <v>578</v>
      </c>
      <c r="D146" s="143">
        <v>50000</v>
      </c>
    </row>
    <row r="147" spans="1:4" x14ac:dyDescent="0.2">
      <c r="A147" s="130">
        <v>44617</v>
      </c>
      <c r="B147" t="s">
        <v>100</v>
      </c>
      <c r="C147" t="s">
        <v>610</v>
      </c>
      <c r="D147" s="143">
        <v>200000</v>
      </c>
    </row>
    <row r="148" spans="1:4" x14ac:dyDescent="0.2">
      <c r="A148" s="130">
        <v>44617</v>
      </c>
      <c r="B148" t="s">
        <v>100</v>
      </c>
      <c r="C148" t="s">
        <v>681</v>
      </c>
      <c r="D148" s="143">
        <v>200000</v>
      </c>
    </row>
    <row r="149" spans="1:4" x14ac:dyDescent="0.2">
      <c r="A149" s="130">
        <v>44617</v>
      </c>
      <c r="B149" t="s">
        <v>100</v>
      </c>
      <c r="C149" t="s">
        <v>611</v>
      </c>
      <c r="D149" s="143">
        <v>50000</v>
      </c>
    </row>
    <row r="150" spans="1:4" x14ac:dyDescent="0.2">
      <c r="A150" s="130">
        <v>44618</v>
      </c>
      <c r="B150" t="s">
        <v>100</v>
      </c>
      <c r="C150" t="s">
        <v>825</v>
      </c>
      <c r="D150" s="143">
        <v>500000</v>
      </c>
    </row>
    <row r="151" spans="1:4" x14ac:dyDescent="0.2">
      <c r="A151" s="130">
        <v>44618</v>
      </c>
      <c r="B151" t="s">
        <v>100</v>
      </c>
      <c r="C151" t="s">
        <v>621</v>
      </c>
      <c r="D151" s="143">
        <v>200000</v>
      </c>
    </row>
    <row r="152" spans="1:4" x14ac:dyDescent="0.2">
      <c r="A152" s="130">
        <v>44618</v>
      </c>
      <c r="B152" t="s">
        <v>17</v>
      </c>
      <c r="C152" t="s">
        <v>107</v>
      </c>
      <c r="D152" s="143">
        <v>50000</v>
      </c>
    </row>
    <row r="153" spans="1:4" x14ac:dyDescent="0.2">
      <c r="A153" s="130">
        <v>44618</v>
      </c>
      <c r="B153" t="s">
        <v>17</v>
      </c>
      <c r="C153" t="s">
        <v>612</v>
      </c>
      <c r="D153" s="143">
        <v>400000</v>
      </c>
    </row>
    <row r="154" spans="1:4" x14ac:dyDescent="0.2">
      <c r="A154" s="130">
        <v>44618</v>
      </c>
      <c r="B154" t="s">
        <v>17</v>
      </c>
      <c r="C154" t="s">
        <v>846</v>
      </c>
      <c r="D154" s="143">
        <v>200000</v>
      </c>
    </row>
    <row r="155" spans="1:4" x14ac:dyDescent="0.2">
      <c r="A155" s="130">
        <v>44618</v>
      </c>
      <c r="B155" t="s">
        <v>17</v>
      </c>
      <c r="C155" t="s">
        <v>613</v>
      </c>
      <c r="D155" s="143">
        <v>200000</v>
      </c>
    </row>
    <row r="156" spans="1:4" x14ac:dyDescent="0.2">
      <c r="A156" s="130">
        <v>44618</v>
      </c>
      <c r="B156" t="s">
        <v>17</v>
      </c>
      <c r="C156" t="s">
        <v>185</v>
      </c>
      <c r="D156" s="143">
        <v>50000</v>
      </c>
    </row>
    <row r="157" spans="1:4" x14ac:dyDescent="0.2">
      <c r="A157" s="130">
        <v>44618</v>
      </c>
      <c r="B157" t="s">
        <v>17</v>
      </c>
      <c r="C157" t="s">
        <v>830</v>
      </c>
      <c r="D157" s="143">
        <v>200000</v>
      </c>
    </row>
    <row r="158" spans="1:4" x14ac:dyDescent="0.2">
      <c r="A158" s="130">
        <v>44618</v>
      </c>
      <c r="B158" t="s">
        <v>17</v>
      </c>
      <c r="C158" t="s">
        <v>409</v>
      </c>
      <c r="D158" s="143">
        <v>250000</v>
      </c>
    </row>
    <row r="159" spans="1:4" x14ac:dyDescent="0.2">
      <c r="A159" s="130">
        <v>44618</v>
      </c>
      <c r="B159" t="s">
        <v>17</v>
      </c>
      <c r="C159" t="s">
        <v>36</v>
      </c>
      <c r="D159" s="143">
        <v>50000</v>
      </c>
    </row>
    <row r="160" spans="1:4" x14ac:dyDescent="0.2">
      <c r="A160" s="130">
        <v>44618</v>
      </c>
      <c r="B160" t="s">
        <v>17</v>
      </c>
      <c r="C160" t="s">
        <v>614</v>
      </c>
      <c r="D160" s="143">
        <v>150000</v>
      </c>
    </row>
    <row r="161" spans="1:5" x14ac:dyDescent="0.2">
      <c r="A161" s="130">
        <v>44618</v>
      </c>
      <c r="B161" t="s">
        <v>17</v>
      </c>
      <c r="C161" t="s">
        <v>615</v>
      </c>
      <c r="D161" s="143">
        <v>300000</v>
      </c>
    </row>
    <row r="162" spans="1:5" x14ac:dyDescent="0.2">
      <c r="A162" s="130">
        <v>44619</v>
      </c>
      <c r="B162" t="s">
        <v>17</v>
      </c>
      <c r="C162" t="s">
        <v>819</v>
      </c>
      <c r="D162" s="143">
        <v>50000</v>
      </c>
    </row>
    <row r="163" spans="1:5" x14ac:dyDescent="0.2">
      <c r="A163" s="130">
        <v>44619</v>
      </c>
      <c r="B163" t="s">
        <v>17</v>
      </c>
      <c r="C163" t="s">
        <v>847</v>
      </c>
      <c r="D163" s="143">
        <v>300000</v>
      </c>
    </row>
    <row r="164" spans="1:5" x14ac:dyDescent="0.2">
      <c r="A164" s="130">
        <v>44619</v>
      </c>
      <c r="B164" t="s">
        <v>17</v>
      </c>
      <c r="C164" t="s">
        <v>569</v>
      </c>
      <c r="D164" s="143">
        <v>50000</v>
      </c>
    </row>
    <row r="165" spans="1:5" x14ac:dyDescent="0.2">
      <c r="A165" s="130">
        <v>44619</v>
      </c>
      <c r="B165" t="s">
        <v>17</v>
      </c>
      <c r="C165" t="s">
        <v>616</v>
      </c>
      <c r="D165" s="143">
        <v>200000</v>
      </c>
    </row>
    <row r="166" spans="1:5" x14ac:dyDescent="0.2">
      <c r="A166" s="130">
        <v>44619</v>
      </c>
      <c r="B166" t="s">
        <v>17</v>
      </c>
      <c r="C166" t="s">
        <v>40</v>
      </c>
      <c r="D166" s="143">
        <v>50000</v>
      </c>
    </row>
    <row r="167" spans="1:5" x14ac:dyDescent="0.2">
      <c r="A167" s="130">
        <v>44619</v>
      </c>
      <c r="B167" t="s">
        <v>17</v>
      </c>
      <c r="C167" t="s">
        <v>597</v>
      </c>
      <c r="D167" s="143">
        <v>50000</v>
      </c>
    </row>
    <row r="168" spans="1:5" x14ac:dyDescent="0.2">
      <c r="A168" s="130">
        <v>44619</v>
      </c>
      <c r="B168" t="s">
        <v>17</v>
      </c>
      <c r="C168" t="s">
        <v>617</v>
      </c>
      <c r="D168" s="143">
        <v>150000</v>
      </c>
    </row>
    <row r="169" spans="1:5" x14ac:dyDescent="0.2">
      <c r="A169" s="130">
        <v>44619</v>
      </c>
      <c r="B169" t="s">
        <v>17</v>
      </c>
      <c r="C169" t="s">
        <v>158</v>
      </c>
      <c r="E169" s="143">
        <v>50000</v>
      </c>
    </row>
    <row r="170" spans="1:5" x14ac:dyDescent="0.2">
      <c r="A170" s="130">
        <v>44620</v>
      </c>
      <c r="B170" t="s">
        <v>17</v>
      </c>
      <c r="C170" t="s">
        <v>831</v>
      </c>
      <c r="D170" s="143">
        <v>50000</v>
      </c>
    </row>
    <row r="171" spans="1:5" x14ac:dyDescent="0.2">
      <c r="A171" s="130">
        <v>44620</v>
      </c>
      <c r="B171" t="s">
        <v>17</v>
      </c>
      <c r="C171" t="s">
        <v>832</v>
      </c>
      <c r="D171" s="143">
        <v>50000</v>
      </c>
    </row>
    <row r="172" spans="1:5" x14ac:dyDescent="0.2">
      <c r="A172" s="130">
        <v>44620</v>
      </c>
      <c r="B172" t="s">
        <v>17</v>
      </c>
      <c r="C172" t="s">
        <v>833</v>
      </c>
      <c r="D172" s="143">
        <v>100000</v>
      </c>
    </row>
    <row r="173" spans="1:5" x14ac:dyDescent="0.2">
      <c r="A173" s="130">
        <v>44620</v>
      </c>
      <c r="B173" t="s">
        <v>17</v>
      </c>
      <c r="C173" t="s">
        <v>750</v>
      </c>
      <c r="D173" s="143">
        <v>50000</v>
      </c>
    </row>
    <row r="174" spans="1:5" x14ac:dyDescent="0.2">
      <c r="A174" s="130">
        <v>44620</v>
      </c>
      <c r="B174" t="s">
        <v>17</v>
      </c>
      <c r="C174" t="s">
        <v>848</v>
      </c>
      <c r="D174" s="143">
        <v>150000</v>
      </c>
    </row>
    <row r="175" spans="1:5" x14ac:dyDescent="0.2">
      <c r="A175" s="130">
        <v>44620</v>
      </c>
      <c r="B175" t="s">
        <v>17</v>
      </c>
      <c r="C175" t="s">
        <v>583</v>
      </c>
      <c r="D175" s="143">
        <v>50000</v>
      </c>
    </row>
    <row r="176" spans="1:5" x14ac:dyDescent="0.2">
      <c r="A176" s="130">
        <v>44620</v>
      </c>
      <c r="B176" t="s">
        <v>17</v>
      </c>
      <c r="C176" t="s">
        <v>618</v>
      </c>
      <c r="D176" s="143">
        <v>1350000</v>
      </c>
    </row>
    <row r="177" spans="1:5" x14ac:dyDescent="0.2">
      <c r="A177" s="130">
        <v>44620</v>
      </c>
      <c r="B177" t="s">
        <v>17</v>
      </c>
      <c r="C177" t="s">
        <v>231</v>
      </c>
      <c r="E177" s="143">
        <v>2500000</v>
      </c>
    </row>
    <row r="178" spans="1:5" x14ac:dyDescent="0.2">
      <c r="A178" s="130">
        <v>44620</v>
      </c>
      <c r="B178" t="s">
        <v>17</v>
      </c>
      <c r="C178" t="s">
        <v>161</v>
      </c>
      <c r="E178" s="143">
        <v>500000</v>
      </c>
    </row>
    <row r="179" spans="1:5" x14ac:dyDescent="0.2">
      <c r="A179" s="130">
        <v>44621</v>
      </c>
      <c r="B179" t="s">
        <v>100</v>
      </c>
      <c r="C179" t="s">
        <v>586</v>
      </c>
      <c r="D179" s="143">
        <v>50000</v>
      </c>
    </row>
    <row r="180" spans="1:5" x14ac:dyDescent="0.2">
      <c r="A180" s="130">
        <v>44621</v>
      </c>
      <c r="B180" t="s">
        <v>100</v>
      </c>
      <c r="C180" t="s">
        <v>622</v>
      </c>
      <c r="D180" s="143">
        <v>200000</v>
      </c>
    </row>
    <row r="181" spans="1:5" x14ac:dyDescent="0.2">
      <c r="A181" s="130">
        <v>44621</v>
      </c>
      <c r="B181" t="s">
        <v>100</v>
      </c>
      <c r="C181" t="s">
        <v>834</v>
      </c>
      <c r="D181" s="143">
        <v>200000</v>
      </c>
    </row>
    <row r="182" spans="1:5" x14ac:dyDescent="0.2">
      <c r="A182" s="130">
        <v>44621</v>
      </c>
      <c r="B182" t="s">
        <v>100</v>
      </c>
      <c r="C182" t="s">
        <v>581</v>
      </c>
      <c r="D182" s="143">
        <v>50000</v>
      </c>
    </row>
    <row r="183" spans="1:5" x14ac:dyDescent="0.2">
      <c r="A183" s="130">
        <v>44621</v>
      </c>
      <c r="B183" t="s">
        <v>100</v>
      </c>
      <c r="C183" t="s">
        <v>841</v>
      </c>
      <c r="D183" s="143">
        <v>50000</v>
      </c>
    </row>
    <row r="184" spans="1:5" x14ac:dyDescent="0.2">
      <c r="A184" s="130">
        <v>44621</v>
      </c>
      <c r="B184" t="s">
        <v>100</v>
      </c>
      <c r="C184" t="s">
        <v>849</v>
      </c>
      <c r="D184" s="143">
        <v>250000</v>
      </c>
    </row>
    <row r="185" spans="1:5" x14ac:dyDescent="0.2">
      <c r="A185" s="130">
        <v>44621</v>
      </c>
      <c r="B185" t="s">
        <v>100</v>
      </c>
      <c r="C185" t="s">
        <v>850</v>
      </c>
      <c r="D185" s="143">
        <v>250000</v>
      </c>
    </row>
    <row r="186" spans="1:5" x14ac:dyDescent="0.2">
      <c r="A186" s="130">
        <v>44621</v>
      </c>
      <c r="B186" t="s">
        <v>100</v>
      </c>
      <c r="C186" t="s">
        <v>197</v>
      </c>
      <c r="D186" s="143">
        <v>50000</v>
      </c>
    </row>
    <row r="187" spans="1:5" x14ac:dyDescent="0.2">
      <c r="A187" s="130">
        <v>44621</v>
      </c>
      <c r="B187" t="s">
        <v>100</v>
      </c>
      <c r="C187" t="s">
        <v>585</v>
      </c>
      <c r="D187" s="143">
        <v>50000</v>
      </c>
    </row>
    <row r="188" spans="1:5" x14ac:dyDescent="0.2">
      <c r="A188" s="130">
        <v>44621</v>
      </c>
      <c r="B188" t="s">
        <v>100</v>
      </c>
      <c r="C188" t="s">
        <v>623</v>
      </c>
      <c r="D188" s="143">
        <v>300000</v>
      </c>
    </row>
    <row r="189" spans="1:5" x14ac:dyDescent="0.2">
      <c r="A189" s="130">
        <v>44621</v>
      </c>
      <c r="B189" t="s">
        <v>100</v>
      </c>
      <c r="C189" t="s">
        <v>624</v>
      </c>
      <c r="D189" s="143">
        <v>50000</v>
      </c>
    </row>
    <row r="190" spans="1:5" x14ac:dyDescent="0.2">
      <c r="A190" s="130">
        <v>44621</v>
      </c>
      <c r="B190" t="s">
        <v>100</v>
      </c>
      <c r="C190" t="s">
        <v>851</v>
      </c>
      <c r="D190" s="143">
        <v>100000</v>
      </c>
    </row>
    <row r="191" spans="1:5" x14ac:dyDescent="0.2">
      <c r="A191" s="130">
        <v>44621</v>
      </c>
      <c r="B191" t="s">
        <v>100</v>
      </c>
      <c r="C191" t="s">
        <v>584</v>
      </c>
      <c r="D191" s="143">
        <v>100000</v>
      </c>
    </row>
    <row r="192" spans="1:5" x14ac:dyDescent="0.2">
      <c r="A192" s="130">
        <v>44623</v>
      </c>
      <c r="B192" t="s">
        <v>17</v>
      </c>
      <c r="C192" t="s">
        <v>634</v>
      </c>
      <c r="D192" s="143">
        <v>200000</v>
      </c>
    </row>
    <row r="193" spans="1:5" x14ac:dyDescent="0.2">
      <c r="A193" s="130">
        <v>44623</v>
      </c>
      <c r="B193" t="s">
        <v>17</v>
      </c>
      <c r="C193" t="s">
        <v>291</v>
      </c>
      <c r="D193" s="143">
        <v>50000</v>
      </c>
    </row>
    <row r="194" spans="1:5" x14ac:dyDescent="0.2">
      <c r="A194" s="130">
        <v>44625</v>
      </c>
      <c r="B194" t="s">
        <v>100</v>
      </c>
      <c r="C194" t="s">
        <v>625</v>
      </c>
      <c r="D194" s="143">
        <v>150000</v>
      </c>
    </row>
    <row r="195" spans="1:5" x14ac:dyDescent="0.2">
      <c r="A195" s="130">
        <v>44625</v>
      </c>
      <c r="B195" t="s">
        <v>100</v>
      </c>
      <c r="C195" t="s">
        <v>626</v>
      </c>
      <c r="D195" s="143">
        <v>150000</v>
      </c>
    </row>
    <row r="196" spans="1:5" x14ac:dyDescent="0.2">
      <c r="A196" s="130">
        <v>44625</v>
      </c>
      <c r="B196" t="s">
        <v>100</v>
      </c>
      <c r="C196" t="s">
        <v>371</v>
      </c>
      <c r="D196" s="143">
        <v>300000</v>
      </c>
    </row>
    <row r="197" spans="1:5" x14ac:dyDescent="0.2">
      <c r="A197" s="130">
        <v>44626</v>
      </c>
      <c r="B197" t="s">
        <v>17</v>
      </c>
      <c r="C197" t="s">
        <v>196</v>
      </c>
      <c r="E197" s="143">
        <v>2000000</v>
      </c>
    </row>
    <row r="198" spans="1:5" x14ac:dyDescent="0.2">
      <c r="A198" s="130">
        <v>44628</v>
      </c>
      <c r="B198" t="s">
        <v>100</v>
      </c>
      <c r="C198" t="s">
        <v>826</v>
      </c>
      <c r="E198" s="143">
        <v>2000000</v>
      </c>
    </row>
    <row r="199" spans="1:5" x14ac:dyDescent="0.2">
      <c r="A199" s="130">
        <v>44628</v>
      </c>
      <c r="B199" t="s">
        <v>100</v>
      </c>
      <c r="C199" t="s">
        <v>684</v>
      </c>
      <c r="E199" s="143">
        <v>100000</v>
      </c>
    </row>
    <row r="200" spans="1:5" x14ac:dyDescent="0.2">
      <c r="A200" s="130">
        <v>44628</v>
      </c>
      <c r="B200" t="s">
        <v>17</v>
      </c>
      <c r="C200" t="s">
        <v>120</v>
      </c>
      <c r="E200" s="143">
        <v>750000</v>
      </c>
    </row>
    <row r="201" spans="1:5" x14ac:dyDescent="0.2">
      <c r="A201" s="130">
        <v>44628</v>
      </c>
      <c r="B201" t="s">
        <v>100</v>
      </c>
      <c r="C201" t="s">
        <v>582</v>
      </c>
      <c r="D201" s="143">
        <v>50000</v>
      </c>
    </row>
    <row r="202" spans="1:5" x14ac:dyDescent="0.2">
      <c r="A202" s="130">
        <v>44628</v>
      </c>
      <c r="B202" t="s">
        <v>17</v>
      </c>
      <c r="C202" t="s">
        <v>38</v>
      </c>
      <c r="D202" s="143">
        <v>100000</v>
      </c>
    </row>
    <row r="203" spans="1:5" x14ac:dyDescent="0.2">
      <c r="A203" s="130">
        <v>44628</v>
      </c>
      <c r="B203" t="s">
        <v>17</v>
      </c>
      <c r="C203" t="s">
        <v>205</v>
      </c>
      <c r="D203" s="143">
        <v>400000</v>
      </c>
    </row>
    <row r="204" spans="1:5" x14ac:dyDescent="0.2">
      <c r="A204" s="130">
        <v>44629</v>
      </c>
      <c r="B204" t="s">
        <v>100</v>
      </c>
      <c r="C204" t="s">
        <v>627</v>
      </c>
      <c r="D204" s="143">
        <v>300000</v>
      </c>
    </row>
    <row r="205" spans="1:5" x14ac:dyDescent="0.2">
      <c r="A205" s="130">
        <v>44629</v>
      </c>
      <c r="B205" t="s">
        <v>100</v>
      </c>
      <c r="C205" t="s">
        <v>628</v>
      </c>
      <c r="D205" s="143">
        <v>50000</v>
      </c>
    </row>
    <row r="206" spans="1:5" x14ac:dyDescent="0.2">
      <c r="A206" s="130">
        <v>44630</v>
      </c>
      <c r="B206" t="s">
        <v>100</v>
      </c>
      <c r="C206" t="s">
        <v>852</v>
      </c>
      <c r="D206" s="143">
        <v>200000</v>
      </c>
    </row>
    <row r="207" spans="1:5" x14ac:dyDescent="0.2">
      <c r="A207" s="130">
        <v>44630</v>
      </c>
      <c r="B207" t="s">
        <v>100</v>
      </c>
      <c r="C207" t="s">
        <v>164</v>
      </c>
      <c r="E207" s="143">
        <v>200000</v>
      </c>
    </row>
    <row r="208" spans="1:5" x14ac:dyDescent="0.2">
      <c r="A208" s="130">
        <v>44630</v>
      </c>
      <c r="B208" t="s">
        <v>100</v>
      </c>
      <c r="C208" t="s">
        <v>629</v>
      </c>
      <c r="E208" s="143">
        <v>100000</v>
      </c>
    </row>
    <row r="209" spans="1:5" x14ac:dyDescent="0.2">
      <c r="A209" s="130">
        <v>44630</v>
      </c>
      <c r="B209" t="s">
        <v>100</v>
      </c>
      <c r="C209" t="s">
        <v>199</v>
      </c>
      <c r="E209" s="143">
        <v>300000</v>
      </c>
    </row>
    <row r="210" spans="1:5" x14ac:dyDescent="0.2">
      <c r="A210" s="130">
        <v>44635</v>
      </c>
      <c r="B210" t="s">
        <v>17</v>
      </c>
      <c r="C210" t="s">
        <v>162</v>
      </c>
      <c r="E210" s="143">
        <v>100000</v>
      </c>
    </row>
    <row r="211" spans="1:5" x14ac:dyDescent="0.2">
      <c r="A211" s="130">
        <v>44636</v>
      </c>
      <c r="B211" t="s">
        <v>17</v>
      </c>
      <c r="C211" t="s">
        <v>316</v>
      </c>
      <c r="E211" s="143">
        <v>300000</v>
      </c>
    </row>
    <row r="212" spans="1:5" x14ac:dyDescent="0.2">
      <c r="A212" s="130">
        <v>44636</v>
      </c>
      <c r="B212" t="s">
        <v>100</v>
      </c>
      <c r="C212" t="s">
        <v>157</v>
      </c>
      <c r="E212" s="143">
        <v>500000</v>
      </c>
    </row>
    <row r="213" spans="1:5" x14ac:dyDescent="0.2">
      <c r="A213" s="130">
        <v>44636</v>
      </c>
      <c r="B213" t="s">
        <v>100</v>
      </c>
      <c r="C213" t="s">
        <v>630</v>
      </c>
      <c r="E213" s="143">
        <v>200000</v>
      </c>
    </row>
    <row r="214" spans="1:5" x14ac:dyDescent="0.2">
      <c r="A214" s="130">
        <v>44637</v>
      </c>
      <c r="B214" t="s">
        <v>100</v>
      </c>
      <c r="C214" t="s">
        <v>631</v>
      </c>
      <c r="E214" s="143">
        <v>300000</v>
      </c>
    </row>
    <row r="215" spans="1:5" x14ac:dyDescent="0.2">
      <c r="A215" s="130">
        <v>44637</v>
      </c>
      <c r="B215" t="s">
        <v>100</v>
      </c>
      <c r="C215" t="s">
        <v>632</v>
      </c>
      <c r="E215" s="143">
        <v>500000</v>
      </c>
    </row>
    <row r="216" spans="1:5" x14ac:dyDescent="0.2">
      <c r="A216" s="130">
        <v>44637</v>
      </c>
      <c r="B216" t="s">
        <v>100</v>
      </c>
      <c r="C216" t="s">
        <v>633</v>
      </c>
      <c r="E216" s="143">
        <v>200000</v>
      </c>
    </row>
    <row r="217" spans="1:5" x14ac:dyDescent="0.2">
      <c r="A217" s="130">
        <v>44638</v>
      </c>
      <c r="B217" t="s">
        <v>17</v>
      </c>
      <c r="C217" t="s">
        <v>162</v>
      </c>
      <c r="E217" s="143">
        <v>100000</v>
      </c>
    </row>
    <row r="218" spans="1:5" x14ac:dyDescent="0.2">
      <c r="A218" s="130">
        <v>44638</v>
      </c>
      <c r="B218" t="s">
        <v>17</v>
      </c>
      <c r="C218" t="s">
        <v>113</v>
      </c>
      <c r="E218" s="143">
        <v>200000</v>
      </c>
    </row>
    <row r="219" spans="1:5" x14ac:dyDescent="0.2">
      <c r="A219" s="130">
        <v>44638</v>
      </c>
      <c r="B219" t="s">
        <v>17</v>
      </c>
      <c r="C219" t="s">
        <v>200</v>
      </c>
      <c r="E219" s="143">
        <v>300000</v>
      </c>
    </row>
    <row r="220" spans="1:5" x14ac:dyDescent="0.2">
      <c r="A220" s="130">
        <v>44638</v>
      </c>
      <c r="B220" t="s">
        <v>17</v>
      </c>
      <c r="C220" t="s">
        <v>287</v>
      </c>
      <c r="E220" s="143">
        <v>450000</v>
      </c>
    </row>
    <row r="221" spans="1:5" x14ac:dyDescent="0.2">
      <c r="A221" s="130">
        <v>44638</v>
      </c>
      <c r="B221" t="s">
        <v>17</v>
      </c>
      <c r="C221" t="s">
        <v>158</v>
      </c>
      <c r="E221" s="143">
        <v>200000</v>
      </c>
    </row>
    <row r="222" spans="1:5" x14ac:dyDescent="0.2">
      <c r="A222" s="130">
        <v>44638</v>
      </c>
      <c r="B222" t="s">
        <v>100</v>
      </c>
      <c r="C222" t="s">
        <v>202</v>
      </c>
      <c r="E222" s="143">
        <v>200000</v>
      </c>
    </row>
    <row r="223" spans="1:5" x14ac:dyDescent="0.2">
      <c r="A223" s="130">
        <v>44638</v>
      </c>
      <c r="B223" t="s">
        <v>100</v>
      </c>
      <c r="C223" t="s">
        <v>209</v>
      </c>
      <c r="E223" s="143">
        <v>300000</v>
      </c>
    </row>
    <row r="224" spans="1:5" x14ac:dyDescent="0.2">
      <c r="A224" s="130">
        <v>44640</v>
      </c>
      <c r="B224" t="s">
        <v>100</v>
      </c>
      <c r="C224" t="s">
        <v>156</v>
      </c>
      <c r="E224" s="143">
        <v>500000</v>
      </c>
    </row>
    <row r="225" spans="1:5" x14ac:dyDescent="0.2">
      <c r="A225" s="130">
        <v>44640</v>
      </c>
      <c r="B225" t="s">
        <v>100</v>
      </c>
      <c r="C225" t="s">
        <v>162</v>
      </c>
      <c r="E225" s="143">
        <v>200000</v>
      </c>
    </row>
    <row r="226" spans="1:5" x14ac:dyDescent="0.2">
      <c r="A226" s="130">
        <v>44640</v>
      </c>
      <c r="B226" t="s">
        <v>100</v>
      </c>
      <c r="C226" t="s">
        <v>158</v>
      </c>
      <c r="E226" s="143">
        <v>300000</v>
      </c>
    </row>
    <row r="227" spans="1:5" x14ac:dyDescent="0.2">
      <c r="A227" s="130">
        <v>44641</v>
      </c>
      <c r="B227" t="s">
        <v>100</v>
      </c>
      <c r="C227" t="s">
        <v>657</v>
      </c>
      <c r="D227" s="143">
        <v>300000</v>
      </c>
    </row>
    <row r="228" spans="1:5" x14ac:dyDescent="0.2">
      <c r="A228" s="130">
        <v>44644</v>
      </c>
      <c r="B228" t="s">
        <v>100</v>
      </c>
      <c r="C228" t="s">
        <v>658</v>
      </c>
      <c r="D228" s="143">
        <v>100000</v>
      </c>
    </row>
    <row r="229" spans="1:5" x14ac:dyDescent="0.2">
      <c r="A229" s="130">
        <v>44646</v>
      </c>
      <c r="B229" t="s">
        <v>100</v>
      </c>
      <c r="C229" t="s">
        <v>159</v>
      </c>
      <c r="E229" s="143">
        <v>500000</v>
      </c>
    </row>
    <row r="230" spans="1:5" x14ac:dyDescent="0.2">
      <c r="A230" s="130">
        <v>44648</v>
      </c>
      <c r="B230" t="s">
        <v>100</v>
      </c>
      <c r="C230" t="s">
        <v>45</v>
      </c>
      <c r="D230" s="143">
        <v>50000</v>
      </c>
    </row>
    <row r="231" spans="1:5" x14ac:dyDescent="0.2">
      <c r="A231" s="130">
        <v>44648</v>
      </c>
      <c r="B231" t="s">
        <v>100</v>
      </c>
      <c r="C231" t="s">
        <v>353</v>
      </c>
      <c r="D231" s="143">
        <v>250000</v>
      </c>
    </row>
    <row r="232" spans="1:5" x14ac:dyDescent="0.2">
      <c r="A232" s="130">
        <v>44648</v>
      </c>
      <c r="B232" t="s">
        <v>100</v>
      </c>
      <c r="C232" t="s">
        <v>853</v>
      </c>
      <c r="D232" s="143">
        <v>750000</v>
      </c>
    </row>
    <row r="233" spans="1:5" x14ac:dyDescent="0.2">
      <c r="A233" s="130">
        <v>44648</v>
      </c>
      <c r="B233" t="s">
        <v>100</v>
      </c>
      <c r="C233" t="s">
        <v>820</v>
      </c>
      <c r="D233" s="143">
        <v>300000</v>
      </c>
    </row>
    <row r="234" spans="1:5" x14ac:dyDescent="0.2">
      <c r="A234" s="130">
        <v>44648</v>
      </c>
      <c r="B234" t="s">
        <v>100</v>
      </c>
      <c r="C234" t="s">
        <v>819</v>
      </c>
      <c r="D234" s="143">
        <v>50000</v>
      </c>
    </row>
    <row r="235" spans="1:5" x14ac:dyDescent="0.2">
      <c r="A235" s="130">
        <v>44648</v>
      </c>
      <c r="B235" t="s">
        <v>100</v>
      </c>
      <c r="C235" t="s">
        <v>36</v>
      </c>
      <c r="D235" s="143">
        <v>50000</v>
      </c>
    </row>
    <row r="236" spans="1:5" x14ac:dyDescent="0.2">
      <c r="A236" s="130">
        <v>44648</v>
      </c>
      <c r="B236" t="s">
        <v>100</v>
      </c>
      <c r="C236" t="s">
        <v>659</v>
      </c>
      <c r="D236" s="143">
        <v>50000</v>
      </c>
    </row>
    <row r="237" spans="1:5" x14ac:dyDescent="0.2">
      <c r="A237" s="130">
        <v>44648</v>
      </c>
      <c r="B237" t="s">
        <v>100</v>
      </c>
      <c r="C237" t="s">
        <v>660</v>
      </c>
      <c r="D237" s="143">
        <v>200000</v>
      </c>
    </row>
    <row r="238" spans="1:5" x14ac:dyDescent="0.2">
      <c r="A238" s="130">
        <v>44648</v>
      </c>
      <c r="B238" t="s">
        <v>100</v>
      </c>
      <c r="C238" t="s">
        <v>661</v>
      </c>
      <c r="D238" s="143">
        <v>100000</v>
      </c>
    </row>
    <row r="239" spans="1:5" x14ac:dyDescent="0.2">
      <c r="A239" s="130">
        <v>44648</v>
      </c>
      <c r="B239" t="s">
        <v>100</v>
      </c>
      <c r="C239" t="s">
        <v>578</v>
      </c>
      <c r="D239" s="143">
        <v>50000</v>
      </c>
    </row>
    <row r="240" spans="1:5" x14ac:dyDescent="0.2">
      <c r="A240" s="130">
        <v>44648</v>
      </c>
      <c r="B240" t="s">
        <v>100</v>
      </c>
      <c r="C240" t="s">
        <v>662</v>
      </c>
      <c r="D240" s="143">
        <v>200000</v>
      </c>
    </row>
    <row r="241" spans="1:4" x14ac:dyDescent="0.2">
      <c r="A241" s="130">
        <v>44648</v>
      </c>
      <c r="B241" t="s">
        <v>100</v>
      </c>
      <c r="C241" t="s">
        <v>663</v>
      </c>
      <c r="D241" s="143">
        <v>100000</v>
      </c>
    </row>
    <row r="242" spans="1:4" x14ac:dyDescent="0.2">
      <c r="A242" s="130">
        <v>44648</v>
      </c>
      <c r="B242" t="s">
        <v>100</v>
      </c>
      <c r="C242" t="s">
        <v>854</v>
      </c>
      <c r="D242" s="143">
        <v>100000</v>
      </c>
    </row>
    <row r="243" spans="1:4" x14ac:dyDescent="0.2">
      <c r="A243" s="130">
        <v>44649</v>
      </c>
      <c r="B243" t="s">
        <v>100</v>
      </c>
      <c r="C243" t="s">
        <v>185</v>
      </c>
      <c r="D243" s="143">
        <v>50000</v>
      </c>
    </row>
    <row r="244" spans="1:4" x14ac:dyDescent="0.2">
      <c r="A244" s="130">
        <v>44649</v>
      </c>
      <c r="B244" t="s">
        <v>100</v>
      </c>
      <c r="C244" t="s">
        <v>408</v>
      </c>
      <c r="D244" s="143">
        <v>200000</v>
      </c>
    </row>
    <row r="245" spans="1:4" x14ac:dyDescent="0.2">
      <c r="A245" s="130">
        <v>44649</v>
      </c>
      <c r="B245" t="s">
        <v>100</v>
      </c>
      <c r="C245" t="s">
        <v>664</v>
      </c>
      <c r="D245" s="143">
        <v>200000</v>
      </c>
    </row>
    <row r="246" spans="1:4" x14ac:dyDescent="0.2">
      <c r="A246" s="130">
        <v>44649</v>
      </c>
      <c r="B246" t="s">
        <v>100</v>
      </c>
      <c r="C246" t="s">
        <v>40</v>
      </c>
      <c r="D246" s="143">
        <v>50000</v>
      </c>
    </row>
    <row r="247" spans="1:4" x14ac:dyDescent="0.2">
      <c r="A247" s="130">
        <v>44649</v>
      </c>
      <c r="B247" t="s">
        <v>100</v>
      </c>
      <c r="C247" t="s">
        <v>665</v>
      </c>
      <c r="D247" s="143">
        <v>50000</v>
      </c>
    </row>
    <row r="248" spans="1:4" x14ac:dyDescent="0.2">
      <c r="A248" s="130">
        <v>44649</v>
      </c>
      <c r="B248" t="s">
        <v>100</v>
      </c>
      <c r="C248" t="s">
        <v>666</v>
      </c>
      <c r="D248" s="143">
        <v>200000</v>
      </c>
    </row>
    <row r="249" spans="1:4" x14ac:dyDescent="0.2">
      <c r="A249" s="130">
        <v>44649</v>
      </c>
      <c r="B249" t="s">
        <v>100</v>
      </c>
      <c r="C249" t="s">
        <v>667</v>
      </c>
      <c r="D249" s="143">
        <v>300000</v>
      </c>
    </row>
    <row r="250" spans="1:4" x14ac:dyDescent="0.2">
      <c r="A250" s="130">
        <v>44649</v>
      </c>
      <c r="B250" t="s">
        <v>100</v>
      </c>
      <c r="C250" t="s">
        <v>581</v>
      </c>
      <c r="D250" s="143">
        <v>50000</v>
      </c>
    </row>
    <row r="251" spans="1:4" x14ac:dyDescent="0.2">
      <c r="A251" s="130">
        <v>44649</v>
      </c>
      <c r="B251" t="s">
        <v>100</v>
      </c>
      <c r="C251" t="s">
        <v>668</v>
      </c>
      <c r="D251" s="143">
        <v>300000</v>
      </c>
    </row>
    <row r="252" spans="1:4" x14ac:dyDescent="0.2">
      <c r="A252" s="130">
        <v>44650</v>
      </c>
      <c r="B252" t="s">
        <v>100</v>
      </c>
      <c r="C252" t="s">
        <v>669</v>
      </c>
      <c r="D252" s="143">
        <v>200000</v>
      </c>
    </row>
    <row r="253" spans="1:4" x14ac:dyDescent="0.2">
      <c r="A253" s="130">
        <v>44650</v>
      </c>
      <c r="B253" t="s">
        <v>100</v>
      </c>
      <c r="C253" t="s">
        <v>197</v>
      </c>
      <c r="D253" s="143">
        <v>50000</v>
      </c>
    </row>
    <row r="254" spans="1:4" x14ac:dyDescent="0.2">
      <c r="A254" s="130">
        <v>44650</v>
      </c>
      <c r="B254" t="s">
        <v>100</v>
      </c>
      <c r="C254" t="s">
        <v>400</v>
      </c>
      <c r="D254" s="143">
        <v>200000</v>
      </c>
    </row>
    <row r="255" spans="1:4" x14ac:dyDescent="0.2">
      <c r="A255" s="130">
        <v>44650</v>
      </c>
      <c r="B255" t="s">
        <v>100</v>
      </c>
      <c r="C255" t="s">
        <v>670</v>
      </c>
      <c r="D255" s="143">
        <v>300000</v>
      </c>
    </row>
    <row r="256" spans="1:4" x14ac:dyDescent="0.2">
      <c r="A256" s="130">
        <v>44651</v>
      </c>
      <c r="B256" t="s">
        <v>100</v>
      </c>
      <c r="C256" t="s">
        <v>671</v>
      </c>
      <c r="D256" s="143">
        <v>100000</v>
      </c>
    </row>
    <row r="257" spans="1:5" x14ac:dyDescent="0.2">
      <c r="A257" s="130">
        <v>44651</v>
      </c>
      <c r="B257" t="s">
        <v>100</v>
      </c>
      <c r="C257" t="s">
        <v>125</v>
      </c>
      <c r="D257" s="143">
        <v>250000</v>
      </c>
    </row>
    <row r="258" spans="1:5" x14ac:dyDescent="0.2">
      <c r="A258" s="130">
        <v>44651</v>
      </c>
      <c r="B258" t="s">
        <v>100</v>
      </c>
      <c r="C258" t="s">
        <v>41</v>
      </c>
      <c r="D258" s="143">
        <v>50000</v>
      </c>
    </row>
    <row r="259" spans="1:5" x14ac:dyDescent="0.2">
      <c r="A259" s="130">
        <v>44652</v>
      </c>
      <c r="B259" t="s">
        <v>100</v>
      </c>
      <c r="C259" t="s">
        <v>672</v>
      </c>
      <c r="D259" s="143">
        <v>150000</v>
      </c>
    </row>
    <row r="260" spans="1:5" x14ac:dyDescent="0.2">
      <c r="A260" s="130">
        <v>44652</v>
      </c>
      <c r="B260" t="s">
        <v>100</v>
      </c>
      <c r="C260" t="s">
        <v>673</v>
      </c>
      <c r="E260" s="143">
        <v>500000</v>
      </c>
    </row>
    <row r="261" spans="1:5" x14ac:dyDescent="0.2">
      <c r="A261" s="130">
        <v>44652</v>
      </c>
      <c r="B261" t="s">
        <v>100</v>
      </c>
      <c r="C261" t="s">
        <v>120</v>
      </c>
      <c r="E261" s="143">
        <v>750000</v>
      </c>
    </row>
    <row r="262" spans="1:5" x14ac:dyDescent="0.2">
      <c r="A262" s="130">
        <v>44652</v>
      </c>
      <c r="B262" t="s">
        <v>100</v>
      </c>
      <c r="C262" t="s">
        <v>291</v>
      </c>
      <c r="D262" s="143">
        <v>50000</v>
      </c>
    </row>
    <row r="263" spans="1:5" x14ac:dyDescent="0.2">
      <c r="A263" s="130">
        <v>44652</v>
      </c>
      <c r="B263" t="s">
        <v>100</v>
      </c>
      <c r="C263" t="s">
        <v>855</v>
      </c>
      <c r="D263" s="143">
        <v>450000</v>
      </c>
    </row>
    <row r="264" spans="1:5" x14ac:dyDescent="0.2">
      <c r="A264" s="130">
        <v>44652</v>
      </c>
      <c r="B264" t="s">
        <v>100</v>
      </c>
      <c r="C264" t="s">
        <v>674</v>
      </c>
      <c r="D264" s="143">
        <v>300000</v>
      </c>
    </row>
    <row r="265" spans="1:5" x14ac:dyDescent="0.2">
      <c r="A265" s="130">
        <v>44652</v>
      </c>
      <c r="B265" t="s">
        <v>100</v>
      </c>
      <c r="C265" t="s">
        <v>452</v>
      </c>
      <c r="D265" s="143">
        <v>200000</v>
      </c>
    </row>
    <row r="266" spans="1:5" x14ac:dyDescent="0.2">
      <c r="A266" s="130">
        <v>44653</v>
      </c>
      <c r="B266" t="s">
        <v>100</v>
      </c>
      <c r="C266" t="s">
        <v>682</v>
      </c>
      <c r="E266" s="143">
        <v>200000</v>
      </c>
    </row>
    <row r="267" spans="1:5" x14ac:dyDescent="0.2">
      <c r="A267" s="130">
        <v>44653</v>
      </c>
      <c r="B267" t="s">
        <v>100</v>
      </c>
      <c r="C267" t="s">
        <v>200</v>
      </c>
      <c r="E267" s="143">
        <v>300000</v>
      </c>
    </row>
    <row r="268" spans="1:5" x14ac:dyDescent="0.2">
      <c r="A268" s="130">
        <v>44653</v>
      </c>
      <c r="B268" t="s">
        <v>100</v>
      </c>
      <c r="C268" t="s">
        <v>219</v>
      </c>
      <c r="D268" s="143">
        <v>50000</v>
      </c>
    </row>
    <row r="269" spans="1:5" x14ac:dyDescent="0.2">
      <c r="A269" s="130">
        <v>44653</v>
      </c>
      <c r="B269" t="s">
        <v>100</v>
      </c>
      <c r="C269" t="s">
        <v>675</v>
      </c>
      <c r="D269" s="143">
        <v>100000</v>
      </c>
    </row>
    <row r="270" spans="1:5" x14ac:dyDescent="0.2">
      <c r="A270" s="130">
        <v>44653</v>
      </c>
      <c r="B270" t="s">
        <v>100</v>
      </c>
      <c r="C270" t="s">
        <v>676</v>
      </c>
      <c r="D270" s="143">
        <v>150000</v>
      </c>
    </row>
    <row r="271" spans="1:5" x14ac:dyDescent="0.2">
      <c r="A271" s="130">
        <v>44654</v>
      </c>
      <c r="B271" t="s">
        <v>17</v>
      </c>
      <c r="C271" t="s">
        <v>583</v>
      </c>
      <c r="D271" s="143">
        <v>50000</v>
      </c>
    </row>
    <row r="272" spans="1:5" x14ac:dyDescent="0.2">
      <c r="A272" s="130">
        <v>44654</v>
      </c>
      <c r="B272" t="s">
        <v>17</v>
      </c>
      <c r="C272" t="s">
        <v>750</v>
      </c>
      <c r="D272" s="143">
        <v>50000</v>
      </c>
    </row>
    <row r="273" spans="1:5" x14ac:dyDescent="0.2">
      <c r="A273" s="130">
        <v>44654</v>
      </c>
      <c r="B273" t="s">
        <v>17</v>
      </c>
      <c r="C273" t="s">
        <v>856</v>
      </c>
      <c r="D273" s="143">
        <v>150000</v>
      </c>
    </row>
    <row r="274" spans="1:5" x14ac:dyDescent="0.2">
      <c r="A274" s="130">
        <v>44655</v>
      </c>
      <c r="B274" t="s">
        <v>100</v>
      </c>
      <c r="C274" t="s">
        <v>585</v>
      </c>
      <c r="D274" s="143">
        <v>50000</v>
      </c>
    </row>
    <row r="275" spans="1:5" x14ac:dyDescent="0.2">
      <c r="A275" s="130">
        <v>44655</v>
      </c>
      <c r="B275" t="s">
        <v>100</v>
      </c>
      <c r="C275" t="s">
        <v>677</v>
      </c>
      <c r="D275" s="143">
        <v>300000</v>
      </c>
    </row>
    <row r="276" spans="1:5" x14ac:dyDescent="0.2">
      <c r="A276" s="130">
        <v>44656</v>
      </c>
      <c r="B276" t="s">
        <v>100</v>
      </c>
      <c r="C276" t="s">
        <v>107</v>
      </c>
      <c r="D276" s="143">
        <v>50000</v>
      </c>
    </row>
    <row r="277" spans="1:5" x14ac:dyDescent="0.2">
      <c r="A277" s="130">
        <v>44656</v>
      </c>
      <c r="B277" t="s">
        <v>100</v>
      </c>
      <c r="C277" t="s">
        <v>857</v>
      </c>
      <c r="D277" s="143">
        <v>275000</v>
      </c>
    </row>
    <row r="278" spans="1:5" x14ac:dyDescent="0.2">
      <c r="A278" s="130">
        <v>44656</v>
      </c>
      <c r="B278" t="s">
        <v>100</v>
      </c>
      <c r="C278" t="s">
        <v>678</v>
      </c>
      <c r="D278" s="143">
        <v>500000</v>
      </c>
    </row>
    <row r="279" spans="1:5" x14ac:dyDescent="0.2">
      <c r="A279" s="130">
        <v>44657</v>
      </c>
      <c r="B279" t="s">
        <v>100</v>
      </c>
      <c r="C279" t="s">
        <v>597</v>
      </c>
      <c r="D279" s="143">
        <v>50000</v>
      </c>
    </row>
    <row r="280" spans="1:5" x14ac:dyDescent="0.2">
      <c r="A280" s="130">
        <v>44657</v>
      </c>
      <c r="B280" t="s">
        <v>100</v>
      </c>
      <c r="C280" t="s">
        <v>679</v>
      </c>
      <c r="D280" s="143">
        <v>100000</v>
      </c>
    </row>
    <row r="281" spans="1:5" x14ac:dyDescent="0.2">
      <c r="A281" s="130">
        <v>44657</v>
      </c>
      <c r="B281" t="s">
        <v>100</v>
      </c>
      <c r="C281" t="s">
        <v>586</v>
      </c>
      <c r="D281" s="143">
        <v>50000</v>
      </c>
    </row>
    <row r="282" spans="1:5" x14ac:dyDescent="0.2">
      <c r="A282" s="130">
        <v>44659</v>
      </c>
      <c r="B282" t="s">
        <v>17</v>
      </c>
      <c r="C282" t="s">
        <v>159</v>
      </c>
      <c r="E282" s="143">
        <v>100000</v>
      </c>
    </row>
    <row r="283" spans="1:5" x14ac:dyDescent="0.2">
      <c r="A283" s="130">
        <v>44659</v>
      </c>
      <c r="B283" t="s">
        <v>100</v>
      </c>
      <c r="C283" t="s">
        <v>711</v>
      </c>
      <c r="E283" s="143">
        <v>300000</v>
      </c>
    </row>
    <row r="284" spans="1:5" x14ac:dyDescent="0.2">
      <c r="A284" s="130">
        <v>44659</v>
      </c>
      <c r="B284" t="s">
        <v>100</v>
      </c>
      <c r="C284" t="s">
        <v>582</v>
      </c>
      <c r="D284" s="143">
        <v>50000</v>
      </c>
    </row>
    <row r="285" spans="1:5" x14ac:dyDescent="0.2">
      <c r="A285" s="130">
        <v>44662</v>
      </c>
      <c r="B285" t="s">
        <v>100</v>
      </c>
      <c r="C285" t="s">
        <v>680</v>
      </c>
      <c r="D285" s="143">
        <v>750000</v>
      </c>
    </row>
    <row r="286" spans="1:5" x14ac:dyDescent="0.2">
      <c r="A286" s="130">
        <v>44662</v>
      </c>
      <c r="B286" t="s">
        <v>17</v>
      </c>
      <c r="C286" t="s">
        <v>161</v>
      </c>
      <c r="E286" s="143">
        <v>500000</v>
      </c>
    </row>
    <row r="287" spans="1:5" x14ac:dyDescent="0.2">
      <c r="A287" s="130">
        <v>44662</v>
      </c>
      <c r="B287" t="s">
        <v>100</v>
      </c>
      <c r="C287" t="s">
        <v>162</v>
      </c>
      <c r="E287" s="143">
        <v>100000</v>
      </c>
    </row>
    <row r="288" spans="1:5" x14ac:dyDescent="0.2">
      <c r="A288" s="130">
        <v>44664</v>
      </c>
      <c r="B288" t="s">
        <v>100</v>
      </c>
      <c r="C288" t="s">
        <v>209</v>
      </c>
      <c r="E288" s="143">
        <v>500000</v>
      </c>
    </row>
    <row r="289" spans="1:5" x14ac:dyDescent="0.2">
      <c r="A289" s="130">
        <v>44666</v>
      </c>
      <c r="B289" t="s">
        <v>17</v>
      </c>
      <c r="C289" t="s">
        <v>371</v>
      </c>
      <c r="E289" s="143">
        <v>500000</v>
      </c>
    </row>
    <row r="290" spans="1:5" x14ac:dyDescent="0.2">
      <c r="A290" s="130">
        <v>44669</v>
      </c>
      <c r="B290" t="s">
        <v>100</v>
      </c>
      <c r="C290" t="s">
        <v>841</v>
      </c>
      <c r="D290" s="143">
        <v>50000</v>
      </c>
    </row>
    <row r="291" spans="1:5" x14ac:dyDescent="0.2">
      <c r="A291" s="130">
        <v>44669</v>
      </c>
      <c r="B291" t="s">
        <v>100</v>
      </c>
      <c r="C291" t="s">
        <v>742</v>
      </c>
      <c r="D291" s="143">
        <v>250000</v>
      </c>
    </row>
    <row r="292" spans="1:5" x14ac:dyDescent="0.2">
      <c r="A292" s="130">
        <v>44669</v>
      </c>
      <c r="B292" t="s">
        <v>100</v>
      </c>
      <c r="C292" t="s">
        <v>858</v>
      </c>
      <c r="D292" s="143">
        <v>250000</v>
      </c>
    </row>
    <row r="293" spans="1:5" x14ac:dyDescent="0.2">
      <c r="A293" s="130">
        <v>44669</v>
      </c>
      <c r="B293" t="s">
        <v>100</v>
      </c>
      <c r="C293" t="s">
        <v>577</v>
      </c>
      <c r="D293" s="143">
        <v>50000</v>
      </c>
    </row>
    <row r="294" spans="1:5" x14ac:dyDescent="0.2">
      <c r="A294" s="130">
        <v>44669</v>
      </c>
      <c r="B294" t="s">
        <v>100</v>
      </c>
      <c r="C294" t="s">
        <v>687</v>
      </c>
      <c r="D294" s="143">
        <v>500000</v>
      </c>
    </row>
    <row r="295" spans="1:5" x14ac:dyDescent="0.2">
      <c r="A295" s="130">
        <v>44670</v>
      </c>
      <c r="B295" t="s">
        <v>100</v>
      </c>
      <c r="C295" t="s">
        <v>859</v>
      </c>
      <c r="D295" s="143">
        <v>300000</v>
      </c>
    </row>
    <row r="296" spans="1:5" x14ac:dyDescent="0.2">
      <c r="A296" s="130">
        <v>44670</v>
      </c>
      <c r="B296" t="s">
        <v>100</v>
      </c>
      <c r="C296" t="s">
        <v>860</v>
      </c>
      <c r="D296" s="143">
        <v>200000</v>
      </c>
    </row>
    <row r="297" spans="1:5" x14ac:dyDescent="0.2">
      <c r="A297" s="130">
        <v>44670</v>
      </c>
      <c r="B297" t="s">
        <v>100</v>
      </c>
      <c r="C297" t="s">
        <v>569</v>
      </c>
      <c r="D297" s="143">
        <v>50000</v>
      </c>
    </row>
    <row r="298" spans="1:5" x14ac:dyDescent="0.2">
      <c r="A298" s="130">
        <v>44671</v>
      </c>
      <c r="B298" t="s">
        <v>17</v>
      </c>
      <c r="C298" t="s">
        <v>667</v>
      </c>
      <c r="D298" s="143">
        <v>200000</v>
      </c>
    </row>
    <row r="299" spans="1:5" x14ac:dyDescent="0.2">
      <c r="A299" s="130">
        <v>44671</v>
      </c>
      <c r="B299" t="s">
        <v>17</v>
      </c>
      <c r="C299" t="s">
        <v>688</v>
      </c>
      <c r="D299" s="143">
        <v>250000</v>
      </c>
    </row>
    <row r="300" spans="1:5" x14ac:dyDescent="0.2">
      <c r="A300" s="130">
        <v>44671</v>
      </c>
      <c r="B300" t="s">
        <v>17</v>
      </c>
      <c r="C300" t="s">
        <v>689</v>
      </c>
      <c r="D300" s="143">
        <v>440000</v>
      </c>
    </row>
    <row r="301" spans="1:5" x14ac:dyDescent="0.2">
      <c r="A301" s="130">
        <v>44671</v>
      </c>
      <c r="B301" t="s">
        <v>100</v>
      </c>
      <c r="C301" t="s">
        <v>316</v>
      </c>
      <c r="E301" s="143">
        <v>500000</v>
      </c>
    </row>
    <row r="302" spans="1:5" x14ac:dyDescent="0.2">
      <c r="A302" s="130">
        <v>44671</v>
      </c>
      <c r="B302" t="s">
        <v>100</v>
      </c>
      <c r="C302" t="s">
        <v>698</v>
      </c>
      <c r="D302" s="143">
        <v>200000</v>
      </c>
    </row>
    <row r="303" spans="1:5" x14ac:dyDescent="0.2">
      <c r="A303" s="130">
        <v>44672</v>
      </c>
      <c r="B303" t="s">
        <v>100</v>
      </c>
      <c r="C303" t="s">
        <v>579</v>
      </c>
      <c r="D303" s="143">
        <v>50000</v>
      </c>
    </row>
    <row r="304" spans="1:5" x14ac:dyDescent="0.2">
      <c r="A304" s="130">
        <v>44674</v>
      </c>
      <c r="B304" t="s">
        <v>100</v>
      </c>
      <c r="C304" t="s">
        <v>303</v>
      </c>
      <c r="D304" s="143">
        <v>450000</v>
      </c>
    </row>
    <row r="305" spans="1:5" x14ac:dyDescent="0.2">
      <c r="A305" s="130">
        <v>44674</v>
      </c>
      <c r="B305" t="s">
        <v>100</v>
      </c>
      <c r="C305" t="s">
        <v>125</v>
      </c>
      <c r="D305" s="143">
        <v>300000</v>
      </c>
    </row>
    <row r="306" spans="1:5" x14ac:dyDescent="0.2">
      <c r="A306" s="130">
        <v>44674</v>
      </c>
      <c r="B306" t="s">
        <v>100</v>
      </c>
      <c r="C306" t="s">
        <v>690</v>
      </c>
      <c r="D306" s="143">
        <v>100000</v>
      </c>
    </row>
    <row r="307" spans="1:5" x14ac:dyDescent="0.2">
      <c r="A307" s="130">
        <v>44674</v>
      </c>
      <c r="B307" t="s">
        <v>100</v>
      </c>
      <c r="C307" t="s">
        <v>691</v>
      </c>
      <c r="D307" s="143">
        <v>360000</v>
      </c>
    </row>
    <row r="308" spans="1:5" x14ac:dyDescent="0.2">
      <c r="A308" s="130">
        <v>44676</v>
      </c>
      <c r="B308" t="s">
        <v>100</v>
      </c>
      <c r="C308" t="s">
        <v>581</v>
      </c>
      <c r="D308" s="143">
        <v>50000</v>
      </c>
    </row>
    <row r="309" spans="1:5" x14ac:dyDescent="0.2">
      <c r="A309" s="130">
        <v>44676</v>
      </c>
      <c r="B309" t="s">
        <v>100</v>
      </c>
      <c r="C309" t="s">
        <v>692</v>
      </c>
      <c r="D309" s="143">
        <v>150000</v>
      </c>
    </row>
    <row r="310" spans="1:5" x14ac:dyDescent="0.2">
      <c r="A310" s="130">
        <v>44676</v>
      </c>
      <c r="B310" t="s">
        <v>100</v>
      </c>
      <c r="C310" t="s">
        <v>159</v>
      </c>
      <c r="E310" s="143">
        <v>500000</v>
      </c>
    </row>
    <row r="311" spans="1:5" x14ac:dyDescent="0.2">
      <c r="A311" s="130">
        <v>44679</v>
      </c>
      <c r="B311" t="s">
        <v>100</v>
      </c>
      <c r="C311" t="s">
        <v>819</v>
      </c>
      <c r="D311" s="143">
        <v>50000</v>
      </c>
    </row>
    <row r="312" spans="1:5" x14ac:dyDescent="0.2">
      <c r="A312" s="130">
        <v>44679</v>
      </c>
      <c r="B312" t="s">
        <v>100</v>
      </c>
      <c r="C312" t="s">
        <v>861</v>
      </c>
      <c r="D312" s="143">
        <v>500000</v>
      </c>
    </row>
    <row r="313" spans="1:5" x14ac:dyDescent="0.2">
      <c r="A313" s="130">
        <v>44679</v>
      </c>
      <c r="B313" t="s">
        <v>17</v>
      </c>
      <c r="C313" t="s">
        <v>114</v>
      </c>
      <c r="D313" s="143">
        <v>50000</v>
      </c>
    </row>
    <row r="314" spans="1:5" x14ac:dyDescent="0.2">
      <c r="A314" s="130">
        <v>44679</v>
      </c>
      <c r="B314" t="s">
        <v>17</v>
      </c>
      <c r="C314" t="s">
        <v>693</v>
      </c>
      <c r="D314" s="143">
        <v>450000</v>
      </c>
    </row>
    <row r="315" spans="1:5" x14ac:dyDescent="0.2">
      <c r="A315" s="130">
        <v>44680</v>
      </c>
      <c r="B315" t="s">
        <v>100</v>
      </c>
      <c r="C315" t="s">
        <v>219</v>
      </c>
      <c r="D315" s="143">
        <v>50000</v>
      </c>
    </row>
    <row r="316" spans="1:5" x14ac:dyDescent="0.2">
      <c r="A316" s="130">
        <v>44680</v>
      </c>
      <c r="B316" t="s">
        <v>100</v>
      </c>
      <c r="C316" t="s">
        <v>694</v>
      </c>
      <c r="D316" s="143">
        <v>200000</v>
      </c>
    </row>
    <row r="317" spans="1:5" x14ac:dyDescent="0.2">
      <c r="A317" s="130">
        <v>44680</v>
      </c>
      <c r="B317" t="s">
        <v>100</v>
      </c>
      <c r="C317" t="s">
        <v>862</v>
      </c>
      <c r="D317" s="143">
        <v>200000</v>
      </c>
    </row>
    <row r="318" spans="1:5" x14ac:dyDescent="0.2">
      <c r="A318" s="130">
        <v>44680</v>
      </c>
      <c r="B318" t="s">
        <v>100</v>
      </c>
      <c r="C318" t="s">
        <v>658</v>
      </c>
      <c r="D318" s="143">
        <v>100000</v>
      </c>
    </row>
    <row r="319" spans="1:5" x14ac:dyDescent="0.2">
      <c r="A319" s="130">
        <v>44680</v>
      </c>
      <c r="B319" t="s">
        <v>17</v>
      </c>
      <c r="C319" t="s">
        <v>578</v>
      </c>
      <c r="D319" s="143">
        <v>50000</v>
      </c>
    </row>
    <row r="320" spans="1:5" x14ac:dyDescent="0.2">
      <c r="A320" s="130">
        <v>44680</v>
      </c>
      <c r="B320" t="s">
        <v>17</v>
      </c>
      <c r="C320" t="s">
        <v>695</v>
      </c>
      <c r="D320" s="143">
        <v>100000</v>
      </c>
    </row>
    <row r="321" spans="1:6" x14ac:dyDescent="0.2">
      <c r="A321" s="130">
        <v>44680</v>
      </c>
      <c r="B321" t="s">
        <v>17</v>
      </c>
      <c r="C321" t="s">
        <v>291</v>
      </c>
      <c r="D321" s="143">
        <v>50000</v>
      </c>
    </row>
    <row r="322" spans="1:6" x14ac:dyDescent="0.2">
      <c r="A322" s="130">
        <v>44680</v>
      </c>
      <c r="B322" t="s">
        <v>17</v>
      </c>
      <c r="C322" t="s">
        <v>453</v>
      </c>
      <c r="D322" s="143">
        <v>500000</v>
      </c>
    </row>
    <row r="323" spans="1:6" x14ac:dyDescent="0.2">
      <c r="A323" s="130">
        <v>44681</v>
      </c>
      <c r="B323" t="s">
        <v>100</v>
      </c>
      <c r="C323" t="s">
        <v>36</v>
      </c>
      <c r="D323" s="143">
        <v>50000</v>
      </c>
    </row>
    <row r="324" spans="1:6" x14ac:dyDescent="0.2">
      <c r="A324" s="130">
        <v>44681</v>
      </c>
      <c r="B324" t="s">
        <v>100</v>
      </c>
      <c r="C324" t="s">
        <v>676</v>
      </c>
      <c r="D324" s="143">
        <v>150000</v>
      </c>
    </row>
    <row r="325" spans="1:6" x14ac:dyDescent="0.2">
      <c r="A325" s="130">
        <v>44681</v>
      </c>
      <c r="B325" t="s">
        <v>17</v>
      </c>
      <c r="C325" t="s">
        <v>40</v>
      </c>
      <c r="D325" s="143">
        <v>50000</v>
      </c>
    </row>
    <row r="326" spans="1:6" x14ac:dyDescent="0.2">
      <c r="A326" s="130">
        <v>44681</v>
      </c>
      <c r="B326" t="s">
        <v>17</v>
      </c>
      <c r="C326" t="s">
        <v>696</v>
      </c>
      <c r="D326" s="143">
        <v>100000</v>
      </c>
    </row>
    <row r="327" spans="1:6" x14ac:dyDescent="0.2">
      <c r="A327" s="130">
        <v>44681</v>
      </c>
      <c r="B327" t="s">
        <v>17</v>
      </c>
      <c r="C327" t="s">
        <v>863</v>
      </c>
      <c r="D327" s="143">
        <v>500000</v>
      </c>
    </row>
    <row r="328" spans="1:6" x14ac:dyDescent="0.2">
      <c r="A328" s="130">
        <v>44681</v>
      </c>
      <c r="B328" t="s">
        <v>17</v>
      </c>
      <c r="C328" t="s">
        <v>107</v>
      </c>
      <c r="D328" s="143">
        <v>50000</v>
      </c>
    </row>
    <row r="329" spans="1:6" x14ac:dyDescent="0.2">
      <c r="A329" s="130">
        <v>44681</v>
      </c>
      <c r="B329" t="s">
        <v>17</v>
      </c>
      <c r="C329" t="s">
        <v>864</v>
      </c>
      <c r="D329" s="143">
        <v>275000</v>
      </c>
    </row>
    <row r="330" spans="1:6" x14ac:dyDescent="0.2">
      <c r="A330" s="130">
        <v>44681</v>
      </c>
      <c r="B330" t="s">
        <v>17</v>
      </c>
      <c r="C330" t="s">
        <v>697</v>
      </c>
      <c r="D330" s="143">
        <v>500000</v>
      </c>
    </row>
    <row r="331" spans="1:6" x14ac:dyDescent="0.2">
      <c r="A331" s="130">
        <v>44681</v>
      </c>
      <c r="B331" t="s">
        <v>100</v>
      </c>
      <c r="C331" t="s">
        <v>760</v>
      </c>
      <c r="D331" s="143">
        <v>50000</v>
      </c>
    </row>
    <row r="332" spans="1:6" x14ac:dyDescent="0.2">
      <c r="A332" s="130">
        <v>44681</v>
      </c>
      <c r="B332" t="s">
        <v>100</v>
      </c>
      <c r="C332" t="s">
        <v>759</v>
      </c>
      <c r="D332" s="143">
        <v>300000</v>
      </c>
    </row>
    <row r="333" spans="1:6" x14ac:dyDescent="0.2">
      <c r="A333" s="130">
        <v>44681</v>
      </c>
      <c r="B333" t="s">
        <v>100</v>
      </c>
      <c r="C333" t="s">
        <v>761</v>
      </c>
      <c r="D333" s="143">
        <v>250000</v>
      </c>
    </row>
    <row r="334" spans="1:6" x14ac:dyDescent="0.2">
      <c r="A334" s="130">
        <v>44681</v>
      </c>
      <c r="B334" t="s">
        <v>100</v>
      </c>
      <c r="C334" t="s">
        <v>681</v>
      </c>
      <c r="D334" s="143">
        <v>200000</v>
      </c>
    </row>
    <row r="335" spans="1:6" x14ac:dyDescent="0.2">
      <c r="A335" s="335" t="s">
        <v>8</v>
      </c>
      <c r="B335" s="335"/>
      <c r="C335" s="335"/>
      <c r="D335" s="335"/>
      <c r="E335" s="335"/>
      <c r="F335" s="335"/>
    </row>
    <row r="336" spans="1:6" x14ac:dyDescent="0.2">
      <c r="A336" s="130">
        <v>44684</v>
      </c>
      <c r="B336" t="s">
        <v>100</v>
      </c>
      <c r="C336" t="s">
        <v>583</v>
      </c>
      <c r="D336" s="163">
        <v>50000</v>
      </c>
    </row>
    <row r="337" spans="1:6" x14ac:dyDescent="0.2">
      <c r="A337" s="130">
        <v>44686</v>
      </c>
      <c r="B337" t="s">
        <v>100</v>
      </c>
      <c r="C337" t="s">
        <v>699</v>
      </c>
      <c r="D337" s="163">
        <v>50000</v>
      </c>
    </row>
    <row r="338" spans="1:6" x14ac:dyDescent="0.2">
      <c r="A338" s="130">
        <v>44686</v>
      </c>
      <c r="B338" t="s">
        <v>100</v>
      </c>
      <c r="C338" t="s">
        <v>865</v>
      </c>
      <c r="D338" s="163">
        <v>250000</v>
      </c>
    </row>
    <row r="339" spans="1:6" x14ac:dyDescent="0.2">
      <c r="A339" s="130">
        <v>44686</v>
      </c>
      <c r="B339" t="s">
        <v>701</v>
      </c>
      <c r="C339" t="s">
        <v>702</v>
      </c>
      <c r="D339" s="163">
        <v>150000</v>
      </c>
      <c r="F339" s="142">
        <v>-50000</v>
      </c>
    </row>
    <row r="340" spans="1:6" x14ac:dyDescent="0.2">
      <c r="A340" s="130">
        <v>44687</v>
      </c>
      <c r="B340" t="s">
        <v>100</v>
      </c>
      <c r="C340" t="s">
        <v>703</v>
      </c>
      <c r="D340" s="163"/>
      <c r="E340" s="163">
        <v>200000</v>
      </c>
    </row>
    <row r="341" spans="1:6" x14ac:dyDescent="0.2">
      <c r="A341" s="130">
        <v>44687</v>
      </c>
      <c r="B341" t="s">
        <v>100</v>
      </c>
      <c r="C341" t="s">
        <v>866</v>
      </c>
      <c r="E341" s="143">
        <v>500000</v>
      </c>
    </row>
    <row r="342" spans="1:6" x14ac:dyDescent="0.2">
      <c r="A342" s="130">
        <v>44688</v>
      </c>
      <c r="B342" t="s">
        <v>100</v>
      </c>
      <c r="C342" t="s">
        <v>582</v>
      </c>
      <c r="D342" s="163">
        <v>50000</v>
      </c>
    </row>
    <row r="343" spans="1:6" x14ac:dyDescent="0.2">
      <c r="A343" s="130">
        <v>44689</v>
      </c>
      <c r="B343" t="s">
        <v>17</v>
      </c>
      <c r="C343" t="s">
        <v>586</v>
      </c>
      <c r="D343" s="163">
        <v>50000</v>
      </c>
    </row>
    <row r="344" spans="1:6" x14ac:dyDescent="0.2">
      <c r="A344" s="130">
        <v>44690</v>
      </c>
      <c r="B344" t="s">
        <v>100</v>
      </c>
      <c r="C344" t="s">
        <v>199</v>
      </c>
      <c r="E344" s="143">
        <v>100000</v>
      </c>
    </row>
    <row r="345" spans="1:6" x14ac:dyDescent="0.2">
      <c r="A345" s="130">
        <v>44691</v>
      </c>
      <c r="B345" t="s">
        <v>17</v>
      </c>
      <c r="C345" t="s">
        <v>750</v>
      </c>
      <c r="D345" s="143">
        <v>50000</v>
      </c>
    </row>
    <row r="346" spans="1:6" x14ac:dyDescent="0.2">
      <c r="A346" s="130">
        <v>44691</v>
      </c>
      <c r="B346" t="s">
        <v>17</v>
      </c>
      <c r="C346" t="s">
        <v>867</v>
      </c>
      <c r="D346" s="143">
        <v>150000</v>
      </c>
    </row>
    <row r="347" spans="1:6" x14ac:dyDescent="0.2">
      <c r="A347" s="144">
        <v>44691</v>
      </c>
      <c r="B347" s="145" t="s">
        <v>100</v>
      </c>
      <c r="C347" s="145" t="s">
        <v>704</v>
      </c>
      <c r="D347" s="146"/>
      <c r="E347" s="146">
        <v>6000000</v>
      </c>
    </row>
    <row r="348" spans="1:6" x14ac:dyDescent="0.2">
      <c r="A348" s="130">
        <v>44691</v>
      </c>
      <c r="B348" t="s">
        <v>100</v>
      </c>
      <c r="C348" t="s">
        <v>705</v>
      </c>
      <c r="D348" s="143">
        <v>150000</v>
      </c>
      <c r="F348" s="142">
        <v>-50000</v>
      </c>
    </row>
    <row r="349" spans="1:6" x14ac:dyDescent="0.2">
      <c r="A349" s="144">
        <v>44691</v>
      </c>
      <c r="B349" s="145" t="s">
        <v>100</v>
      </c>
      <c r="C349" s="145" t="s">
        <v>706</v>
      </c>
      <c r="D349" s="146"/>
      <c r="E349" s="146">
        <v>100000</v>
      </c>
    </row>
    <row r="350" spans="1:6" x14ac:dyDescent="0.2">
      <c r="A350" s="130">
        <v>44693</v>
      </c>
      <c r="B350" t="s">
        <v>17</v>
      </c>
      <c r="C350" t="s">
        <v>707</v>
      </c>
      <c r="E350" s="143">
        <v>500000</v>
      </c>
    </row>
    <row r="351" spans="1:6" x14ac:dyDescent="0.2">
      <c r="A351" s="130">
        <v>44693</v>
      </c>
      <c r="B351" s="147" t="s">
        <v>100</v>
      </c>
      <c r="C351" s="147" t="s">
        <v>197</v>
      </c>
      <c r="D351" s="143">
        <v>50000</v>
      </c>
    </row>
    <row r="352" spans="1:6" x14ac:dyDescent="0.2">
      <c r="A352" s="130">
        <v>44693</v>
      </c>
      <c r="B352" t="s">
        <v>100</v>
      </c>
      <c r="C352" t="s">
        <v>708</v>
      </c>
      <c r="D352" s="143">
        <v>200000</v>
      </c>
    </row>
    <row r="353" spans="1:5" x14ac:dyDescent="0.2">
      <c r="A353" s="130">
        <v>44693</v>
      </c>
      <c r="B353" t="s">
        <v>100</v>
      </c>
      <c r="C353" t="s">
        <v>709</v>
      </c>
      <c r="D353" s="143">
        <v>200000</v>
      </c>
    </row>
    <row r="354" spans="1:5" x14ac:dyDescent="0.2">
      <c r="A354" s="130">
        <v>44694</v>
      </c>
      <c r="B354" t="s">
        <v>100</v>
      </c>
      <c r="C354" t="s">
        <v>710</v>
      </c>
      <c r="D354" s="143">
        <v>50000</v>
      </c>
    </row>
    <row r="355" spans="1:5" x14ac:dyDescent="0.2">
      <c r="A355" s="130">
        <v>44695</v>
      </c>
      <c r="B355" t="s">
        <v>100</v>
      </c>
      <c r="C355" t="s">
        <v>600</v>
      </c>
      <c r="E355" s="143">
        <v>150000</v>
      </c>
    </row>
    <row r="356" spans="1:5" x14ac:dyDescent="0.2">
      <c r="A356" s="130">
        <v>44696</v>
      </c>
      <c r="B356" t="s">
        <v>17</v>
      </c>
      <c r="C356" t="s">
        <v>162</v>
      </c>
      <c r="E356" s="143">
        <v>100000</v>
      </c>
    </row>
    <row r="357" spans="1:5" x14ac:dyDescent="0.2">
      <c r="A357" s="130">
        <v>44696</v>
      </c>
      <c r="B357" t="s">
        <v>17</v>
      </c>
      <c r="C357" t="s">
        <v>711</v>
      </c>
      <c r="E357" s="143">
        <v>500000</v>
      </c>
    </row>
    <row r="358" spans="1:5" x14ac:dyDescent="0.2">
      <c r="A358" s="130">
        <v>44697</v>
      </c>
      <c r="B358" t="s">
        <v>100</v>
      </c>
      <c r="C358" t="s">
        <v>714</v>
      </c>
      <c r="E358" s="143">
        <v>500000</v>
      </c>
    </row>
    <row r="359" spans="1:5" x14ac:dyDescent="0.2">
      <c r="A359" s="130">
        <v>44698</v>
      </c>
      <c r="B359" t="s">
        <v>17</v>
      </c>
      <c r="C359" t="s">
        <v>199</v>
      </c>
      <c r="E359" s="143">
        <v>200000</v>
      </c>
    </row>
    <row r="360" spans="1:5" x14ac:dyDescent="0.2">
      <c r="A360" s="130">
        <v>44698</v>
      </c>
      <c r="B360" t="s">
        <v>17</v>
      </c>
      <c r="C360" t="s">
        <v>101</v>
      </c>
      <c r="E360" s="143">
        <v>100000</v>
      </c>
    </row>
    <row r="361" spans="1:5" x14ac:dyDescent="0.2">
      <c r="A361" s="130">
        <v>44701</v>
      </c>
      <c r="B361" t="s">
        <v>17</v>
      </c>
      <c r="C361" t="s">
        <v>713</v>
      </c>
      <c r="D361" s="143">
        <v>100000</v>
      </c>
    </row>
    <row r="362" spans="1:5" x14ac:dyDescent="0.2">
      <c r="A362" s="130">
        <v>44703</v>
      </c>
      <c r="B362" t="s">
        <v>17</v>
      </c>
      <c r="C362" t="s">
        <v>162</v>
      </c>
      <c r="E362" s="143">
        <v>400000</v>
      </c>
    </row>
    <row r="363" spans="1:5" x14ac:dyDescent="0.2">
      <c r="A363" s="130">
        <v>44706</v>
      </c>
      <c r="B363" t="s">
        <v>100</v>
      </c>
      <c r="C363" t="s">
        <v>164</v>
      </c>
      <c r="E363" s="143">
        <v>200000</v>
      </c>
    </row>
    <row r="364" spans="1:5" x14ac:dyDescent="0.2">
      <c r="A364" s="130">
        <v>44706</v>
      </c>
      <c r="B364" t="s">
        <v>100</v>
      </c>
      <c r="C364" t="s">
        <v>490</v>
      </c>
      <c r="E364" s="143">
        <v>200000</v>
      </c>
    </row>
    <row r="365" spans="1:5" x14ac:dyDescent="0.2">
      <c r="A365" s="130">
        <v>44706</v>
      </c>
      <c r="B365" t="s">
        <v>100</v>
      </c>
      <c r="C365" t="s">
        <v>159</v>
      </c>
      <c r="E365" s="143">
        <v>600000</v>
      </c>
    </row>
    <row r="366" spans="1:5" x14ac:dyDescent="0.2">
      <c r="A366" s="130">
        <v>44708</v>
      </c>
      <c r="B366" t="s">
        <v>100</v>
      </c>
      <c r="C366" t="s">
        <v>200</v>
      </c>
      <c r="E366" s="143">
        <v>500000</v>
      </c>
    </row>
    <row r="367" spans="1:5" x14ac:dyDescent="0.2">
      <c r="A367" s="130">
        <v>44708</v>
      </c>
      <c r="B367" t="s">
        <v>100</v>
      </c>
      <c r="C367" t="s">
        <v>101</v>
      </c>
      <c r="E367" s="143">
        <v>50000</v>
      </c>
    </row>
    <row r="368" spans="1:5" x14ac:dyDescent="0.2">
      <c r="A368" s="130">
        <v>44708</v>
      </c>
      <c r="B368" t="s">
        <v>100</v>
      </c>
      <c r="C368" t="s">
        <v>715</v>
      </c>
      <c r="D368" s="143">
        <v>100000</v>
      </c>
    </row>
    <row r="369" spans="1:6" x14ac:dyDescent="0.2">
      <c r="A369" s="130">
        <v>44709</v>
      </c>
      <c r="B369" t="s">
        <v>100</v>
      </c>
      <c r="C369" t="s">
        <v>717</v>
      </c>
      <c r="D369" s="143">
        <v>100000</v>
      </c>
    </row>
    <row r="370" spans="1:6" x14ac:dyDescent="0.2">
      <c r="A370" s="130">
        <v>44709</v>
      </c>
      <c r="B370" t="s">
        <v>100</v>
      </c>
      <c r="C370" t="s">
        <v>718</v>
      </c>
      <c r="D370" s="143">
        <v>100000</v>
      </c>
    </row>
    <row r="371" spans="1:6" x14ac:dyDescent="0.2">
      <c r="A371" s="130">
        <v>44709</v>
      </c>
      <c r="B371" t="s">
        <v>100</v>
      </c>
      <c r="C371" t="s">
        <v>719</v>
      </c>
      <c r="D371" s="143">
        <v>50000</v>
      </c>
    </row>
    <row r="372" spans="1:6" x14ac:dyDescent="0.2">
      <c r="A372" s="130">
        <v>44709</v>
      </c>
      <c r="B372" t="s">
        <v>100</v>
      </c>
      <c r="C372" t="s">
        <v>716</v>
      </c>
      <c r="D372" s="143">
        <v>200000</v>
      </c>
    </row>
    <row r="373" spans="1:6" x14ac:dyDescent="0.2">
      <c r="A373" s="130">
        <v>44709</v>
      </c>
      <c r="B373" t="s">
        <v>100</v>
      </c>
      <c r="C373" t="s">
        <v>720</v>
      </c>
      <c r="D373" s="143">
        <v>200000</v>
      </c>
      <c r="F373" s="143">
        <v>-300000</v>
      </c>
    </row>
    <row r="374" spans="1:6" x14ac:dyDescent="0.2">
      <c r="A374" s="130">
        <v>44709</v>
      </c>
      <c r="B374" t="s">
        <v>100</v>
      </c>
      <c r="C374" t="s">
        <v>819</v>
      </c>
      <c r="D374" s="143">
        <v>50000</v>
      </c>
    </row>
    <row r="375" spans="1:6" x14ac:dyDescent="0.2">
      <c r="A375" s="130">
        <v>44709</v>
      </c>
      <c r="B375" t="s">
        <v>100</v>
      </c>
      <c r="C375" t="s">
        <v>578</v>
      </c>
      <c r="D375" s="143">
        <v>50000</v>
      </c>
    </row>
    <row r="376" spans="1:6" x14ac:dyDescent="0.2">
      <c r="A376" s="130">
        <v>44709</v>
      </c>
      <c r="B376" t="s">
        <v>100</v>
      </c>
      <c r="C376" t="s">
        <v>721</v>
      </c>
      <c r="D376" s="143">
        <v>300000</v>
      </c>
      <c r="F376" s="143">
        <v>-100000</v>
      </c>
    </row>
    <row r="377" spans="1:6" x14ac:dyDescent="0.2">
      <c r="A377" s="130">
        <v>44709</v>
      </c>
      <c r="B377" t="s">
        <v>100</v>
      </c>
      <c r="C377" t="s">
        <v>868</v>
      </c>
      <c r="D377" s="143">
        <v>500000</v>
      </c>
    </row>
    <row r="378" spans="1:6" x14ac:dyDescent="0.2">
      <c r="A378" s="130">
        <v>44709</v>
      </c>
      <c r="B378" t="s">
        <v>100</v>
      </c>
      <c r="C378" t="s">
        <v>597</v>
      </c>
      <c r="D378" s="143">
        <v>50000</v>
      </c>
    </row>
    <row r="379" spans="1:6" x14ac:dyDescent="0.2">
      <c r="A379" s="130">
        <v>44709</v>
      </c>
      <c r="B379" t="s">
        <v>100</v>
      </c>
      <c r="C379" t="s">
        <v>722</v>
      </c>
      <c r="D379" s="143">
        <v>150000</v>
      </c>
    </row>
    <row r="380" spans="1:6" x14ac:dyDescent="0.2">
      <c r="A380" s="130">
        <v>44711</v>
      </c>
      <c r="B380" t="s">
        <v>100</v>
      </c>
      <c r="C380" t="s">
        <v>107</v>
      </c>
      <c r="D380" s="143">
        <v>50000</v>
      </c>
    </row>
    <row r="381" spans="1:6" x14ac:dyDescent="0.2">
      <c r="A381" s="130">
        <v>44711</v>
      </c>
      <c r="B381" t="s">
        <v>100</v>
      </c>
      <c r="C381" t="s">
        <v>723</v>
      </c>
      <c r="D381" s="143">
        <v>300000</v>
      </c>
    </row>
    <row r="382" spans="1:6" x14ac:dyDescent="0.2">
      <c r="A382" s="130">
        <v>44711</v>
      </c>
      <c r="B382" t="s">
        <v>100</v>
      </c>
      <c r="C382" t="s">
        <v>583</v>
      </c>
      <c r="D382" s="143">
        <v>50000</v>
      </c>
    </row>
    <row r="383" spans="1:6" x14ac:dyDescent="0.2">
      <c r="A383" s="130">
        <v>44711</v>
      </c>
      <c r="B383" t="s">
        <v>100</v>
      </c>
      <c r="C383" t="s">
        <v>197</v>
      </c>
      <c r="D383" s="143">
        <v>50000</v>
      </c>
    </row>
    <row r="384" spans="1:6" x14ac:dyDescent="0.2">
      <c r="A384" s="130">
        <v>44711</v>
      </c>
      <c r="B384" t="s">
        <v>100</v>
      </c>
      <c r="C384" t="s">
        <v>724</v>
      </c>
      <c r="D384" s="143">
        <v>200000</v>
      </c>
    </row>
    <row r="385" spans="1:4" x14ac:dyDescent="0.2">
      <c r="A385" s="130">
        <v>44711</v>
      </c>
      <c r="B385" t="s">
        <v>100</v>
      </c>
      <c r="C385" t="s">
        <v>725</v>
      </c>
      <c r="D385" s="143">
        <v>50000</v>
      </c>
    </row>
    <row r="386" spans="1:4" x14ac:dyDescent="0.2">
      <c r="A386" s="130">
        <v>44711</v>
      </c>
      <c r="B386" t="s">
        <v>100</v>
      </c>
      <c r="C386" t="s">
        <v>726</v>
      </c>
      <c r="D386" s="143">
        <v>200000</v>
      </c>
    </row>
    <row r="387" spans="1:4" x14ac:dyDescent="0.2">
      <c r="A387" s="130">
        <v>44711</v>
      </c>
      <c r="B387" t="s">
        <v>100</v>
      </c>
      <c r="C387" t="s">
        <v>40</v>
      </c>
      <c r="D387" s="143">
        <v>50000</v>
      </c>
    </row>
    <row r="388" spans="1:4" x14ac:dyDescent="0.2">
      <c r="A388" s="130">
        <v>44711</v>
      </c>
      <c r="B388" t="s">
        <v>100</v>
      </c>
      <c r="C388" t="s">
        <v>727</v>
      </c>
      <c r="D388" s="143">
        <v>600000</v>
      </c>
    </row>
    <row r="389" spans="1:4" x14ac:dyDescent="0.2">
      <c r="A389" s="130">
        <v>44711</v>
      </c>
      <c r="B389" t="s">
        <v>100</v>
      </c>
      <c r="C389" t="s">
        <v>728</v>
      </c>
      <c r="D389" s="143">
        <v>200000</v>
      </c>
    </row>
    <row r="390" spans="1:4" x14ac:dyDescent="0.2">
      <c r="A390" s="130">
        <v>44711</v>
      </c>
      <c r="B390" t="s">
        <v>100</v>
      </c>
      <c r="C390" t="s">
        <v>413</v>
      </c>
      <c r="D390" s="143">
        <v>300000</v>
      </c>
    </row>
    <row r="391" spans="1:4" x14ac:dyDescent="0.2">
      <c r="A391" s="130">
        <v>44711</v>
      </c>
      <c r="B391" t="s">
        <v>100</v>
      </c>
      <c r="C391" t="s">
        <v>836</v>
      </c>
      <c r="D391" s="143">
        <v>250000</v>
      </c>
    </row>
    <row r="392" spans="1:4" x14ac:dyDescent="0.2">
      <c r="A392" s="130">
        <v>44711</v>
      </c>
      <c r="B392" t="s">
        <v>100</v>
      </c>
      <c r="C392" t="s">
        <v>219</v>
      </c>
      <c r="D392" s="143">
        <v>50000</v>
      </c>
    </row>
    <row r="393" spans="1:4" x14ac:dyDescent="0.2">
      <c r="A393" s="130">
        <v>44712</v>
      </c>
      <c r="B393" t="s">
        <v>100</v>
      </c>
      <c r="C393" t="s">
        <v>869</v>
      </c>
      <c r="D393" s="143">
        <v>150000</v>
      </c>
    </row>
    <row r="394" spans="1:4" x14ac:dyDescent="0.2">
      <c r="A394" s="130">
        <v>44712</v>
      </c>
      <c r="B394" t="s">
        <v>100</v>
      </c>
      <c r="C394" t="s">
        <v>730</v>
      </c>
      <c r="D394" s="143">
        <v>50000</v>
      </c>
    </row>
    <row r="395" spans="1:4" x14ac:dyDescent="0.2">
      <c r="A395" s="130">
        <v>44713</v>
      </c>
      <c r="B395" t="s">
        <v>100</v>
      </c>
      <c r="C395" t="s">
        <v>731</v>
      </c>
      <c r="D395" s="143">
        <v>200000</v>
      </c>
    </row>
    <row r="396" spans="1:4" x14ac:dyDescent="0.2">
      <c r="A396" s="130">
        <v>44713</v>
      </c>
      <c r="B396" t="s">
        <v>100</v>
      </c>
      <c r="C396" t="s">
        <v>732</v>
      </c>
      <c r="D396" s="143">
        <v>200000</v>
      </c>
    </row>
    <row r="397" spans="1:4" x14ac:dyDescent="0.2">
      <c r="A397" s="130">
        <v>44713</v>
      </c>
      <c r="B397" t="s">
        <v>100</v>
      </c>
      <c r="C397" t="s">
        <v>113</v>
      </c>
      <c r="D397" s="143">
        <v>100000</v>
      </c>
    </row>
    <row r="398" spans="1:4" x14ac:dyDescent="0.2">
      <c r="A398" s="130">
        <v>44713</v>
      </c>
      <c r="B398" t="s">
        <v>100</v>
      </c>
      <c r="C398" t="s">
        <v>586</v>
      </c>
      <c r="D398" s="143">
        <v>50000</v>
      </c>
    </row>
    <row r="399" spans="1:4" x14ac:dyDescent="0.2">
      <c r="A399" s="130">
        <v>44713</v>
      </c>
      <c r="B399" t="s">
        <v>100</v>
      </c>
      <c r="C399" t="s">
        <v>733</v>
      </c>
      <c r="D399" s="143">
        <v>50000</v>
      </c>
    </row>
    <row r="400" spans="1:4" x14ac:dyDescent="0.2">
      <c r="A400" s="130">
        <v>44713</v>
      </c>
      <c r="B400" t="s">
        <v>100</v>
      </c>
      <c r="C400" t="s">
        <v>734</v>
      </c>
      <c r="D400" s="143">
        <v>100000</v>
      </c>
    </row>
    <row r="401" spans="1:6" x14ac:dyDescent="0.2">
      <c r="A401" s="130">
        <v>44713</v>
      </c>
      <c r="B401" t="s">
        <v>17</v>
      </c>
      <c r="C401" t="s">
        <v>735</v>
      </c>
      <c r="D401" s="143">
        <v>100000</v>
      </c>
    </row>
    <row r="402" spans="1:6" x14ac:dyDescent="0.2">
      <c r="A402" s="130">
        <v>44713</v>
      </c>
      <c r="B402" t="s">
        <v>17</v>
      </c>
      <c r="C402" t="s">
        <v>736</v>
      </c>
      <c r="D402" s="143">
        <v>100000</v>
      </c>
    </row>
    <row r="403" spans="1:6" x14ac:dyDescent="0.2">
      <c r="A403" s="130">
        <v>44713</v>
      </c>
      <c r="B403" t="s">
        <v>17</v>
      </c>
      <c r="C403" t="s">
        <v>162</v>
      </c>
      <c r="E403" s="143">
        <v>50000</v>
      </c>
    </row>
    <row r="404" spans="1:6" x14ac:dyDescent="0.2">
      <c r="A404" s="130">
        <v>44714</v>
      </c>
      <c r="B404" t="s">
        <v>100</v>
      </c>
      <c r="C404" t="s">
        <v>185</v>
      </c>
      <c r="D404" s="143">
        <v>50000</v>
      </c>
    </row>
    <row r="405" spans="1:6" x14ac:dyDescent="0.2">
      <c r="A405" s="130">
        <v>44714</v>
      </c>
      <c r="B405" t="s">
        <v>100</v>
      </c>
      <c r="C405" t="s">
        <v>280</v>
      </c>
      <c r="D405" s="143">
        <v>250000</v>
      </c>
    </row>
    <row r="406" spans="1:6" x14ac:dyDescent="0.2">
      <c r="A406" s="130">
        <v>44714</v>
      </c>
      <c r="B406" t="s">
        <v>100</v>
      </c>
      <c r="C406" t="s">
        <v>737</v>
      </c>
      <c r="D406" s="143">
        <v>50000</v>
      </c>
    </row>
    <row r="407" spans="1:6" x14ac:dyDescent="0.2">
      <c r="A407" s="130">
        <v>44714</v>
      </c>
      <c r="B407" t="s">
        <v>100</v>
      </c>
      <c r="C407" t="s">
        <v>738</v>
      </c>
      <c r="D407" s="143">
        <v>200000</v>
      </c>
      <c r="F407" s="159">
        <v>-300000</v>
      </c>
    </row>
    <row r="408" spans="1:6" x14ac:dyDescent="0.2">
      <c r="A408" s="130">
        <v>44714</v>
      </c>
      <c r="B408" t="s">
        <v>17</v>
      </c>
      <c r="C408" t="s">
        <v>739</v>
      </c>
      <c r="E408" s="143">
        <v>1500000</v>
      </c>
    </row>
    <row r="409" spans="1:6" x14ac:dyDescent="0.2">
      <c r="A409" s="130">
        <v>44714</v>
      </c>
      <c r="B409" t="s">
        <v>100</v>
      </c>
      <c r="C409" t="s">
        <v>114</v>
      </c>
      <c r="D409" s="143">
        <v>50000</v>
      </c>
    </row>
    <row r="410" spans="1:6" x14ac:dyDescent="0.2">
      <c r="A410" s="130">
        <v>44714</v>
      </c>
      <c r="B410" t="s">
        <v>100</v>
      </c>
      <c r="C410" t="s">
        <v>36</v>
      </c>
      <c r="D410" s="143">
        <v>50000</v>
      </c>
    </row>
    <row r="411" spans="1:6" x14ac:dyDescent="0.2">
      <c r="A411" s="130">
        <v>44714</v>
      </c>
      <c r="B411" t="s">
        <v>100</v>
      </c>
      <c r="C411" t="s">
        <v>740</v>
      </c>
      <c r="D411" s="143">
        <v>50000</v>
      </c>
    </row>
    <row r="412" spans="1:6" x14ac:dyDescent="0.2">
      <c r="A412" s="130">
        <v>44714</v>
      </c>
      <c r="B412" t="s">
        <v>100</v>
      </c>
      <c r="C412" t="s">
        <v>510</v>
      </c>
      <c r="D412" s="143">
        <v>150000</v>
      </c>
    </row>
    <row r="413" spans="1:6" x14ac:dyDescent="0.2">
      <c r="A413" s="130">
        <v>44715</v>
      </c>
      <c r="B413" t="s">
        <v>100</v>
      </c>
      <c r="C413" t="s">
        <v>582</v>
      </c>
      <c r="D413" s="143">
        <v>50000</v>
      </c>
    </row>
    <row r="414" spans="1:6" x14ac:dyDescent="0.2">
      <c r="A414" s="130">
        <v>44715</v>
      </c>
      <c r="B414" t="s">
        <v>100</v>
      </c>
      <c r="C414" t="s">
        <v>741</v>
      </c>
      <c r="E414" s="143">
        <v>500000</v>
      </c>
    </row>
    <row r="415" spans="1:6" x14ac:dyDescent="0.2">
      <c r="A415" s="130">
        <v>44715</v>
      </c>
      <c r="B415" t="s">
        <v>100</v>
      </c>
      <c r="C415" t="s">
        <v>120</v>
      </c>
      <c r="E415" s="143">
        <v>500000</v>
      </c>
    </row>
    <row r="416" spans="1:6" x14ac:dyDescent="0.2">
      <c r="A416" s="130">
        <v>44715</v>
      </c>
      <c r="B416" t="s">
        <v>100</v>
      </c>
      <c r="C416" t="s">
        <v>483</v>
      </c>
      <c r="E416" s="143">
        <v>500000</v>
      </c>
    </row>
    <row r="417" spans="1:6" x14ac:dyDescent="0.2">
      <c r="A417" s="130">
        <v>44716</v>
      </c>
      <c r="B417" t="s">
        <v>100</v>
      </c>
      <c r="C417" t="s">
        <v>699</v>
      </c>
      <c r="D417" s="143">
        <v>50000</v>
      </c>
    </row>
    <row r="418" spans="1:6" x14ac:dyDescent="0.2">
      <c r="A418" s="130">
        <v>44716</v>
      </c>
      <c r="B418" t="s">
        <v>100</v>
      </c>
      <c r="C418" t="s">
        <v>742</v>
      </c>
      <c r="D418" s="143">
        <v>250000</v>
      </c>
    </row>
    <row r="419" spans="1:6" x14ac:dyDescent="0.2">
      <c r="A419" s="130">
        <v>44716</v>
      </c>
      <c r="B419" t="s">
        <v>100</v>
      </c>
      <c r="C419" t="s">
        <v>743</v>
      </c>
      <c r="D419" s="143">
        <v>250000</v>
      </c>
    </row>
    <row r="420" spans="1:6" x14ac:dyDescent="0.2">
      <c r="A420" s="130">
        <v>44716</v>
      </c>
      <c r="B420" t="s">
        <v>100</v>
      </c>
      <c r="C420" t="s">
        <v>744</v>
      </c>
      <c r="D420" s="143">
        <v>200000</v>
      </c>
    </row>
    <row r="421" spans="1:6" x14ac:dyDescent="0.2">
      <c r="A421" s="130">
        <v>44716</v>
      </c>
      <c r="B421" t="s">
        <v>100</v>
      </c>
      <c r="C421" t="s">
        <v>745</v>
      </c>
      <c r="D421" s="143">
        <v>400000</v>
      </c>
    </row>
    <row r="422" spans="1:6" x14ac:dyDescent="0.2">
      <c r="A422" s="130">
        <v>44716</v>
      </c>
      <c r="B422" t="s">
        <v>100</v>
      </c>
      <c r="C422" t="s">
        <v>746</v>
      </c>
      <c r="D422" s="143">
        <v>150000</v>
      </c>
    </row>
    <row r="423" spans="1:6" x14ac:dyDescent="0.2">
      <c r="A423" s="130">
        <v>44716</v>
      </c>
      <c r="B423" t="s">
        <v>100</v>
      </c>
      <c r="C423" t="s">
        <v>747</v>
      </c>
      <c r="D423" s="143">
        <v>200000</v>
      </c>
      <c r="F423" t="s">
        <v>748</v>
      </c>
    </row>
    <row r="424" spans="1:6" x14ac:dyDescent="0.2">
      <c r="A424" s="130">
        <v>44719</v>
      </c>
      <c r="B424" t="s">
        <v>100</v>
      </c>
      <c r="C424" t="s">
        <v>159</v>
      </c>
      <c r="E424" s="143">
        <v>300000</v>
      </c>
    </row>
    <row r="425" spans="1:6" x14ac:dyDescent="0.2">
      <c r="A425" s="130">
        <v>44719</v>
      </c>
      <c r="B425" t="s">
        <v>100</v>
      </c>
      <c r="C425" t="s">
        <v>749</v>
      </c>
      <c r="E425" s="143">
        <v>500000</v>
      </c>
    </row>
    <row r="426" spans="1:6" x14ac:dyDescent="0.2">
      <c r="A426" s="130">
        <v>44720</v>
      </c>
      <c r="B426" t="s">
        <v>100</v>
      </c>
      <c r="C426" t="s">
        <v>750</v>
      </c>
      <c r="D426" s="143">
        <v>50000</v>
      </c>
    </row>
    <row r="427" spans="1:6" x14ac:dyDescent="0.2">
      <c r="A427" s="130">
        <v>44720</v>
      </c>
      <c r="B427" t="s">
        <v>100</v>
      </c>
      <c r="C427" t="s">
        <v>751</v>
      </c>
      <c r="D427" s="143">
        <v>150000</v>
      </c>
    </row>
    <row r="428" spans="1:6" x14ac:dyDescent="0.2">
      <c r="A428" s="130">
        <v>44722</v>
      </c>
      <c r="B428" t="s">
        <v>100</v>
      </c>
      <c r="C428" t="s">
        <v>229</v>
      </c>
      <c r="D428" s="143">
        <v>50000</v>
      </c>
    </row>
    <row r="429" spans="1:6" x14ac:dyDescent="0.2">
      <c r="A429" s="130">
        <v>44722</v>
      </c>
      <c r="B429" t="s">
        <v>100</v>
      </c>
      <c r="C429" t="s">
        <v>199</v>
      </c>
      <c r="E429" s="143">
        <v>550000</v>
      </c>
    </row>
    <row r="430" spans="1:6" x14ac:dyDescent="0.2">
      <c r="A430" s="130">
        <v>44723</v>
      </c>
      <c r="B430" t="s">
        <v>100</v>
      </c>
      <c r="C430" t="s">
        <v>741</v>
      </c>
      <c r="E430" s="143">
        <v>250000</v>
      </c>
    </row>
    <row r="431" spans="1:6" x14ac:dyDescent="0.2">
      <c r="A431" s="130">
        <v>44723</v>
      </c>
      <c r="B431" t="s">
        <v>100</v>
      </c>
      <c r="C431" t="s">
        <v>200</v>
      </c>
      <c r="E431" s="143">
        <v>200000</v>
      </c>
    </row>
    <row r="432" spans="1:6" x14ac:dyDescent="0.2">
      <c r="A432" s="130">
        <v>44726</v>
      </c>
      <c r="B432" t="s">
        <v>100</v>
      </c>
      <c r="C432" t="s">
        <v>684</v>
      </c>
      <c r="E432" s="143">
        <v>200000</v>
      </c>
    </row>
    <row r="433" spans="1:5" x14ac:dyDescent="0.2">
      <c r="A433" s="130">
        <v>44726</v>
      </c>
      <c r="B433" t="s">
        <v>17</v>
      </c>
      <c r="C433" t="s">
        <v>371</v>
      </c>
      <c r="E433" s="143">
        <v>500000</v>
      </c>
    </row>
    <row r="434" spans="1:5" x14ac:dyDescent="0.2">
      <c r="A434" s="130">
        <v>44726</v>
      </c>
      <c r="B434" t="s">
        <v>100</v>
      </c>
      <c r="C434" t="s">
        <v>602</v>
      </c>
      <c r="E434" s="143">
        <v>300000</v>
      </c>
    </row>
    <row r="435" spans="1:5" x14ac:dyDescent="0.2">
      <c r="A435" s="130">
        <v>44728</v>
      </c>
      <c r="B435" t="s">
        <v>100</v>
      </c>
      <c r="C435" t="s">
        <v>101</v>
      </c>
      <c r="E435" s="143">
        <v>100000</v>
      </c>
    </row>
    <row r="436" spans="1:5" x14ac:dyDescent="0.2">
      <c r="A436" s="130">
        <v>44728</v>
      </c>
      <c r="B436" t="s">
        <v>100</v>
      </c>
      <c r="C436" t="s">
        <v>754</v>
      </c>
      <c r="D436" s="143">
        <v>500000</v>
      </c>
    </row>
    <row r="437" spans="1:5" x14ac:dyDescent="0.2">
      <c r="A437" s="130">
        <v>44729</v>
      </c>
      <c r="B437" t="s">
        <v>100</v>
      </c>
      <c r="C437" t="s">
        <v>755</v>
      </c>
      <c r="E437" s="143">
        <v>200000</v>
      </c>
    </row>
    <row r="438" spans="1:5" x14ac:dyDescent="0.2">
      <c r="A438" s="130">
        <v>44730</v>
      </c>
      <c r="B438" t="s">
        <v>100</v>
      </c>
      <c r="C438" t="s">
        <v>600</v>
      </c>
      <c r="E438" s="143">
        <v>200000</v>
      </c>
    </row>
    <row r="439" spans="1:5" x14ac:dyDescent="0.2">
      <c r="A439" s="130">
        <v>44730</v>
      </c>
      <c r="B439" t="s">
        <v>100</v>
      </c>
      <c r="C439" t="s">
        <v>756</v>
      </c>
      <c r="E439" s="143">
        <v>200000</v>
      </c>
    </row>
    <row r="440" spans="1:5" x14ac:dyDescent="0.2">
      <c r="A440" s="130">
        <v>44731</v>
      </c>
      <c r="B440" t="s">
        <v>17</v>
      </c>
      <c r="C440" t="s">
        <v>287</v>
      </c>
      <c r="E440" s="143">
        <v>100000</v>
      </c>
    </row>
    <row r="441" spans="1:5" x14ac:dyDescent="0.2">
      <c r="A441" s="130">
        <v>44731</v>
      </c>
      <c r="B441" t="s">
        <v>17</v>
      </c>
      <c r="C441" t="s">
        <v>159</v>
      </c>
      <c r="E441" s="143">
        <v>300000</v>
      </c>
    </row>
    <row r="442" spans="1:5" x14ac:dyDescent="0.2">
      <c r="A442" s="130">
        <v>44733</v>
      </c>
      <c r="B442" t="s">
        <v>17</v>
      </c>
      <c r="C442" t="s">
        <v>101</v>
      </c>
      <c r="E442" s="143">
        <v>50000</v>
      </c>
    </row>
    <row r="443" spans="1:5" x14ac:dyDescent="0.2">
      <c r="A443" s="130">
        <v>44733</v>
      </c>
      <c r="B443" t="s">
        <v>17</v>
      </c>
      <c r="C443" t="s">
        <v>157</v>
      </c>
      <c r="E443" s="143">
        <v>500000</v>
      </c>
    </row>
    <row r="444" spans="1:5" x14ac:dyDescent="0.2">
      <c r="A444" s="130">
        <v>44733</v>
      </c>
      <c r="B444" t="s">
        <v>100</v>
      </c>
      <c r="C444" t="s">
        <v>156</v>
      </c>
      <c r="E444" s="143">
        <v>700000</v>
      </c>
    </row>
    <row r="445" spans="1:5" x14ac:dyDescent="0.2">
      <c r="A445" s="130">
        <v>44734</v>
      </c>
      <c r="B445" t="s">
        <v>100</v>
      </c>
      <c r="C445" t="s">
        <v>762</v>
      </c>
      <c r="D445" s="143">
        <v>100000</v>
      </c>
    </row>
    <row r="446" spans="1:5" x14ac:dyDescent="0.2">
      <c r="A446" s="130">
        <v>44734</v>
      </c>
      <c r="B446" t="s">
        <v>100</v>
      </c>
      <c r="C446" t="s">
        <v>162</v>
      </c>
      <c r="E446" s="143">
        <v>100000</v>
      </c>
    </row>
    <row r="447" spans="1:5" x14ac:dyDescent="0.2">
      <c r="A447" s="130">
        <v>44735</v>
      </c>
      <c r="B447" t="s">
        <v>17</v>
      </c>
      <c r="C447" t="s">
        <v>371</v>
      </c>
      <c r="E447" s="143">
        <v>500000</v>
      </c>
    </row>
    <row r="448" spans="1:5" x14ac:dyDescent="0.2">
      <c r="A448" s="130">
        <v>44735</v>
      </c>
      <c r="B448" t="s">
        <v>17</v>
      </c>
      <c r="C448" t="s">
        <v>101</v>
      </c>
      <c r="E448" s="143">
        <v>50000</v>
      </c>
    </row>
    <row r="449" spans="1:5" x14ac:dyDescent="0.2">
      <c r="A449" s="130">
        <v>44735</v>
      </c>
      <c r="B449" t="s">
        <v>100</v>
      </c>
      <c r="C449" t="s">
        <v>205</v>
      </c>
      <c r="E449" s="143">
        <v>300000</v>
      </c>
    </row>
    <row r="450" spans="1:5" x14ac:dyDescent="0.2">
      <c r="A450" s="130">
        <v>44736</v>
      </c>
      <c r="B450" t="s">
        <v>100</v>
      </c>
      <c r="C450" t="s">
        <v>550</v>
      </c>
      <c r="E450" s="143">
        <v>300000</v>
      </c>
    </row>
    <row r="451" spans="1:5" x14ac:dyDescent="0.2">
      <c r="A451" s="130">
        <v>44737</v>
      </c>
      <c r="B451" t="s">
        <v>100</v>
      </c>
      <c r="C451" t="s">
        <v>763</v>
      </c>
      <c r="D451" s="143">
        <v>300000</v>
      </c>
    </row>
    <row r="452" spans="1:5" x14ac:dyDescent="0.2">
      <c r="A452" s="130">
        <v>44737</v>
      </c>
      <c r="B452" t="s">
        <v>100</v>
      </c>
      <c r="C452" t="s">
        <v>764</v>
      </c>
      <c r="E452" s="143">
        <v>1500000</v>
      </c>
    </row>
    <row r="453" spans="1:5" x14ac:dyDescent="0.2">
      <c r="A453" s="130">
        <v>44737</v>
      </c>
      <c r="B453" t="s">
        <v>17</v>
      </c>
      <c r="C453" t="s">
        <v>205</v>
      </c>
      <c r="E453" s="143">
        <v>300000</v>
      </c>
    </row>
    <row r="454" spans="1:5" x14ac:dyDescent="0.2">
      <c r="A454" s="130">
        <v>44737</v>
      </c>
      <c r="B454" t="s">
        <v>17</v>
      </c>
      <c r="C454" t="s">
        <v>602</v>
      </c>
      <c r="E454" s="143">
        <v>200000</v>
      </c>
    </row>
    <row r="455" spans="1:5" x14ac:dyDescent="0.2">
      <c r="A455" s="130">
        <v>44739</v>
      </c>
      <c r="B455" t="s">
        <v>100</v>
      </c>
      <c r="C455" t="s">
        <v>159</v>
      </c>
      <c r="E455" s="143">
        <v>50000</v>
      </c>
    </row>
    <row r="456" spans="1:5" x14ac:dyDescent="0.2">
      <c r="A456" s="130">
        <v>44739</v>
      </c>
      <c r="B456" t="s">
        <v>100</v>
      </c>
      <c r="C456" t="s">
        <v>113</v>
      </c>
      <c r="E456" s="143">
        <v>200000</v>
      </c>
    </row>
    <row r="457" spans="1:5" x14ac:dyDescent="0.2">
      <c r="A457" s="130">
        <v>44740</v>
      </c>
      <c r="B457" t="s">
        <v>100</v>
      </c>
      <c r="C457" t="s">
        <v>765</v>
      </c>
      <c r="D457" s="143">
        <v>200000</v>
      </c>
    </row>
    <row r="458" spans="1:5" x14ac:dyDescent="0.2">
      <c r="A458" s="130">
        <v>44740</v>
      </c>
      <c r="B458" t="s">
        <v>100</v>
      </c>
      <c r="C458" t="s">
        <v>40</v>
      </c>
      <c r="D458" s="143">
        <v>50000</v>
      </c>
    </row>
    <row r="459" spans="1:5" x14ac:dyDescent="0.2">
      <c r="A459" s="130">
        <v>44740</v>
      </c>
      <c r="B459" t="s">
        <v>100</v>
      </c>
      <c r="C459" t="s">
        <v>766</v>
      </c>
      <c r="D459" s="143">
        <v>300000</v>
      </c>
    </row>
    <row r="460" spans="1:5" x14ac:dyDescent="0.2">
      <c r="A460" s="130">
        <v>44740</v>
      </c>
      <c r="B460" t="s">
        <v>100</v>
      </c>
      <c r="C460" t="s">
        <v>767</v>
      </c>
      <c r="D460" s="143">
        <v>350000</v>
      </c>
    </row>
    <row r="461" spans="1:5" x14ac:dyDescent="0.2">
      <c r="A461" s="130">
        <v>44740</v>
      </c>
      <c r="B461" t="s">
        <v>100</v>
      </c>
      <c r="C461" t="s">
        <v>768</v>
      </c>
      <c r="D461" s="143">
        <v>50000</v>
      </c>
    </row>
    <row r="462" spans="1:5" x14ac:dyDescent="0.2">
      <c r="A462" s="130">
        <v>44740</v>
      </c>
      <c r="B462" t="s">
        <v>100</v>
      </c>
      <c r="C462" t="s">
        <v>769</v>
      </c>
      <c r="D462" s="143">
        <v>250000</v>
      </c>
    </row>
    <row r="463" spans="1:5" x14ac:dyDescent="0.2">
      <c r="A463" s="130">
        <v>44740</v>
      </c>
      <c r="B463" t="s">
        <v>100</v>
      </c>
      <c r="C463" t="s">
        <v>569</v>
      </c>
      <c r="D463" s="143">
        <v>50000</v>
      </c>
    </row>
    <row r="464" spans="1:5" x14ac:dyDescent="0.2">
      <c r="A464" s="130">
        <v>44740</v>
      </c>
      <c r="B464" t="s">
        <v>100</v>
      </c>
      <c r="C464" t="s">
        <v>770</v>
      </c>
      <c r="D464" s="143">
        <v>200000</v>
      </c>
    </row>
    <row r="465" spans="1:4" x14ac:dyDescent="0.2">
      <c r="A465" s="130">
        <v>44740</v>
      </c>
      <c r="B465" t="s">
        <v>100</v>
      </c>
      <c r="C465" t="s">
        <v>870</v>
      </c>
      <c r="D465" s="143">
        <v>100000</v>
      </c>
    </row>
    <row r="466" spans="1:4" x14ac:dyDescent="0.2">
      <c r="A466" s="130">
        <v>44740</v>
      </c>
      <c r="B466" t="s">
        <v>100</v>
      </c>
      <c r="C466" t="s">
        <v>36</v>
      </c>
      <c r="D466" s="143">
        <v>50000</v>
      </c>
    </row>
    <row r="467" spans="1:4" x14ac:dyDescent="0.2">
      <c r="A467" s="130">
        <v>44740</v>
      </c>
      <c r="B467" t="s">
        <v>100</v>
      </c>
      <c r="C467" t="s">
        <v>272</v>
      </c>
      <c r="D467" s="143">
        <v>150000</v>
      </c>
    </row>
    <row r="468" spans="1:4" x14ac:dyDescent="0.2">
      <c r="A468" s="130">
        <v>44740</v>
      </c>
      <c r="B468" t="s">
        <v>17</v>
      </c>
      <c r="C468" t="s">
        <v>733</v>
      </c>
      <c r="D468" s="143">
        <v>50000</v>
      </c>
    </row>
    <row r="469" spans="1:4" x14ac:dyDescent="0.2">
      <c r="A469" s="130">
        <v>44740</v>
      </c>
      <c r="B469" t="s">
        <v>17</v>
      </c>
      <c r="C469" t="s">
        <v>771</v>
      </c>
      <c r="D469" s="143">
        <v>200000</v>
      </c>
    </row>
    <row r="470" spans="1:4" x14ac:dyDescent="0.2">
      <c r="A470" s="130">
        <v>44740</v>
      </c>
      <c r="B470" t="s">
        <v>17</v>
      </c>
      <c r="C470" t="s">
        <v>219</v>
      </c>
      <c r="D470" s="143">
        <v>50000</v>
      </c>
    </row>
    <row r="471" spans="1:4" x14ac:dyDescent="0.2">
      <c r="A471" s="130">
        <v>44740</v>
      </c>
      <c r="B471" t="s">
        <v>17</v>
      </c>
      <c r="C471" t="s">
        <v>750</v>
      </c>
      <c r="D471" s="143">
        <v>50000</v>
      </c>
    </row>
    <row r="472" spans="1:4" x14ac:dyDescent="0.2">
      <c r="A472" s="130">
        <v>44740</v>
      </c>
      <c r="B472" t="s">
        <v>17</v>
      </c>
      <c r="C472" t="s">
        <v>772</v>
      </c>
      <c r="D472" s="143">
        <v>150000</v>
      </c>
    </row>
    <row r="473" spans="1:4" x14ac:dyDescent="0.2">
      <c r="A473" s="130">
        <v>44740</v>
      </c>
      <c r="B473" t="s">
        <v>17</v>
      </c>
      <c r="C473" t="s">
        <v>773</v>
      </c>
      <c r="D473" s="143">
        <v>100000</v>
      </c>
    </row>
    <row r="474" spans="1:4" x14ac:dyDescent="0.2">
      <c r="A474" s="130">
        <v>44740</v>
      </c>
      <c r="B474" t="s">
        <v>17</v>
      </c>
      <c r="C474" t="s">
        <v>774</v>
      </c>
      <c r="D474" s="143">
        <v>50000</v>
      </c>
    </row>
    <row r="475" spans="1:4" x14ac:dyDescent="0.2">
      <c r="A475" s="130">
        <v>44740</v>
      </c>
      <c r="B475" t="s">
        <v>17</v>
      </c>
      <c r="C475" t="s">
        <v>775</v>
      </c>
      <c r="D475" s="143">
        <v>200000</v>
      </c>
    </row>
    <row r="476" spans="1:4" x14ac:dyDescent="0.2">
      <c r="A476" s="130">
        <v>44740</v>
      </c>
      <c r="B476" t="s">
        <v>17</v>
      </c>
      <c r="C476" t="s">
        <v>114</v>
      </c>
      <c r="D476" s="143">
        <v>50000</v>
      </c>
    </row>
    <row r="477" spans="1:4" x14ac:dyDescent="0.2">
      <c r="A477" s="130">
        <v>44740</v>
      </c>
      <c r="B477" t="s">
        <v>17</v>
      </c>
      <c r="C477" t="s">
        <v>776</v>
      </c>
      <c r="D477" s="143">
        <v>500000</v>
      </c>
    </row>
    <row r="478" spans="1:4" x14ac:dyDescent="0.2">
      <c r="A478" s="130">
        <v>44741</v>
      </c>
      <c r="B478" t="s">
        <v>100</v>
      </c>
      <c r="C478" t="s">
        <v>777</v>
      </c>
      <c r="D478" s="143">
        <v>50000</v>
      </c>
    </row>
    <row r="479" spans="1:4" x14ac:dyDescent="0.2">
      <c r="A479" s="130">
        <v>44741</v>
      </c>
      <c r="B479" t="s">
        <v>100</v>
      </c>
      <c r="C479" t="s">
        <v>778</v>
      </c>
      <c r="D479" s="143">
        <v>100000</v>
      </c>
    </row>
    <row r="480" spans="1:4" x14ac:dyDescent="0.2">
      <c r="A480" s="130">
        <v>44741</v>
      </c>
      <c r="B480" t="s">
        <v>100</v>
      </c>
      <c r="C480" t="s">
        <v>779</v>
      </c>
      <c r="D480" s="143">
        <v>200000</v>
      </c>
    </row>
    <row r="481" spans="1:5" x14ac:dyDescent="0.2">
      <c r="A481" s="130">
        <v>44741</v>
      </c>
      <c r="B481" t="s">
        <v>100</v>
      </c>
      <c r="C481" t="s">
        <v>780</v>
      </c>
      <c r="D481" s="143">
        <v>50000</v>
      </c>
    </row>
    <row r="482" spans="1:5" x14ac:dyDescent="0.2">
      <c r="A482" s="130">
        <v>44741</v>
      </c>
      <c r="B482" t="s">
        <v>100</v>
      </c>
      <c r="C482" t="s">
        <v>871</v>
      </c>
      <c r="D482" s="143">
        <v>500000</v>
      </c>
    </row>
    <row r="483" spans="1:5" x14ac:dyDescent="0.2">
      <c r="A483" s="130">
        <v>44741</v>
      </c>
      <c r="B483" t="s">
        <v>100</v>
      </c>
      <c r="C483" t="s">
        <v>45</v>
      </c>
      <c r="D483" s="143">
        <v>50000</v>
      </c>
    </row>
    <row r="484" spans="1:5" x14ac:dyDescent="0.2">
      <c r="A484" s="130">
        <v>44741</v>
      </c>
      <c r="B484" t="s">
        <v>100</v>
      </c>
      <c r="C484" t="s">
        <v>781</v>
      </c>
      <c r="D484" s="143">
        <v>250000</v>
      </c>
    </row>
    <row r="485" spans="1:5" x14ac:dyDescent="0.2">
      <c r="A485" s="130">
        <v>44741</v>
      </c>
      <c r="B485" t="s">
        <v>100</v>
      </c>
      <c r="C485" t="s">
        <v>782</v>
      </c>
      <c r="D485" s="143">
        <v>500000</v>
      </c>
    </row>
    <row r="486" spans="1:5" x14ac:dyDescent="0.2">
      <c r="A486" s="130">
        <v>44741</v>
      </c>
      <c r="B486" t="s">
        <v>100</v>
      </c>
      <c r="C486" t="s">
        <v>783</v>
      </c>
      <c r="D486" s="143">
        <v>50000</v>
      </c>
    </row>
    <row r="487" spans="1:5" x14ac:dyDescent="0.2">
      <c r="A487" s="130">
        <v>44741</v>
      </c>
      <c r="B487" t="s">
        <v>100</v>
      </c>
      <c r="C487" t="s">
        <v>784</v>
      </c>
      <c r="D487" s="143">
        <v>100000</v>
      </c>
    </row>
    <row r="488" spans="1:5" x14ac:dyDescent="0.2">
      <c r="A488" s="130">
        <v>44741</v>
      </c>
      <c r="B488" t="s">
        <v>100</v>
      </c>
      <c r="C488" t="s">
        <v>785</v>
      </c>
      <c r="D488" s="143">
        <v>100000</v>
      </c>
    </row>
    <row r="489" spans="1:5" x14ac:dyDescent="0.2">
      <c r="A489" s="130">
        <v>44741</v>
      </c>
      <c r="B489" t="s">
        <v>17</v>
      </c>
      <c r="C489" t="s">
        <v>786</v>
      </c>
      <c r="D489" s="143">
        <v>200000</v>
      </c>
    </row>
    <row r="490" spans="1:5" x14ac:dyDescent="0.2">
      <c r="A490" s="130">
        <v>44741</v>
      </c>
      <c r="B490" t="s">
        <v>17</v>
      </c>
      <c r="C490" t="s">
        <v>787</v>
      </c>
      <c r="E490" s="143">
        <v>1500000</v>
      </c>
    </row>
    <row r="491" spans="1:5" x14ac:dyDescent="0.2">
      <c r="A491" s="130">
        <v>44741</v>
      </c>
      <c r="B491" t="s">
        <v>17</v>
      </c>
      <c r="C491" t="s">
        <v>734</v>
      </c>
      <c r="D491" s="143">
        <v>250000</v>
      </c>
    </row>
    <row r="492" spans="1:5" x14ac:dyDescent="0.2">
      <c r="A492" s="130">
        <v>44741</v>
      </c>
      <c r="B492" t="s">
        <v>17</v>
      </c>
      <c r="C492" t="s">
        <v>788</v>
      </c>
      <c r="D492" s="143">
        <v>150000</v>
      </c>
    </row>
    <row r="493" spans="1:5" x14ac:dyDescent="0.2">
      <c r="A493" s="130">
        <v>44741</v>
      </c>
      <c r="B493" t="s">
        <v>17</v>
      </c>
      <c r="C493" t="s">
        <v>789</v>
      </c>
      <c r="D493" s="143">
        <v>100000</v>
      </c>
    </row>
    <row r="494" spans="1:5" x14ac:dyDescent="0.2">
      <c r="A494" s="130">
        <v>44742</v>
      </c>
      <c r="B494" t="s">
        <v>17</v>
      </c>
      <c r="C494" t="s">
        <v>577</v>
      </c>
      <c r="D494" s="143">
        <v>50000</v>
      </c>
    </row>
    <row r="495" spans="1:5" x14ac:dyDescent="0.2">
      <c r="A495" s="130">
        <v>44742</v>
      </c>
      <c r="B495" t="s">
        <v>17</v>
      </c>
      <c r="C495" t="s">
        <v>790</v>
      </c>
      <c r="D495" s="143">
        <v>150000</v>
      </c>
    </row>
    <row r="496" spans="1:5" x14ac:dyDescent="0.2">
      <c r="A496" s="130">
        <v>44742</v>
      </c>
      <c r="B496" t="s">
        <v>17</v>
      </c>
      <c r="C496" t="s">
        <v>791</v>
      </c>
      <c r="D496" s="143">
        <v>100000</v>
      </c>
    </row>
    <row r="497" spans="1:6" x14ac:dyDescent="0.2">
      <c r="A497" s="130">
        <v>44742</v>
      </c>
      <c r="B497" t="s">
        <v>17</v>
      </c>
      <c r="C497" t="s">
        <v>583</v>
      </c>
      <c r="D497" s="143">
        <v>50000</v>
      </c>
    </row>
    <row r="498" spans="1:6" x14ac:dyDescent="0.2">
      <c r="A498" s="130">
        <v>44742</v>
      </c>
      <c r="B498" t="s">
        <v>17</v>
      </c>
      <c r="C498" t="s">
        <v>197</v>
      </c>
      <c r="D498" s="143">
        <v>50000</v>
      </c>
    </row>
    <row r="499" spans="1:6" x14ac:dyDescent="0.2">
      <c r="A499" s="130">
        <v>44742</v>
      </c>
      <c r="B499" t="s">
        <v>17</v>
      </c>
      <c r="C499" t="s">
        <v>792</v>
      </c>
      <c r="D499" s="143">
        <v>200000</v>
      </c>
    </row>
    <row r="500" spans="1:6" x14ac:dyDescent="0.2">
      <c r="A500" s="130">
        <v>44742</v>
      </c>
      <c r="B500" t="s">
        <v>17</v>
      </c>
      <c r="C500" t="s">
        <v>597</v>
      </c>
      <c r="D500" s="143">
        <v>50000</v>
      </c>
    </row>
    <row r="501" spans="1:6" x14ac:dyDescent="0.2">
      <c r="A501" s="130">
        <v>44743</v>
      </c>
      <c r="B501" t="s">
        <v>17</v>
      </c>
      <c r="C501" t="s">
        <v>793</v>
      </c>
      <c r="D501" s="143">
        <v>100000</v>
      </c>
      <c r="F501" t="s">
        <v>872</v>
      </c>
    </row>
    <row r="502" spans="1:6" x14ac:dyDescent="0.2">
      <c r="A502" s="130">
        <v>44743</v>
      </c>
      <c r="B502" t="s">
        <v>17</v>
      </c>
      <c r="C502" t="s">
        <v>582</v>
      </c>
      <c r="D502" s="143">
        <v>50000</v>
      </c>
    </row>
    <row r="503" spans="1:6" x14ac:dyDescent="0.2">
      <c r="A503" s="130">
        <v>44743</v>
      </c>
      <c r="B503" t="s">
        <v>17</v>
      </c>
      <c r="C503" t="s">
        <v>835</v>
      </c>
      <c r="D503" s="143">
        <v>150000</v>
      </c>
    </row>
    <row r="504" spans="1:6" x14ac:dyDescent="0.2">
      <c r="A504" s="130">
        <v>44745</v>
      </c>
      <c r="B504" t="s">
        <v>17</v>
      </c>
      <c r="C504" t="s">
        <v>159</v>
      </c>
      <c r="E504" s="143">
        <v>200000</v>
      </c>
    </row>
    <row r="505" spans="1:6" x14ac:dyDescent="0.2">
      <c r="A505" s="130">
        <v>44745</v>
      </c>
      <c r="B505" t="s">
        <v>17</v>
      </c>
      <c r="C505" t="s">
        <v>157</v>
      </c>
      <c r="E505" s="143">
        <v>150000</v>
      </c>
    </row>
    <row r="506" spans="1:6" x14ac:dyDescent="0.2">
      <c r="A506" s="130">
        <v>44745</v>
      </c>
      <c r="B506" t="s">
        <v>17</v>
      </c>
      <c r="C506" t="s">
        <v>794</v>
      </c>
      <c r="D506" s="143">
        <v>100000</v>
      </c>
    </row>
    <row r="507" spans="1:6" x14ac:dyDescent="0.2">
      <c r="A507" s="130">
        <v>44745</v>
      </c>
      <c r="B507" t="s">
        <v>17</v>
      </c>
      <c r="C507" t="s">
        <v>726</v>
      </c>
      <c r="D507" s="143">
        <v>200000</v>
      </c>
    </row>
    <row r="508" spans="1:6" x14ac:dyDescent="0.2">
      <c r="A508" s="130">
        <v>44745</v>
      </c>
      <c r="B508" t="s">
        <v>17</v>
      </c>
      <c r="C508" t="s">
        <v>291</v>
      </c>
      <c r="D508" s="143">
        <v>50000</v>
      </c>
    </row>
    <row r="509" spans="1:6" x14ac:dyDescent="0.2">
      <c r="A509" s="130">
        <v>44747</v>
      </c>
      <c r="B509" t="s">
        <v>100</v>
      </c>
      <c r="C509" t="s">
        <v>699</v>
      </c>
      <c r="D509" s="143">
        <v>50000</v>
      </c>
    </row>
    <row r="510" spans="1:6" x14ac:dyDescent="0.2">
      <c r="A510" s="130">
        <v>44747</v>
      </c>
      <c r="B510" t="s">
        <v>100</v>
      </c>
      <c r="C510" t="s">
        <v>795</v>
      </c>
      <c r="D510" s="143">
        <v>250000</v>
      </c>
    </row>
    <row r="511" spans="1:6" x14ac:dyDescent="0.2">
      <c r="A511" s="130">
        <v>44747</v>
      </c>
      <c r="B511" t="s">
        <v>17</v>
      </c>
      <c r="C511" t="s">
        <v>153</v>
      </c>
      <c r="E511" s="143">
        <v>100000</v>
      </c>
    </row>
    <row r="512" spans="1:6" x14ac:dyDescent="0.2">
      <c r="A512" s="130">
        <v>44748</v>
      </c>
      <c r="B512" t="s">
        <v>100</v>
      </c>
      <c r="C512" t="s">
        <v>809</v>
      </c>
      <c r="D512" s="143">
        <v>200000</v>
      </c>
      <c r="F512" s="143">
        <v>-50000</v>
      </c>
    </row>
    <row r="513" spans="1:5" x14ac:dyDescent="0.2">
      <c r="A513" s="130">
        <v>44748</v>
      </c>
      <c r="B513" t="s">
        <v>100</v>
      </c>
      <c r="C513" t="s">
        <v>41</v>
      </c>
      <c r="D513" s="143">
        <v>50000</v>
      </c>
    </row>
    <row r="514" spans="1:5" x14ac:dyDescent="0.2">
      <c r="A514" s="130">
        <v>44748</v>
      </c>
      <c r="B514" t="s">
        <v>100</v>
      </c>
      <c r="C514" t="s">
        <v>810</v>
      </c>
      <c r="D514" s="143">
        <v>100000</v>
      </c>
    </row>
    <row r="515" spans="1:5" x14ac:dyDescent="0.2">
      <c r="A515" s="130">
        <v>44748</v>
      </c>
      <c r="B515" t="s">
        <v>100</v>
      </c>
      <c r="C515" t="s">
        <v>811</v>
      </c>
      <c r="D515" s="143">
        <v>200000</v>
      </c>
    </row>
    <row r="516" spans="1:5" x14ac:dyDescent="0.2">
      <c r="A516" s="130">
        <v>44748</v>
      </c>
      <c r="B516" t="s">
        <v>100</v>
      </c>
      <c r="C516" t="s">
        <v>812</v>
      </c>
      <c r="D516" s="143">
        <v>250000</v>
      </c>
    </row>
    <row r="517" spans="1:5" x14ac:dyDescent="0.2">
      <c r="A517" s="130">
        <v>44749</v>
      </c>
      <c r="B517" t="s">
        <v>17</v>
      </c>
      <c r="C517" t="s">
        <v>873</v>
      </c>
      <c r="D517" s="143">
        <v>500000</v>
      </c>
    </row>
    <row r="518" spans="1:5" x14ac:dyDescent="0.2">
      <c r="A518" s="130">
        <v>44750</v>
      </c>
      <c r="B518" t="s">
        <v>100</v>
      </c>
      <c r="C518" t="s">
        <v>813</v>
      </c>
      <c r="E518" s="143">
        <v>150000</v>
      </c>
    </row>
    <row r="519" spans="1:5" x14ac:dyDescent="0.2">
      <c r="A519" s="130">
        <v>44750</v>
      </c>
      <c r="B519" t="s">
        <v>100</v>
      </c>
      <c r="C519" t="s">
        <v>101</v>
      </c>
      <c r="E519" s="143">
        <v>50000</v>
      </c>
    </row>
    <row r="520" spans="1:5" x14ac:dyDescent="0.2">
      <c r="A520" s="130">
        <v>44751</v>
      </c>
      <c r="B520" t="s">
        <v>100</v>
      </c>
      <c r="C520" t="s">
        <v>174</v>
      </c>
      <c r="D520" s="143">
        <v>50000</v>
      </c>
    </row>
    <row r="521" spans="1:5" x14ac:dyDescent="0.2">
      <c r="A521" s="130">
        <v>44751</v>
      </c>
      <c r="B521" t="s">
        <v>100</v>
      </c>
      <c r="C521" t="s">
        <v>814</v>
      </c>
      <c r="D521" s="143">
        <v>600000</v>
      </c>
    </row>
    <row r="522" spans="1:5" x14ac:dyDescent="0.2">
      <c r="A522" s="130">
        <v>44755</v>
      </c>
      <c r="B522" t="s">
        <v>100</v>
      </c>
      <c r="C522" t="s">
        <v>742</v>
      </c>
      <c r="D522" s="143">
        <v>1500000</v>
      </c>
    </row>
    <row r="523" spans="1:5" x14ac:dyDescent="0.2">
      <c r="A523" s="130">
        <v>44755</v>
      </c>
      <c r="B523" t="s">
        <v>100</v>
      </c>
      <c r="C523" t="s">
        <v>815</v>
      </c>
      <c r="E523" s="143">
        <v>2500000</v>
      </c>
    </row>
    <row r="524" spans="1:5" x14ac:dyDescent="0.2">
      <c r="A524" s="130">
        <v>44755</v>
      </c>
      <c r="B524" t="s">
        <v>100</v>
      </c>
      <c r="C524" t="s">
        <v>816</v>
      </c>
      <c r="E524" s="143">
        <v>500000</v>
      </c>
    </row>
    <row r="525" spans="1:5" x14ac:dyDescent="0.2">
      <c r="A525" s="130">
        <v>44756</v>
      </c>
      <c r="B525" t="s">
        <v>100</v>
      </c>
      <c r="C525" t="s">
        <v>101</v>
      </c>
      <c r="E525" s="143">
        <v>50000</v>
      </c>
    </row>
    <row r="526" spans="1:5" x14ac:dyDescent="0.2">
      <c r="A526" s="130">
        <v>44756</v>
      </c>
      <c r="B526" t="s">
        <v>100</v>
      </c>
      <c r="C526" t="s">
        <v>817</v>
      </c>
      <c r="D526" s="143">
        <v>150000</v>
      </c>
    </row>
    <row r="527" spans="1:5" x14ac:dyDescent="0.2">
      <c r="A527" s="130">
        <v>44757</v>
      </c>
      <c r="B527" t="s">
        <v>17</v>
      </c>
      <c r="C527" t="s">
        <v>200</v>
      </c>
      <c r="E527" s="143">
        <v>250000</v>
      </c>
    </row>
    <row r="528" spans="1:5" x14ac:dyDescent="0.2">
      <c r="A528" s="130">
        <v>44757</v>
      </c>
      <c r="B528" t="s">
        <v>17</v>
      </c>
      <c r="C528" t="s">
        <v>874</v>
      </c>
      <c r="E528" s="143">
        <v>200000</v>
      </c>
    </row>
    <row r="529" spans="1:5" x14ac:dyDescent="0.2">
      <c r="A529" s="130">
        <v>44757</v>
      </c>
      <c r="B529" t="s">
        <v>17</v>
      </c>
      <c r="C529" t="s">
        <v>205</v>
      </c>
      <c r="E529" s="143">
        <v>500000</v>
      </c>
    </row>
    <row r="530" spans="1:5" x14ac:dyDescent="0.2">
      <c r="A530" s="130">
        <v>44760</v>
      </c>
      <c r="B530" t="s">
        <v>17</v>
      </c>
      <c r="C530" t="s">
        <v>602</v>
      </c>
      <c r="E530" s="143">
        <v>200000</v>
      </c>
    </row>
    <row r="531" spans="1:5" x14ac:dyDescent="0.2">
      <c r="A531" s="130">
        <v>44760</v>
      </c>
      <c r="B531" t="s">
        <v>17</v>
      </c>
      <c r="C531" t="s">
        <v>159</v>
      </c>
      <c r="E531" s="143">
        <v>100000</v>
      </c>
    </row>
    <row r="532" spans="1:5" x14ac:dyDescent="0.2">
      <c r="A532" s="130">
        <v>44761</v>
      </c>
      <c r="B532" t="s">
        <v>100</v>
      </c>
      <c r="C532" t="s">
        <v>162</v>
      </c>
      <c r="E532" s="143">
        <v>100000</v>
      </c>
    </row>
    <row r="533" spans="1:5" x14ac:dyDescent="0.2">
      <c r="A533" s="130">
        <v>44763</v>
      </c>
      <c r="B533" t="s">
        <v>17</v>
      </c>
      <c r="C533" t="s">
        <v>120</v>
      </c>
      <c r="E533" s="143">
        <v>500000</v>
      </c>
    </row>
    <row r="534" spans="1:5" x14ac:dyDescent="0.2">
      <c r="A534" s="130">
        <v>44763</v>
      </c>
      <c r="B534" t="s">
        <v>100</v>
      </c>
      <c r="C534" t="s">
        <v>371</v>
      </c>
      <c r="E534" s="143">
        <v>500000</v>
      </c>
    </row>
    <row r="535" spans="1:5" x14ac:dyDescent="0.2">
      <c r="A535" s="130">
        <v>44763</v>
      </c>
      <c r="B535" t="s">
        <v>100</v>
      </c>
      <c r="C535" t="s">
        <v>827</v>
      </c>
      <c r="D535" s="143">
        <v>50000</v>
      </c>
    </row>
    <row r="536" spans="1:5" x14ac:dyDescent="0.2">
      <c r="A536" s="130">
        <v>44766</v>
      </c>
      <c r="B536" t="s">
        <v>17</v>
      </c>
      <c r="C536" t="s">
        <v>316</v>
      </c>
      <c r="E536" s="143">
        <v>300000</v>
      </c>
    </row>
    <row r="537" spans="1:5" x14ac:dyDescent="0.2">
      <c r="A537" s="130">
        <v>44766</v>
      </c>
      <c r="B537" t="s">
        <v>17</v>
      </c>
      <c r="C537" t="s">
        <v>287</v>
      </c>
      <c r="E537" s="143">
        <v>300000</v>
      </c>
    </row>
    <row r="538" spans="1:5" x14ac:dyDescent="0.2">
      <c r="A538" s="130">
        <v>44767</v>
      </c>
      <c r="B538" t="s">
        <v>17</v>
      </c>
      <c r="C538" t="s">
        <v>159</v>
      </c>
      <c r="E538" s="143">
        <v>50000</v>
      </c>
    </row>
    <row r="539" spans="1:5" x14ac:dyDescent="0.2">
      <c r="A539" s="130">
        <v>44769</v>
      </c>
      <c r="B539" t="s">
        <v>17</v>
      </c>
      <c r="C539" t="s">
        <v>205</v>
      </c>
      <c r="E539" s="143">
        <v>100000</v>
      </c>
    </row>
    <row r="540" spans="1:5" x14ac:dyDescent="0.2">
      <c r="A540" s="130">
        <v>44770</v>
      </c>
      <c r="B540" t="s">
        <v>100</v>
      </c>
      <c r="C540" t="s">
        <v>219</v>
      </c>
      <c r="D540" s="143">
        <v>50000</v>
      </c>
    </row>
    <row r="541" spans="1:5" x14ac:dyDescent="0.2">
      <c r="A541" s="130">
        <v>44770</v>
      </c>
      <c r="B541" t="s">
        <v>100</v>
      </c>
      <c r="C541" t="s">
        <v>836</v>
      </c>
      <c r="D541" s="143">
        <v>200000</v>
      </c>
    </row>
    <row r="542" spans="1:5" x14ac:dyDescent="0.2">
      <c r="A542" s="130">
        <v>44770</v>
      </c>
      <c r="B542" t="s">
        <v>100</v>
      </c>
      <c r="C542" t="s">
        <v>837</v>
      </c>
      <c r="D542" s="143">
        <v>100000</v>
      </c>
    </row>
    <row r="543" spans="1:5" x14ac:dyDescent="0.2">
      <c r="A543" s="130">
        <v>44770</v>
      </c>
      <c r="B543" t="s">
        <v>100</v>
      </c>
      <c r="C543" t="s">
        <v>838</v>
      </c>
      <c r="D543" s="143">
        <v>500000</v>
      </c>
    </row>
    <row r="544" spans="1:5" x14ac:dyDescent="0.2">
      <c r="A544" s="130">
        <v>44770</v>
      </c>
      <c r="B544" t="s">
        <v>100</v>
      </c>
      <c r="C544" t="s">
        <v>185</v>
      </c>
      <c r="D544" s="143">
        <v>50000</v>
      </c>
    </row>
    <row r="545" spans="1:4" x14ac:dyDescent="0.2">
      <c r="A545" s="130">
        <v>44770</v>
      </c>
      <c r="B545" t="s">
        <v>100</v>
      </c>
      <c r="C545" t="s">
        <v>875</v>
      </c>
      <c r="D545" s="143">
        <v>300000</v>
      </c>
    </row>
    <row r="546" spans="1:4" x14ac:dyDescent="0.2">
      <c r="A546" s="130">
        <v>44770</v>
      </c>
      <c r="B546" t="s">
        <v>100</v>
      </c>
      <c r="C546" t="s">
        <v>876</v>
      </c>
      <c r="D546" s="143">
        <v>200000</v>
      </c>
    </row>
    <row r="547" spans="1:4" x14ac:dyDescent="0.2">
      <c r="A547" s="130">
        <v>44770</v>
      </c>
      <c r="B547" t="s">
        <v>100</v>
      </c>
      <c r="C547" t="s">
        <v>877</v>
      </c>
      <c r="D547" s="143">
        <v>200000</v>
      </c>
    </row>
    <row r="548" spans="1:4" x14ac:dyDescent="0.2">
      <c r="A548" s="130">
        <v>44770</v>
      </c>
      <c r="B548" t="s">
        <v>100</v>
      </c>
      <c r="C548" t="s">
        <v>878</v>
      </c>
      <c r="D548" s="143">
        <v>50000</v>
      </c>
    </row>
    <row r="549" spans="1:4" x14ac:dyDescent="0.2">
      <c r="A549" s="130">
        <v>44770</v>
      </c>
      <c r="B549" t="s">
        <v>100</v>
      </c>
      <c r="C549" t="s">
        <v>879</v>
      </c>
      <c r="D549" s="143">
        <v>200000</v>
      </c>
    </row>
    <row r="550" spans="1:4" x14ac:dyDescent="0.2">
      <c r="A550" s="130">
        <v>44770</v>
      </c>
      <c r="B550" t="s">
        <v>100</v>
      </c>
      <c r="C550" t="s">
        <v>880</v>
      </c>
      <c r="D550" s="143">
        <v>50000</v>
      </c>
    </row>
    <row r="551" spans="1:4" x14ac:dyDescent="0.2">
      <c r="A551" s="130">
        <v>44770</v>
      </c>
      <c r="B551" t="s">
        <v>100</v>
      </c>
      <c r="C551" t="s">
        <v>663</v>
      </c>
      <c r="D551" s="143">
        <v>200000</v>
      </c>
    </row>
    <row r="552" spans="1:4" x14ac:dyDescent="0.2">
      <c r="A552" s="130">
        <v>44770</v>
      </c>
      <c r="B552" t="s">
        <v>100</v>
      </c>
      <c r="C552" t="s">
        <v>882</v>
      </c>
      <c r="D552" s="143">
        <v>300000</v>
      </c>
    </row>
    <row r="553" spans="1:4" x14ac:dyDescent="0.2">
      <c r="A553" s="130">
        <v>44770</v>
      </c>
      <c r="B553" t="s">
        <v>100</v>
      </c>
      <c r="C553" t="s">
        <v>881</v>
      </c>
      <c r="D553" s="143">
        <v>200000</v>
      </c>
    </row>
    <row r="554" spans="1:4" x14ac:dyDescent="0.2">
      <c r="A554" s="130">
        <v>44770</v>
      </c>
      <c r="B554" t="s">
        <v>100</v>
      </c>
      <c r="C554" t="s">
        <v>819</v>
      </c>
      <c r="D554" s="143">
        <v>50000</v>
      </c>
    </row>
    <row r="555" spans="1:4" x14ac:dyDescent="0.2">
      <c r="A555" s="130">
        <v>44770</v>
      </c>
      <c r="B555" t="s">
        <v>100</v>
      </c>
      <c r="C555" t="s">
        <v>883</v>
      </c>
      <c r="D555" s="143">
        <v>100000</v>
      </c>
    </row>
    <row r="556" spans="1:4" x14ac:dyDescent="0.2">
      <c r="A556" s="130">
        <v>44770</v>
      </c>
      <c r="B556" t="s">
        <v>100</v>
      </c>
      <c r="C556" t="s">
        <v>884</v>
      </c>
      <c r="D556" s="143">
        <v>100000</v>
      </c>
    </row>
    <row r="557" spans="1:4" x14ac:dyDescent="0.2">
      <c r="A557" s="130">
        <v>44770</v>
      </c>
      <c r="B557" t="s">
        <v>100</v>
      </c>
      <c r="C557" t="s">
        <v>107</v>
      </c>
      <c r="D557" s="143">
        <v>50000</v>
      </c>
    </row>
    <row r="558" spans="1:4" x14ac:dyDescent="0.2">
      <c r="A558" s="130">
        <v>44770</v>
      </c>
      <c r="B558" t="s">
        <v>100</v>
      </c>
      <c r="C558" t="s">
        <v>123</v>
      </c>
      <c r="D558" s="143">
        <v>350000</v>
      </c>
    </row>
    <row r="559" spans="1:4" x14ac:dyDescent="0.2">
      <c r="A559" s="130">
        <v>44770</v>
      </c>
      <c r="B559" t="s">
        <v>100</v>
      </c>
      <c r="C559" t="s">
        <v>45</v>
      </c>
      <c r="D559" s="143">
        <v>50000</v>
      </c>
    </row>
    <row r="560" spans="1:4" x14ac:dyDescent="0.2">
      <c r="A560" s="130">
        <v>44770</v>
      </c>
      <c r="B560" t="s">
        <v>100</v>
      </c>
      <c r="C560" t="s">
        <v>412</v>
      </c>
      <c r="D560" s="143">
        <v>250000</v>
      </c>
    </row>
    <row r="561" spans="1:4" x14ac:dyDescent="0.2">
      <c r="A561" s="130">
        <v>44770</v>
      </c>
      <c r="B561" t="s">
        <v>100</v>
      </c>
      <c r="C561" t="s">
        <v>885</v>
      </c>
      <c r="D561" s="143">
        <v>500000</v>
      </c>
    </row>
    <row r="562" spans="1:4" x14ac:dyDescent="0.2">
      <c r="A562" s="130">
        <v>44770</v>
      </c>
      <c r="B562" t="s">
        <v>100</v>
      </c>
      <c r="C562" t="s">
        <v>886</v>
      </c>
      <c r="D562" s="143">
        <v>100000</v>
      </c>
    </row>
    <row r="563" spans="1:4" x14ac:dyDescent="0.2">
      <c r="A563" s="130">
        <v>44770</v>
      </c>
      <c r="B563" t="s">
        <v>100</v>
      </c>
      <c r="C563" t="s">
        <v>581</v>
      </c>
      <c r="D563" s="143">
        <v>50000</v>
      </c>
    </row>
    <row r="564" spans="1:4" x14ac:dyDescent="0.2">
      <c r="A564" s="130">
        <v>44770</v>
      </c>
      <c r="B564" t="s">
        <v>100</v>
      </c>
      <c r="C564" t="s">
        <v>887</v>
      </c>
      <c r="D564" s="143">
        <v>100000</v>
      </c>
    </row>
    <row r="565" spans="1:4" x14ac:dyDescent="0.2">
      <c r="A565" s="130">
        <v>44771</v>
      </c>
      <c r="B565" t="s">
        <v>17</v>
      </c>
      <c r="C565" t="s">
        <v>114</v>
      </c>
      <c r="D565" s="143">
        <v>50000</v>
      </c>
    </row>
    <row r="566" spans="1:4" x14ac:dyDescent="0.2">
      <c r="A566" s="130">
        <v>44771</v>
      </c>
      <c r="B566" t="s">
        <v>17</v>
      </c>
      <c r="C566" t="s">
        <v>888</v>
      </c>
      <c r="D566" s="143">
        <v>150000</v>
      </c>
    </row>
    <row r="567" spans="1:4" x14ac:dyDescent="0.2">
      <c r="A567" s="130">
        <v>44771</v>
      </c>
      <c r="B567" t="s">
        <v>100</v>
      </c>
      <c r="C567" t="s">
        <v>889</v>
      </c>
      <c r="D567" s="143">
        <v>100000</v>
      </c>
    </row>
    <row r="568" spans="1:4" x14ac:dyDescent="0.2">
      <c r="A568" s="130">
        <v>44771</v>
      </c>
      <c r="B568" t="s">
        <v>17</v>
      </c>
      <c r="C568" t="s">
        <v>583</v>
      </c>
      <c r="D568" s="143">
        <v>50000</v>
      </c>
    </row>
    <row r="569" spans="1:4" x14ac:dyDescent="0.2">
      <c r="A569" s="130">
        <v>44771</v>
      </c>
      <c r="B569" t="s">
        <v>17</v>
      </c>
      <c r="C569" t="s">
        <v>197</v>
      </c>
      <c r="D569" s="143">
        <v>50000</v>
      </c>
    </row>
    <row r="570" spans="1:4" x14ac:dyDescent="0.2">
      <c r="A570" s="130">
        <v>44771</v>
      </c>
      <c r="B570" t="s">
        <v>17</v>
      </c>
      <c r="C570" t="s">
        <v>890</v>
      </c>
      <c r="D570" s="143">
        <v>1000000</v>
      </c>
    </row>
    <row r="571" spans="1:4" x14ac:dyDescent="0.2">
      <c r="A571" s="130">
        <v>44771</v>
      </c>
      <c r="B571" t="s">
        <v>17</v>
      </c>
      <c r="C571" t="s">
        <v>891</v>
      </c>
      <c r="D571" s="143">
        <v>700000</v>
      </c>
    </row>
    <row r="572" spans="1:4" x14ac:dyDescent="0.2">
      <c r="A572" s="130">
        <v>44771</v>
      </c>
      <c r="B572" t="s">
        <v>17</v>
      </c>
      <c r="C572" t="s">
        <v>892</v>
      </c>
      <c r="D572" s="143">
        <v>50000</v>
      </c>
    </row>
    <row r="573" spans="1:4" x14ac:dyDescent="0.2">
      <c r="A573" s="130">
        <v>44771</v>
      </c>
      <c r="B573" t="s">
        <v>17</v>
      </c>
      <c r="C573" t="s">
        <v>720</v>
      </c>
      <c r="D573" s="143">
        <v>100000</v>
      </c>
    </row>
    <row r="574" spans="1:4" x14ac:dyDescent="0.2">
      <c r="A574" s="130">
        <v>44771</v>
      </c>
      <c r="B574" t="s">
        <v>17</v>
      </c>
      <c r="C574" t="s">
        <v>893</v>
      </c>
      <c r="D574" s="143">
        <v>200000</v>
      </c>
    </row>
    <row r="575" spans="1:4" x14ac:dyDescent="0.2">
      <c r="A575" s="130">
        <v>44773</v>
      </c>
      <c r="B575" t="s">
        <v>17</v>
      </c>
      <c r="C575" t="s">
        <v>582</v>
      </c>
      <c r="D575" s="143">
        <v>50000</v>
      </c>
    </row>
    <row r="576" spans="1:4" x14ac:dyDescent="0.2">
      <c r="A576" s="130">
        <v>44773</v>
      </c>
      <c r="B576" t="s">
        <v>17</v>
      </c>
      <c r="C576" t="s">
        <v>894</v>
      </c>
      <c r="D576" s="143">
        <v>500000</v>
      </c>
    </row>
    <row r="577" spans="1:5" x14ac:dyDescent="0.2">
      <c r="A577" s="130">
        <v>44773</v>
      </c>
      <c r="B577" t="s">
        <v>17</v>
      </c>
      <c r="C577" t="s">
        <v>835</v>
      </c>
      <c r="D577" s="143">
        <v>100000</v>
      </c>
    </row>
    <row r="578" spans="1:5" x14ac:dyDescent="0.2">
      <c r="A578" s="130">
        <v>44773</v>
      </c>
      <c r="B578" t="s">
        <v>17</v>
      </c>
      <c r="C578" t="s">
        <v>895</v>
      </c>
      <c r="E578" s="143">
        <v>2000000</v>
      </c>
    </row>
    <row r="579" spans="1:5" x14ac:dyDescent="0.2">
      <c r="A579" s="130">
        <v>44774</v>
      </c>
      <c r="B579" t="s">
        <v>100</v>
      </c>
      <c r="C579" t="s">
        <v>896</v>
      </c>
      <c r="D579" s="143">
        <v>250000</v>
      </c>
    </row>
    <row r="580" spans="1:5" x14ac:dyDescent="0.2">
      <c r="A580" s="130">
        <v>44774</v>
      </c>
      <c r="B580" t="s">
        <v>100</v>
      </c>
      <c r="C580" t="s">
        <v>699</v>
      </c>
      <c r="D580" s="143">
        <v>50000</v>
      </c>
    </row>
    <row r="581" spans="1:5" x14ac:dyDescent="0.2">
      <c r="A581" s="130">
        <v>44774</v>
      </c>
      <c r="B581" t="s">
        <v>100</v>
      </c>
      <c r="C581" t="s">
        <v>897</v>
      </c>
      <c r="D581" s="143">
        <v>250000</v>
      </c>
    </row>
    <row r="582" spans="1:5" x14ac:dyDescent="0.2">
      <c r="A582" s="130">
        <v>44775</v>
      </c>
      <c r="B582" t="s">
        <v>100</v>
      </c>
      <c r="C582" t="s">
        <v>898</v>
      </c>
      <c r="D582" s="143">
        <v>50000</v>
      </c>
    </row>
    <row r="583" spans="1:5" x14ac:dyDescent="0.2">
      <c r="A583" s="130">
        <v>44775</v>
      </c>
      <c r="B583" t="s">
        <v>100</v>
      </c>
      <c r="C583" t="s">
        <v>41</v>
      </c>
      <c r="D583" s="143">
        <v>50000</v>
      </c>
    </row>
    <row r="584" spans="1:5" x14ac:dyDescent="0.2">
      <c r="A584" s="130">
        <v>44775</v>
      </c>
      <c r="B584" t="s">
        <v>100</v>
      </c>
      <c r="C584" t="s">
        <v>291</v>
      </c>
      <c r="D584" s="143">
        <v>50000</v>
      </c>
    </row>
    <row r="585" spans="1:5" x14ac:dyDescent="0.2">
      <c r="A585" s="130">
        <v>44775</v>
      </c>
      <c r="B585" t="s">
        <v>100</v>
      </c>
      <c r="C585" t="s">
        <v>899</v>
      </c>
      <c r="D585" s="143">
        <v>300000</v>
      </c>
    </row>
    <row r="586" spans="1:5" x14ac:dyDescent="0.2">
      <c r="A586" s="130">
        <v>44775</v>
      </c>
      <c r="B586" t="s">
        <v>100</v>
      </c>
      <c r="C586" t="s">
        <v>726</v>
      </c>
      <c r="D586" s="143">
        <v>100000</v>
      </c>
    </row>
  </sheetData>
  <mergeCells count="2">
    <mergeCell ref="A2:F2"/>
    <mergeCell ref="A335:F335"/>
  </mergeCells>
  <phoneticPr fontId="10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E566"/>
  <sheetViews>
    <sheetView topLeftCell="A380" zoomScale="70" zoomScaleNormal="70" zoomScaleSheetLayoutView="100" workbookViewId="0">
      <selection activeCell="H398" sqref="H398"/>
    </sheetView>
  </sheetViews>
  <sheetFormatPr defaultColWidth="8.609375" defaultRowHeight="15" x14ac:dyDescent="0.2"/>
  <cols>
    <col min="1" max="1" width="3.359375" style="4" bestFit="1" customWidth="1"/>
    <col min="2" max="2" width="12.23828125" style="5" bestFit="1" customWidth="1"/>
    <col min="3" max="3" width="13.31640625" style="201" bestFit="1" customWidth="1"/>
    <col min="4" max="4" width="26.76953125" style="5" bestFit="1" customWidth="1"/>
    <col min="5" max="5" width="13.31640625" style="201" bestFit="1" customWidth="1"/>
    <col min="6" max="6" width="16.27734375" style="4" bestFit="1" customWidth="1"/>
    <col min="7" max="7" width="11.02734375" style="84" bestFit="1" customWidth="1"/>
    <col min="8" max="8" width="18.96484375" style="4" bestFit="1" customWidth="1"/>
    <col min="9" max="9" width="38.47265625" style="4" customWidth="1"/>
    <col min="10" max="10" width="32.41796875" style="4" bestFit="1" customWidth="1"/>
    <col min="11" max="12" width="15.87109375" style="4" bestFit="1" customWidth="1"/>
    <col min="14" max="14" width="30.1328125" style="4" customWidth="1"/>
    <col min="15" max="15" width="12.77734375" style="4" bestFit="1" customWidth="1"/>
    <col min="16" max="16" width="12.9140625" style="4" bestFit="1" customWidth="1"/>
    <col min="17" max="17" width="13.046875" style="4" bestFit="1" customWidth="1"/>
    <col min="18" max="18" width="29.86328125" style="4" bestFit="1" customWidth="1"/>
    <col min="19" max="16384" width="8.609375" style="4"/>
  </cols>
  <sheetData>
    <row r="1" spans="1:19" x14ac:dyDescent="0.2">
      <c r="A1" s="115"/>
      <c r="B1" s="2"/>
      <c r="C1" s="153"/>
      <c r="D1" s="2"/>
      <c r="E1" s="153"/>
      <c r="F1" s="115"/>
      <c r="N1" s="14"/>
      <c r="O1" s="14"/>
      <c r="P1" s="260"/>
      <c r="Q1" s="260"/>
      <c r="R1" s="48"/>
      <c r="S1"/>
    </row>
    <row r="2" spans="1:19" x14ac:dyDescent="0.2">
      <c r="A2" s="133"/>
      <c r="B2" s="204"/>
      <c r="C2" s="189"/>
      <c r="D2" s="204"/>
      <c r="E2" s="189"/>
      <c r="F2" s="133"/>
      <c r="N2"/>
      <c r="O2" s="130"/>
      <c r="P2" s="143"/>
      <c r="Q2" s="143"/>
      <c r="R2"/>
      <c r="S2"/>
    </row>
    <row r="3" spans="1:19" x14ac:dyDescent="0.2">
      <c r="A3" s="359" t="s">
        <v>46</v>
      </c>
      <c r="B3" s="359"/>
      <c r="C3" s="359"/>
      <c r="D3" s="359"/>
      <c r="E3" s="359"/>
      <c r="F3" s="359"/>
      <c r="N3"/>
      <c r="O3" s="130"/>
      <c r="P3" s="143"/>
      <c r="Q3" s="143"/>
      <c r="R3"/>
      <c r="S3"/>
    </row>
    <row r="4" spans="1:19" x14ac:dyDescent="0.2">
      <c r="A4" s="132"/>
      <c r="B4" s="2" t="s">
        <v>47</v>
      </c>
      <c r="C4" s="153" t="s">
        <v>48</v>
      </c>
      <c r="D4" s="2" t="s">
        <v>49</v>
      </c>
      <c r="E4" s="190" t="s">
        <v>50</v>
      </c>
      <c r="F4" s="87" t="s">
        <v>646</v>
      </c>
      <c r="G4" s="85"/>
      <c r="N4"/>
      <c r="O4" s="130"/>
      <c r="P4" s="143"/>
      <c r="Q4" s="143"/>
      <c r="R4"/>
      <c r="S4"/>
    </row>
    <row r="5" spans="1:19" x14ac:dyDescent="0.2">
      <c r="A5" s="132"/>
      <c r="B5" s="2" t="s">
        <v>51</v>
      </c>
      <c r="C5" s="153" t="s">
        <v>52</v>
      </c>
      <c r="D5" s="2" t="s">
        <v>53</v>
      </c>
      <c r="E5" s="190" t="s">
        <v>54</v>
      </c>
      <c r="F5" s="87" t="s">
        <v>647</v>
      </c>
      <c r="N5"/>
      <c r="O5" s="130"/>
      <c r="P5" s="143"/>
      <c r="Q5" s="143"/>
      <c r="R5"/>
      <c r="S5"/>
    </row>
    <row r="6" spans="1:19" x14ac:dyDescent="0.2">
      <c r="A6" s="132"/>
      <c r="B6" s="2" t="s">
        <v>55</v>
      </c>
      <c r="C6" s="153" t="s">
        <v>56</v>
      </c>
      <c r="D6" s="2" t="s">
        <v>57</v>
      </c>
      <c r="E6" s="190" t="s">
        <v>58</v>
      </c>
      <c r="F6" s="87" t="s">
        <v>648</v>
      </c>
      <c r="N6"/>
      <c r="O6" s="130"/>
      <c r="P6" s="143"/>
      <c r="Q6" s="143"/>
      <c r="R6"/>
      <c r="S6"/>
    </row>
    <row r="7" spans="1:19" x14ac:dyDescent="0.2">
      <c r="A7" s="132"/>
      <c r="B7" s="2" t="s">
        <v>59</v>
      </c>
      <c r="C7" s="153" t="s">
        <v>60</v>
      </c>
      <c r="D7" s="2" t="s">
        <v>61</v>
      </c>
      <c r="E7" s="190" t="s">
        <v>62</v>
      </c>
      <c r="F7" s="87" t="s">
        <v>649</v>
      </c>
      <c r="G7" s="85"/>
      <c r="N7"/>
      <c r="O7" s="130"/>
      <c r="P7" s="143"/>
      <c r="Q7" s="143"/>
      <c r="R7"/>
      <c r="S7"/>
    </row>
    <row r="8" spans="1:19" x14ac:dyDescent="0.2">
      <c r="A8" s="132"/>
      <c r="B8" s="2" t="s">
        <v>63</v>
      </c>
      <c r="C8" s="153" t="s">
        <v>64</v>
      </c>
      <c r="D8" s="2" t="s">
        <v>65</v>
      </c>
      <c r="E8" s="190" t="s">
        <v>66</v>
      </c>
      <c r="F8" s="87" t="s">
        <v>650</v>
      </c>
      <c r="G8" s="85"/>
      <c r="N8"/>
      <c r="O8" s="130"/>
      <c r="P8" s="143"/>
      <c r="Q8" s="143"/>
      <c r="R8"/>
      <c r="S8"/>
    </row>
    <row r="9" spans="1:19" x14ac:dyDescent="0.2">
      <c r="A9" s="137"/>
      <c r="B9" s="205"/>
      <c r="C9" s="191"/>
      <c r="D9" s="205"/>
      <c r="E9" s="191"/>
      <c r="F9" s="137"/>
      <c r="N9"/>
      <c r="O9" s="130"/>
      <c r="P9" s="143"/>
      <c r="Q9" s="143"/>
      <c r="R9"/>
      <c r="S9"/>
    </row>
    <row r="10" spans="1:19" x14ac:dyDescent="0.2">
      <c r="A10" s="359" t="s">
        <v>67</v>
      </c>
      <c r="B10" s="359"/>
      <c r="C10" s="359"/>
      <c r="D10" s="359"/>
      <c r="E10" s="359"/>
      <c r="F10" s="359"/>
      <c r="H10" s="130"/>
      <c r="I10"/>
      <c r="J10"/>
      <c r="K10" s="143"/>
      <c r="L10" s="143"/>
      <c r="N10"/>
      <c r="O10" s="130"/>
      <c r="P10" s="143"/>
      <c r="Q10" s="143"/>
      <c r="R10"/>
      <c r="S10"/>
    </row>
    <row r="11" spans="1:19" x14ac:dyDescent="0.2">
      <c r="A11" s="115"/>
      <c r="B11" s="341" t="s">
        <v>68</v>
      </c>
      <c r="C11" s="341"/>
      <c r="D11" s="341" t="s">
        <v>69</v>
      </c>
      <c r="E11" s="341"/>
      <c r="F11" s="115" t="s">
        <v>70</v>
      </c>
      <c r="H11" s="130"/>
      <c r="I11"/>
      <c r="J11"/>
      <c r="K11" s="143"/>
      <c r="L11" s="143"/>
      <c r="N11"/>
      <c r="O11" s="130"/>
      <c r="P11" s="143"/>
      <c r="Q11" s="143"/>
      <c r="R11"/>
      <c r="S11"/>
    </row>
    <row r="12" spans="1:19" x14ac:dyDescent="0.2">
      <c r="A12" s="115" t="s">
        <v>28</v>
      </c>
      <c r="B12" s="2" t="s">
        <v>71</v>
      </c>
      <c r="C12" s="153" t="s">
        <v>72</v>
      </c>
      <c r="D12" s="2" t="s">
        <v>71</v>
      </c>
      <c r="E12" s="153" t="s">
        <v>72</v>
      </c>
      <c r="F12" s="115"/>
      <c r="H12" s="130"/>
      <c r="I12"/>
      <c r="J12"/>
      <c r="K12" s="143"/>
      <c r="L12" s="143"/>
      <c r="N12"/>
      <c r="O12" s="130"/>
      <c r="P12" s="143"/>
      <c r="Q12" s="143"/>
      <c r="R12"/>
      <c r="S12"/>
    </row>
    <row r="13" spans="1:19" x14ac:dyDescent="0.2">
      <c r="A13" s="115">
        <v>1</v>
      </c>
      <c r="B13" s="206">
        <v>44486</v>
      </c>
      <c r="C13" s="192">
        <v>200000</v>
      </c>
      <c r="D13" s="171">
        <v>44716</v>
      </c>
      <c r="E13" s="143">
        <v>200000</v>
      </c>
      <c r="F13" s="92">
        <f t="shared" ref="F13:F15" si="0">E13-C13</f>
        <v>0</v>
      </c>
      <c r="H13" s="130"/>
      <c r="I13"/>
      <c r="J13"/>
      <c r="K13" s="143"/>
      <c r="L13" s="143"/>
      <c r="N13"/>
      <c r="O13" s="130"/>
      <c r="P13" s="143"/>
      <c r="Q13" s="143"/>
      <c r="R13"/>
      <c r="S13"/>
    </row>
    <row r="14" spans="1:19" x14ac:dyDescent="0.2">
      <c r="A14" s="115">
        <v>2</v>
      </c>
      <c r="B14" s="206">
        <v>44488</v>
      </c>
      <c r="C14" s="192">
        <v>300000</v>
      </c>
      <c r="D14" s="211"/>
      <c r="E14" s="192"/>
      <c r="F14" s="92">
        <f t="shared" si="0"/>
        <v>-300000</v>
      </c>
      <c r="H14" s="130"/>
      <c r="I14"/>
      <c r="J14"/>
      <c r="K14" s="143"/>
      <c r="L14" s="143"/>
      <c r="N14"/>
      <c r="O14" s="130"/>
      <c r="P14" s="143"/>
      <c r="Q14" s="143"/>
      <c r="R14"/>
      <c r="S14"/>
    </row>
    <row r="15" spans="1:19" x14ac:dyDescent="0.2">
      <c r="A15" s="115">
        <v>3</v>
      </c>
      <c r="B15" s="206">
        <v>44491</v>
      </c>
      <c r="C15" s="192">
        <v>100000</v>
      </c>
      <c r="D15" s="223"/>
      <c r="E15" s="193"/>
      <c r="F15" s="92">
        <f t="shared" si="0"/>
        <v>-100000</v>
      </c>
      <c r="N15"/>
      <c r="O15" s="130"/>
      <c r="P15" s="143"/>
      <c r="Q15" s="143"/>
      <c r="R15"/>
      <c r="S15"/>
    </row>
    <row r="16" spans="1:19" x14ac:dyDescent="0.2">
      <c r="A16" s="115">
        <v>4</v>
      </c>
      <c r="B16" s="171">
        <v>44598</v>
      </c>
      <c r="C16" s="216">
        <v>100000</v>
      </c>
      <c r="D16" s="377">
        <v>44716</v>
      </c>
      <c r="E16" s="378">
        <v>200000</v>
      </c>
      <c r="F16" s="174"/>
      <c r="H16" s="130"/>
      <c r="I16"/>
      <c r="J16"/>
      <c r="K16" s="143"/>
      <c r="L16" s="143"/>
      <c r="N16"/>
      <c r="O16" s="130"/>
      <c r="P16" s="143"/>
      <c r="Q16" s="143"/>
      <c r="R16"/>
      <c r="S16"/>
    </row>
    <row r="17" spans="1:19" x14ac:dyDescent="0.2">
      <c r="A17" s="115">
        <v>5</v>
      </c>
      <c r="B17" s="171">
        <v>44613</v>
      </c>
      <c r="C17" s="216">
        <v>100000</v>
      </c>
      <c r="D17" s="379"/>
      <c r="E17" s="378"/>
      <c r="F17" s="174"/>
      <c r="H17" s="130"/>
      <c r="I17"/>
      <c r="J17"/>
      <c r="K17" s="143"/>
      <c r="L17" s="143"/>
      <c r="N17"/>
      <c r="O17" s="130"/>
      <c r="P17" s="143"/>
      <c r="Q17" s="143"/>
      <c r="R17"/>
      <c r="S17"/>
    </row>
    <row r="18" spans="1:19" x14ac:dyDescent="0.2">
      <c r="A18" s="115">
        <v>6</v>
      </c>
      <c r="B18" s="171">
        <v>44628</v>
      </c>
      <c r="C18" s="172">
        <v>400000</v>
      </c>
      <c r="D18" s="202">
        <v>44716</v>
      </c>
      <c r="E18" s="150">
        <v>400000</v>
      </c>
      <c r="F18" s="174"/>
      <c r="H18" s="130"/>
      <c r="I18"/>
      <c r="J18"/>
      <c r="K18" s="143"/>
      <c r="L18" s="143"/>
      <c r="N18"/>
      <c r="O18" s="130"/>
      <c r="P18" s="143"/>
      <c r="Q18" s="143"/>
      <c r="R18"/>
      <c r="S18"/>
    </row>
    <row r="19" spans="1:19" x14ac:dyDescent="0.2">
      <c r="A19" s="115">
        <v>7</v>
      </c>
      <c r="B19" s="130">
        <v>44735</v>
      </c>
      <c r="C19" s="143">
        <v>300000</v>
      </c>
      <c r="D19" s="205"/>
      <c r="E19" s="191"/>
      <c r="F19" s="92">
        <f t="shared" ref="F19:F20" si="1">E19-C19</f>
        <v>-300000</v>
      </c>
      <c r="H19" s="130"/>
      <c r="I19"/>
      <c r="J19"/>
      <c r="K19" s="143"/>
      <c r="L19" s="143"/>
      <c r="N19"/>
      <c r="O19" s="130"/>
      <c r="P19" s="143"/>
      <c r="Q19" s="143"/>
      <c r="R19"/>
      <c r="S19"/>
    </row>
    <row r="20" spans="1:19" x14ac:dyDescent="0.2">
      <c r="A20" s="115">
        <v>8</v>
      </c>
      <c r="B20" s="130">
        <v>44737</v>
      </c>
      <c r="C20" s="143">
        <v>300000</v>
      </c>
      <c r="D20" s="2"/>
      <c r="E20" s="153"/>
      <c r="F20" s="92">
        <f t="shared" si="1"/>
        <v>-300000</v>
      </c>
      <c r="N20"/>
      <c r="O20" s="130"/>
      <c r="P20" s="143"/>
      <c r="Q20" s="143"/>
      <c r="R20"/>
      <c r="S20"/>
    </row>
    <row r="21" spans="1:19" x14ac:dyDescent="0.2">
      <c r="A21" s="115">
        <v>9</v>
      </c>
      <c r="B21" s="2"/>
      <c r="C21" s="4"/>
      <c r="D21" s="2"/>
      <c r="E21" s="153"/>
      <c r="F21" s="115"/>
      <c r="N21"/>
      <c r="O21" s="130"/>
      <c r="P21" s="143"/>
      <c r="Q21" s="143"/>
      <c r="R21"/>
      <c r="S21"/>
    </row>
    <row r="22" spans="1:19" x14ac:dyDescent="0.2">
      <c r="A22" s="115">
        <v>10</v>
      </c>
      <c r="B22" s="207"/>
      <c r="C22" s="153"/>
      <c r="D22" s="207"/>
      <c r="E22" s="153"/>
      <c r="F22" s="27"/>
      <c r="N22"/>
      <c r="O22" s="130"/>
      <c r="P22" s="143"/>
      <c r="Q22" s="143"/>
      <c r="R22"/>
      <c r="S22"/>
    </row>
    <row r="23" spans="1:19" x14ac:dyDescent="0.2">
      <c r="A23" s="115">
        <v>11</v>
      </c>
      <c r="B23" s="207"/>
      <c r="C23" s="153"/>
      <c r="D23" s="2"/>
      <c r="E23" s="153"/>
      <c r="F23" s="115"/>
      <c r="N23"/>
      <c r="O23" s="130"/>
      <c r="P23" s="143"/>
      <c r="Q23" s="143"/>
      <c r="R23"/>
      <c r="S23"/>
    </row>
    <row r="24" spans="1:19" x14ac:dyDescent="0.2">
      <c r="A24" s="115">
        <v>12</v>
      </c>
      <c r="B24" s="2"/>
      <c r="C24" s="153"/>
      <c r="D24" s="2"/>
      <c r="E24" s="153"/>
      <c r="F24" s="115"/>
      <c r="N24"/>
      <c r="O24" s="130"/>
      <c r="P24" s="143"/>
      <c r="Q24" s="143"/>
      <c r="R24"/>
      <c r="S24"/>
    </row>
    <row r="25" spans="1:19" x14ac:dyDescent="0.2">
      <c r="A25" s="115">
        <v>13</v>
      </c>
      <c r="B25" s="2"/>
      <c r="C25" s="153"/>
      <c r="D25" s="2"/>
      <c r="E25" s="153"/>
      <c r="F25" s="115"/>
      <c r="N25"/>
      <c r="O25" s="130"/>
      <c r="P25" s="143"/>
      <c r="Q25" s="143"/>
      <c r="R25"/>
      <c r="S25"/>
    </row>
    <row r="26" spans="1:19" x14ac:dyDescent="0.2">
      <c r="A26" s="115">
        <v>14</v>
      </c>
      <c r="B26" s="2"/>
      <c r="C26" s="153"/>
      <c r="D26" s="2"/>
      <c r="E26" s="153"/>
      <c r="F26" s="115"/>
      <c r="N26"/>
      <c r="O26" s="130"/>
      <c r="P26" s="143"/>
      <c r="Q26" s="143"/>
      <c r="R26"/>
      <c r="S26"/>
    </row>
    <row r="27" spans="1:19" x14ac:dyDescent="0.2">
      <c r="A27" s="115">
        <v>15</v>
      </c>
      <c r="B27" s="2"/>
      <c r="C27" s="153"/>
      <c r="D27" s="2"/>
      <c r="E27" s="153"/>
      <c r="F27" s="115"/>
      <c r="N27"/>
      <c r="O27" s="130"/>
      <c r="P27" s="143"/>
      <c r="Q27" s="143"/>
      <c r="R27"/>
      <c r="S27"/>
    </row>
    <row r="28" spans="1:19" x14ac:dyDescent="0.2">
      <c r="A28" s="115"/>
      <c r="B28" s="2"/>
      <c r="C28" s="153"/>
      <c r="D28" s="2"/>
      <c r="E28" s="153"/>
      <c r="F28" s="115"/>
      <c r="N28"/>
      <c r="O28" s="130"/>
      <c r="P28" s="143"/>
      <c r="Q28" s="143"/>
      <c r="R28"/>
      <c r="S28"/>
    </row>
    <row r="29" spans="1:19" x14ac:dyDescent="0.2">
      <c r="A29" s="359" t="s">
        <v>73</v>
      </c>
      <c r="B29" s="359"/>
      <c r="C29" s="359"/>
      <c r="D29" s="359"/>
      <c r="E29" s="359"/>
      <c r="F29" s="359"/>
      <c r="H29" s="130"/>
      <c r="I29" s="143"/>
      <c r="J29"/>
      <c r="K29" s="143"/>
      <c r="N29"/>
      <c r="O29" s="130"/>
      <c r="P29" s="143"/>
      <c r="Q29" s="143"/>
      <c r="R29"/>
      <c r="S29"/>
    </row>
    <row r="30" spans="1:19" x14ac:dyDescent="0.2">
      <c r="A30" s="115"/>
      <c r="B30" s="341" t="s">
        <v>68</v>
      </c>
      <c r="C30" s="341"/>
      <c r="D30" s="341" t="s">
        <v>69</v>
      </c>
      <c r="E30" s="341"/>
      <c r="F30" s="115" t="s">
        <v>70</v>
      </c>
      <c r="H30" s="130"/>
      <c r="I30" s="143"/>
      <c r="J30"/>
      <c r="K30" s="143"/>
      <c r="N30"/>
      <c r="O30" s="130"/>
      <c r="P30" s="143"/>
      <c r="Q30" s="143"/>
      <c r="R30"/>
      <c r="S30"/>
    </row>
    <row r="31" spans="1:19" x14ac:dyDescent="0.2">
      <c r="A31" s="115" t="s">
        <v>28</v>
      </c>
      <c r="B31" s="2" t="s">
        <v>71</v>
      </c>
      <c r="C31" s="153" t="s">
        <v>72</v>
      </c>
      <c r="D31" s="2" t="s">
        <v>71</v>
      </c>
      <c r="E31" s="153" t="s">
        <v>72</v>
      </c>
      <c r="F31" s="115"/>
      <c r="H31" s="130"/>
      <c r="I31" s="143"/>
      <c r="J31"/>
      <c r="K31" s="143"/>
      <c r="N31"/>
      <c r="O31" s="130"/>
      <c r="P31" s="143"/>
      <c r="Q31" s="143"/>
      <c r="R31"/>
      <c r="S31"/>
    </row>
    <row r="32" spans="1:19" x14ac:dyDescent="0.2">
      <c r="A32" s="115">
        <v>1</v>
      </c>
      <c r="B32" s="206">
        <v>44221</v>
      </c>
      <c r="C32" s="192">
        <v>250000</v>
      </c>
      <c r="D32" s="223"/>
      <c r="E32" s="193"/>
      <c r="F32" s="92">
        <f t="shared" ref="F32:F34" si="2">E32-C32</f>
        <v>-250000</v>
      </c>
      <c r="G32" s="269" t="s">
        <v>25</v>
      </c>
      <c r="H32" s="130"/>
      <c r="I32" s="143"/>
      <c r="J32"/>
      <c r="K32" s="143"/>
      <c r="N32"/>
      <c r="O32" s="130"/>
      <c r="P32" s="143"/>
      <c r="Q32" s="143"/>
      <c r="R32"/>
      <c r="S32"/>
    </row>
    <row r="33" spans="1:19" x14ac:dyDescent="0.2">
      <c r="A33" s="115">
        <v>2</v>
      </c>
      <c r="B33" s="213">
        <v>44538</v>
      </c>
      <c r="C33" s="220">
        <v>50000</v>
      </c>
      <c r="D33" s="202">
        <v>44597</v>
      </c>
      <c r="E33" s="194">
        <v>50000</v>
      </c>
      <c r="F33" s="175">
        <f t="shared" si="2"/>
        <v>0</v>
      </c>
      <c r="H33" s="130"/>
      <c r="I33" s="143"/>
      <c r="J33"/>
      <c r="K33" s="143"/>
      <c r="N33"/>
      <c r="O33" s="130"/>
      <c r="P33" s="143"/>
      <c r="Q33" s="143"/>
      <c r="R33"/>
      <c r="S33"/>
    </row>
    <row r="34" spans="1:19" x14ac:dyDescent="0.2">
      <c r="A34" s="115">
        <v>3</v>
      </c>
      <c r="B34" s="213">
        <v>44569</v>
      </c>
      <c r="C34" s="220">
        <v>300000</v>
      </c>
      <c r="D34" s="202">
        <v>44621</v>
      </c>
      <c r="E34" s="150">
        <v>200000</v>
      </c>
      <c r="F34" s="175">
        <f t="shared" si="2"/>
        <v>-100000</v>
      </c>
      <c r="H34" s="130"/>
      <c r="I34" s="143"/>
      <c r="J34"/>
      <c r="K34" s="143"/>
      <c r="N34"/>
      <c r="O34" s="130"/>
      <c r="P34" s="143"/>
      <c r="Q34" s="143"/>
      <c r="R34"/>
      <c r="S34"/>
    </row>
    <row r="35" spans="1:19" x14ac:dyDescent="0.2">
      <c r="A35" s="115">
        <v>4</v>
      </c>
      <c r="B35" s="104">
        <v>44579</v>
      </c>
      <c r="C35" s="217">
        <v>500000</v>
      </c>
      <c r="D35" s="212">
        <v>44579</v>
      </c>
      <c r="E35" s="195">
        <v>500000</v>
      </c>
      <c r="F35" s="176">
        <f>E35-C35</f>
        <v>0</v>
      </c>
      <c r="H35" s="130"/>
      <c r="I35" s="143"/>
      <c r="J35"/>
      <c r="K35" s="143"/>
      <c r="N35"/>
      <c r="O35" s="130"/>
      <c r="P35" s="143"/>
      <c r="Q35" s="143"/>
      <c r="R35"/>
      <c r="S35"/>
    </row>
    <row r="36" spans="1:19" x14ac:dyDescent="0.2">
      <c r="A36" s="115">
        <v>5</v>
      </c>
      <c r="B36" s="224">
        <v>44583</v>
      </c>
      <c r="C36" s="280">
        <v>100000</v>
      </c>
      <c r="D36" s="224">
        <v>44597</v>
      </c>
      <c r="E36" s="199">
        <v>100000</v>
      </c>
      <c r="F36" s="281">
        <f t="shared" ref="F36:F37" si="3">E36-C36</f>
        <v>0</v>
      </c>
      <c r="H36" s="130"/>
      <c r="I36" s="143"/>
      <c r="J36"/>
      <c r="K36" s="143"/>
      <c r="N36"/>
      <c r="O36" s="130"/>
      <c r="P36" s="143"/>
      <c r="Q36" s="143"/>
      <c r="R36"/>
      <c r="S36"/>
    </row>
    <row r="37" spans="1:19" x14ac:dyDescent="0.2">
      <c r="A37" s="115">
        <v>6</v>
      </c>
      <c r="B37" s="224">
        <v>44584</v>
      </c>
      <c r="C37" s="280">
        <v>100000</v>
      </c>
      <c r="D37" s="224">
        <v>44597</v>
      </c>
      <c r="E37" s="199">
        <v>100000</v>
      </c>
      <c r="F37" s="281">
        <f t="shared" si="3"/>
        <v>0</v>
      </c>
      <c r="H37" s="130"/>
      <c r="I37" s="143"/>
      <c r="J37"/>
      <c r="K37" s="143"/>
      <c r="N37"/>
      <c r="O37" s="130"/>
      <c r="P37" s="143"/>
      <c r="Q37" s="143"/>
      <c r="R37"/>
      <c r="S37"/>
    </row>
    <row r="38" spans="1:19" x14ac:dyDescent="0.2">
      <c r="A38" s="96">
        <v>7</v>
      </c>
      <c r="B38" s="202">
        <v>44601</v>
      </c>
      <c r="C38" s="222">
        <v>350000</v>
      </c>
      <c r="D38" s="202">
        <v>44617</v>
      </c>
      <c r="E38" s="150">
        <v>350000</v>
      </c>
      <c r="F38" s="177"/>
      <c r="N38"/>
      <c r="O38" s="130"/>
      <c r="P38" s="143"/>
      <c r="Q38" s="143"/>
      <c r="R38"/>
      <c r="S38"/>
    </row>
    <row r="39" spans="1:19" x14ac:dyDescent="0.2">
      <c r="A39" s="96">
        <v>8</v>
      </c>
      <c r="B39" s="202">
        <v>44637</v>
      </c>
      <c r="C39" s="222">
        <v>200000</v>
      </c>
      <c r="D39" s="202">
        <v>44648</v>
      </c>
      <c r="E39" s="150">
        <v>200000</v>
      </c>
      <c r="F39" s="177"/>
      <c r="H39" s="130"/>
      <c r="I39" s="143"/>
      <c r="J39"/>
      <c r="L39" s="143"/>
      <c r="N39"/>
      <c r="O39" s="130"/>
      <c r="P39" s="143"/>
      <c r="Q39" s="143"/>
      <c r="R39"/>
      <c r="S39"/>
    </row>
    <row r="40" spans="1:19" x14ac:dyDescent="0.2">
      <c r="A40" s="96">
        <v>9</v>
      </c>
      <c r="B40" s="377">
        <v>44638</v>
      </c>
      <c r="C40" s="380">
        <v>200000</v>
      </c>
      <c r="D40" s="202">
        <v>44644</v>
      </c>
      <c r="E40" s="199">
        <v>100000</v>
      </c>
      <c r="F40" s="177"/>
      <c r="H40" s="130"/>
      <c r="I40" s="143"/>
      <c r="J40"/>
      <c r="L40" s="143"/>
      <c r="N40"/>
      <c r="O40" s="130"/>
      <c r="P40" s="143"/>
      <c r="Q40" s="143"/>
      <c r="R40"/>
      <c r="S40"/>
    </row>
    <row r="41" spans="1:19" x14ac:dyDescent="0.2">
      <c r="A41" s="96">
        <v>10</v>
      </c>
      <c r="B41" s="377"/>
      <c r="C41" s="380"/>
      <c r="D41" s="202">
        <v>44680</v>
      </c>
      <c r="E41" s="199">
        <v>100000</v>
      </c>
      <c r="F41" s="177"/>
      <c r="H41" s="130"/>
      <c r="I41" s="143"/>
      <c r="J41"/>
      <c r="L41" s="143"/>
      <c r="N41"/>
      <c r="O41" s="130"/>
      <c r="P41" s="143"/>
      <c r="Q41" s="143"/>
      <c r="R41"/>
      <c r="S41"/>
    </row>
    <row r="42" spans="1:19" x14ac:dyDescent="0.2">
      <c r="A42" s="115">
        <v>11</v>
      </c>
      <c r="B42" s="130">
        <v>44713</v>
      </c>
      <c r="C42" s="143">
        <v>100000</v>
      </c>
      <c r="D42" s="130">
        <v>44734</v>
      </c>
      <c r="E42" s="143">
        <v>100000</v>
      </c>
      <c r="F42" s="91"/>
      <c r="H42" s="130"/>
      <c r="I42" s="143"/>
      <c r="J42"/>
      <c r="L42" s="143"/>
      <c r="N42"/>
      <c r="O42" s="130"/>
      <c r="P42" s="143"/>
      <c r="Q42" s="143"/>
      <c r="R42"/>
      <c r="S42"/>
    </row>
    <row r="43" spans="1:19" x14ac:dyDescent="0.2">
      <c r="A43" s="115">
        <v>12</v>
      </c>
      <c r="B43" s="130">
        <v>44739</v>
      </c>
      <c r="C43" s="143">
        <v>200000</v>
      </c>
      <c r="D43" s="207">
        <v>44748</v>
      </c>
      <c r="E43" s="153">
        <v>200000</v>
      </c>
      <c r="F43" s="91"/>
      <c r="H43" s="130"/>
      <c r="I43" s="143"/>
      <c r="J43"/>
      <c r="L43" s="143"/>
      <c r="N43"/>
      <c r="O43" s="130"/>
      <c r="P43" s="143"/>
      <c r="Q43" s="143"/>
      <c r="R43"/>
      <c r="S43"/>
    </row>
    <row r="44" spans="1:19" x14ac:dyDescent="0.2">
      <c r="A44" s="115">
        <v>13</v>
      </c>
      <c r="B44" s="210"/>
      <c r="C44" s="196"/>
      <c r="D44" s="210"/>
      <c r="E44" s="196"/>
      <c r="F44" s="91"/>
      <c r="H44" s="130"/>
      <c r="I44" s="143"/>
      <c r="J44"/>
      <c r="L44" s="143"/>
      <c r="N44"/>
      <c r="O44" s="130"/>
      <c r="P44" s="143"/>
      <c r="Q44" s="143"/>
      <c r="R44"/>
      <c r="S44"/>
    </row>
    <row r="45" spans="1:19" x14ac:dyDescent="0.2">
      <c r="A45" s="115">
        <v>14</v>
      </c>
      <c r="B45" s="207"/>
      <c r="C45" s="153"/>
      <c r="D45" s="207"/>
      <c r="E45" s="153"/>
      <c r="F45" s="91"/>
      <c r="H45" s="130"/>
      <c r="I45" s="143"/>
      <c r="J45"/>
      <c r="L45" s="143"/>
      <c r="N45"/>
      <c r="O45" s="130"/>
      <c r="P45" s="143"/>
      <c r="Q45" s="143"/>
      <c r="R45"/>
      <c r="S45"/>
    </row>
    <row r="46" spans="1:19" x14ac:dyDescent="0.2">
      <c r="A46" s="115">
        <v>15</v>
      </c>
      <c r="B46" s="207"/>
      <c r="C46" s="153"/>
      <c r="D46" s="207"/>
      <c r="E46" s="153"/>
      <c r="F46" s="91"/>
      <c r="H46" s="130"/>
      <c r="I46" s="143"/>
      <c r="J46"/>
      <c r="L46" s="143"/>
      <c r="N46"/>
      <c r="O46" s="130"/>
      <c r="P46" s="143"/>
      <c r="Q46" s="143"/>
      <c r="R46"/>
      <c r="S46"/>
    </row>
    <row r="47" spans="1:19" x14ac:dyDescent="0.2">
      <c r="A47" s="115">
        <v>16</v>
      </c>
      <c r="B47" s="207"/>
      <c r="C47" s="153"/>
      <c r="D47" s="207"/>
      <c r="E47" s="153"/>
      <c r="F47" s="91"/>
      <c r="H47" s="130"/>
      <c r="I47" s="143"/>
      <c r="J47"/>
      <c r="L47" s="143"/>
      <c r="N47"/>
      <c r="O47" s="130"/>
      <c r="P47" s="143"/>
      <c r="Q47" s="143"/>
      <c r="R47"/>
      <c r="S47"/>
    </row>
    <row r="48" spans="1:19" x14ac:dyDescent="0.2">
      <c r="A48" s="115">
        <v>17</v>
      </c>
      <c r="B48" s="207"/>
      <c r="C48" s="153"/>
      <c r="D48" s="207"/>
      <c r="E48" s="153"/>
      <c r="F48" s="91"/>
      <c r="H48" s="130"/>
      <c r="I48" s="143"/>
      <c r="J48"/>
      <c r="L48" s="143"/>
      <c r="N48"/>
      <c r="O48" s="130"/>
      <c r="P48" s="143"/>
      <c r="Q48" s="143"/>
      <c r="R48"/>
      <c r="S48"/>
    </row>
    <row r="49" spans="1:19" x14ac:dyDescent="0.2">
      <c r="A49" s="115">
        <v>18</v>
      </c>
      <c r="B49" s="207"/>
      <c r="C49" s="153"/>
      <c r="D49" s="207"/>
      <c r="E49" s="153"/>
      <c r="F49" s="91"/>
      <c r="H49" s="130"/>
      <c r="I49" s="143"/>
      <c r="J49"/>
      <c r="L49" s="143"/>
      <c r="N49"/>
      <c r="O49" s="130"/>
      <c r="P49" s="143"/>
      <c r="Q49" s="143"/>
      <c r="R49"/>
      <c r="S49"/>
    </row>
    <row r="50" spans="1:19" x14ac:dyDescent="0.2">
      <c r="A50" s="115">
        <v>19</v>
      </c>
      <c r="B50" s="207"/>
      <c r="C50" s="153"/>
      <c r="D50" s="207"/>
      <c r="E50" s="153"/>
      <c r="F50" s="91"/>
      <c r="H50" s="130"/>
      <c r="I50" s="143"/>
      <c r="J50"/>
      <c r="L50" s="143"/>
      <c r="N50"/>
      <c r="O50" s="130"/>
      <c r="P50" s="143"/>
      <c r="Q50" s="143"/>
      <c r="R50"/>
      <c r="S50"/>
    </row>
    <row r="51" spans="1:19" x14ac:dyDescent="0.2">
      <c r="A51" s="115">
        <v>20</v>
      </c>
      <c r="B51" s="207"/>
      <c r="C51" s="153"/>
      <c r="D51" s="207"/>
      <c r="E51" s="153"/>
      <c r="F51" s="91"/>
      <c r="H51" s="130"/>
      <c r="I51" s="143"/>
      <c r="J51"/>
      <c r="L51" s="143"/>
      <c r="N51"/>
      <c r="O51" s="130"/>
      <c r="P51" s="143"/>
      <c r="Q51" s="143"/>
      <c r="R51"/>
      <c r="S51"/>
    </row>
    <row r="52" spans="1:19" x14ac:dyDescent="0.2">
      <c r="A52" s="115">
        <v>21</v>
      </c>
      <c r="B52" s="207"/>
      <c r="C52" s="153"/>
      <c r="D52" s="207"/>
      <c r="E52" s="153"/>
      <c r="F52" s="91"/>
      <c r="N52"/>
      <c r="O52" s="130"/>
      <c r="P52" s="143"/>
      <c r="Q52" s="143"/>
      <c r="R52"/>
      <c r="S52"/>
    </row>
    <row r="53" spans="1:19" x14ac:dyDescent="0.2">
      <c r="A53" s="115">
        <v>22</v>
      </c>
      <c r="B53" s="207"/>
      <c r="C53" s="153"/>
      <c r="D53" s="207"/>
      <c r="E53" s="153"/>
      <c r="F53" s="91"/>
      <c r="N53"/>
      <c r="O53" s="130"/>
      <c r="P53" s="143"/>
      <c r="Q53" s="143"/>
      <c r="R53"/>
      <c r="S53"/>
    </row>
    <row r="54" spans="1:19" x14ac:dyDescent="0.2">
      <c r="A54" s="115">
        <v>23</v>
      </c>
      <c r="B54" s="207"/>
      <c r="C54" s="153"/>
      <c r="D54" s="207"/>
      <c r="E54" s="153"/>
      <c r="F54" s="91"/>
      <c r="N54"/>
      <c r="O54" s="130"/>
      <c r="P54" s="143"/>
      <c r="Q54" s="143"/>
      <c r="R54"/>
      <c r="S54"/>
    </row>
    <row r="55" spans="1:19" x14ac:dyDescent="0.2">
      <c r="A55" s="115">
        <v>24</v>
      </c>
      <c r="B55" s="207"/>
      <c r="C55" s="153"/>
      <c r="D55" s="207"/>
      <c r="E55" s="153"/>
      <c r="F55" s="91"/>
      <c r="N55"/>
      <c r="O55" s="130"/>
      <c r="P55" s="143"/>
      <c r="Q55" s="143"/>
      <c r="R55"/>
      <c r="S55"/>
    </row>
    <row r="56" spans="1:19" x14ac:dyDescent="0.2">
      <c r="A56" s="115">
        <v>25</v>
      </c>
      <c r="B56" s="2"/>
      <c r="C56" s="153"/>
      <c r="D56" s="2"/>
      <c r="E56" s="153"/>
      <c r="F56" s="115"/>
      <c r="N56"/>
      <c r="O56" s="130"/>
      <c r="P56" s="143"/>
      <c r="Q56" s="143"/>
      <c r="R56"/>
      <c r="S56"/>
    </row>
    <row r="57" spans="1:19" x14ac:dyDescent="0.2">
      <c r="A57" s="115"/>
      <c r="B57" s="207"/>
      <c r="C57" s="153"/>
      <c r="D57" s="2"/>
      <c r="E57" s="153"/>
      <c r="F57" s="115"/>
      <c r="N57"/>
      <c r="O57" s="130"/>
      <c r="P57" s="143"/>
      <c r="Q57" s="143"/>
      <c r="R57"/>
      <c r="S57"/>
    </row>
    <row r="58" spans="1:19" x14ac:dyDescent="0.2">
      <c r="A58" s="359" t="s">
        <v>74</v>
      </c>
      <c r="B58" s="359"/>
      <c r="C58" s="359"/>
      <c r="D58" s="359"/>
      <c r="E58" s="359"/>
      <c r="F58" s="359"/>
      <c r="N58"/>
      <c r="O58" s="130"/>
      <c r="P58" s="143"/>
      <c r="Q58" s="143"/>
      <c r="R58"/>
      <c r="S58"/>
    </row>
    <row r="59" spans="1:19" x14ac:dyDescent="0.2">
      <c r="A59" s="115"/>
      <c r="B59" s="341" t="s">
        <v>68</v>
      </c>
      <c r="C59" s="341"/>
      <c r="D59" s="341" t="s">
        <v>69</v>
      </c>
      <c r="E59" s="341"/>
      <c r="F59" s="115" t="s">
        <v>70</v>
      </c>
      <c r="N59"/>
      <c r="O59" s="130"/>
      <c r="P59" s="143"/>
      <c r="Q59" s="143"/>
      <c r="R59"/>
      <c r="S59"/>
    </row>
    <row r="60" spans="1:19" x14ac:dyDescent="0.2">
      <c r="A60" s="115" t="s">
        <v>28</v>
      </c>
      <c r="B60" s="2" t="s">
        <v>71</v>
      </c>
      <c r="C60" s="153" t="s">
        <v>72</v>
      </c>
      <c r="D60" s="2" t="s">
        <v>71</v>
      </c>
      <c r="E60" s="153" t="s">
        <v>72</v>
      </c>
      <c r="F60" s="115"/>
      <c r="N60"/>
      <c r="O60" s="130"/>
      <c r="P60" s="143"/>
      <c r="Q60" s="143"/>
      <c r="R60"/>
      <c r="S60"/>
    </row>
    <row r="61" spans="1:19" x14ac:dyDescent="0.2">
      <c r="A61" s="115">
        <v>1</v>
      </c>
      <c r="B61" s="206">
        <v>44269</v>
      </c>
      <c r="C61" s="192">
        <v>500000</v>
      </c>
      <c r="D61" s="206">
        <v>44315</v>
      </c>
      <c r="E61" s="192">
        <v>250000</v>
      </c>
      <c r="F61" s="128">
        <f t="shared" ref="F61" si="4">E61-C61</f>
        <v>-250000</v>
      </c>
      <c r="N61"/>
      <c r="O61" s="130"/>
      <c r="P61" s="143"/>
      <c r="Q61" s="143"/>
      <c r="R61"/>
      <c r="S61"/>
    </row>
    <row r="62" spans="1:19" x14ac:dyDescent="0.2">
      <c r="A62" s="115">
        <v>2</v>
      </c>
      <c r="B62" s="211"/>
      <c r="C62" s="192"/>
      <c r="D62" s="211"/>
      <c r="E62" s="192"/>
      <c r="F62" s="89"/>
      <c r="N62"/>
      <c r="O62" s="130"/>
      <c r="P62" s="143"/>
      <c r="Q62" s="143"/>
      <c r="R62"/>
      <c r="S62"/>
    </row>
    <row r="63" spans="1:19" x14ac:dyDescent="0.2">
      <c r="A63" s="115">
        <v>3</v>
      </c>
      <c r="B63" s="206">
        <v>44512</v>
      </c>
      <c r="C63" s="192">
        <v>500000</v>
      </c>
      <c r="D63" s="211"/>
      <c r="E63" s="192"/>
      <c r="F63" s="92">
        <f t="shared" ref="F63" si="5">E63-C63</f>
        <v>-500000</v>
      </c>
      <c r="N63"/>
      <c r="O63" s="130"/>
      <c r="P63" s="143"/>
      <c r="Q63" s="143"/>
      <c r="R63"/>
      <c r="S63"/>
    </row>
    <row r="64" spans="1:19" x14ac:dyDescent="0.2">
      <c r="A64" s="115">
        <v>4</v>
      </c>
      <c r="B64" s="2"/>
      <c r="C64" s="153"/>
      <c r="D64" s="2"/>
      <c r="E64" s="153"/>
      <c r="F64" s="115"/>
      <c r="N64"/>
      <c r="O64" s="130"/>
      <c r="P64" s="143"/>
      <c r="Q64" s="143"/>
      <c r="R64"/>
      <c r="S64"/>
    </row>
    <row r="65" spans="1:19" x14ac:dyDescent="0.2">
      <c r="A65" s="115">
        <v>5</v>
      </c>
      <c r="B65" s="2"/>
      <c r="C65" s="153"/>
      <c r="D65" s="2"/>
      <c r="E65" s="153"/>
      <c r="F65" s="115"/>
      <c r="N65"/>
      <c r="O65" s="130"/>
      <c r="P65" s="143"/>
      <c r="Q65" s="143"/>
      <c r="R65"/>
      <c r="S65"/>
    </row>
    <row r="66" spans="1:19" x14ac:dyDescent="0.2">
      <c r="A66" s="115">
        <v>6</v>
      </c>
      <c r="B66" s="207"/>
      <c r="C66" s="153"/>
      <c r="D66" s="2"/>
      <c r="E66" s="153"/>
      <c r="F66" s="115"/>
      <c r="N66"/>
      <c r="O66" s="130"/>
      <c r="P66" s="143"/>
      <c r="Q66" s="143"/>
      <c r="R66"/>
      <c r="S66"/>
    </row>
    <row r="67" spans="1:19" x14ac:dyDescent="0.2">
      <c r="A67" s="115">
        <v>7</v>
      </c>
      <c r="B67" s="207"/>
      <c r="C67" s="153"/>
      <c r="D67" s="2"/>
      <c r="E67" s="153"/>
      <c r="F67" s="115"/>
      <c r="N67"/>
      <c r="O67" s="130"/>
      <c r="P67" s="143"/>
      <c r="Q67" s="143"/>
      <c r="R67"/>
      <c r="S67"/>
    </row>
    <row r="68" spans="1:19" x14ac:dyDescent="0.2">
      <c r="A68" s="115">
        <v>8</v>
      </c>
      <c r="B68" s="2"/>
      <c r="C68" s="153"/>
      <c r="D68" s="2"/>
      <c r="E68" s="153"/>
      <c r="F68" s="115"/>
      <c r="N68"/>
      <c r="O68" s="130"/>
      <c r="P68" s="143"/>
      <c r="Q68" s="143"/>
      <c r="R68"/>
      <c r="S68"/>
    </row>
    <row r="69" spans="1:19" x14ac:dyDescent="0.2">
      <c r="A69" s="115">
        <v>9</v>
      </c>
      <c r="B69" s="2"/>
      <c r="C69" s="153"/>
      <c r="D69" s="2"/>
      <c r="E69" s="153"/>
      <c r="F69" s="115"/>
      <c r="N69"/>
      <c r="O69" s="130"/>
      <c r="P69" s="143"/>
      <c r="Q69" s="143"/>
      <c r="R69"/>
      <c r="S69"/>
    </row>
    <row r="70" spans="1:19" x14ac:dyDescent="0.2">
      <c r="A70" s="115">
        <v>10</v>
      </c>
      <c r="B70" s="2"/>
      <c r="C70" s="153"/>
      <c r="D70" s="2"/>
      <c r="E70" s="153"/>
      <c r="F70" s="115"/>
      <c r="N70"/>
      <c r="O70" s="130"/>
      <c r="P70" s="143"/>
      <c r="Q70" s="143"/>
      <c r="R70"/>
      <c r="S70"/>
    </row>
    <row r="71" spans="1:19" x14ac:dyDescent="0.2">
      <c r="A71" s="115"/>
      <c r="B71" s="2"/>
      <c r="C71" s="153"/>
      <c r="D71" s="2"/>
      <c r="E71" s="153"/>
      <c r="F71" s="115"/>
      <c r="N71"/>
      <c r="O71" s="130"/>
      <c r="P71" s="143"/>
      <c r="Q71" s="143"/>
      <c r="R71"/>
      <c r="S71"/>
    </row>
    <row r="72" spans="1:19" x14ac:dyDescent="0.2">
      <c r="A72" s="359" t="s">
        <v>59</v>
      </c>
      <c r="B72" s="359"/>
      <c r="C72" s="359"/>
      <c r="D72" s="359"/>
      <c r="E72" s="359"/>
      <c r="F72" s="359"/>
      <c r="N72"/>
      <c r="O72" s="130"/>
      <c r="P72" s="143"/>
      <c r="Q72" s="143"/>
      <c r="R72"/>
      <c r="S72"/>
    </row>
    <row r="73" spans="1:19" x14ac:dyDescent="0.2">
      <c r="A73" s="115"/>
      <c r="B73" s="341" t="s">
        <v>68</v>
      </c>
      <c r="C73" s="341"/>
      <c r="D73" s="341" t="s">
        <v>69</v>
      </c>
      <c r="E73" s="341"/>
      <c r="F73" s="115" t="s">
        <v>70</v>
      </c>
      <c r="N73"/>
      <c r="O73" s="130"/>
      <c r="P73" s="143"/>
      <c r="Q73" s="143"/>
      <c r="R73"/>
      <c r="S73"/>
    </row>
    <row r="74" spans="1:19" x14ac:dyDescent="0.2">
      <c r="A74" s="115" t="s">
        <v>28</v>
      </c>
      <c r="B74" s="204" t="s">
        <v>71</v>
      </c>
      <c r="C74" s="189" t="s">
        <v>72</v>
      </c>
      <c r="D74" s="204" t="s">
        <v>71</v>
      </c>
      <c r="E74" s="189" t="s">
        <v>72</v>
      </c>
      <c r="F74" s="91"/>
      <c r="N74"/>
      <c r="O74" s="130"/>
      <c r="P74" s="143"/>
      <c r="Q74" s="143"/>
      <c r="R74"/>
      <c r="S74"/>
    </row>
    <row r="75" spans="1:19" x14ac:dyDescent="0.2">
      <c r="A75" s="96">
        <v>1</v>
      </c>
      <c r="B75" s="212">
        <v>44550</v>
      </c>
      <c r="C75" s="195">
        <v>200000</v>
      </c>
      <c r="D75" s="212">
        <v>44567</v>
      </c>
      <c r="E75" s="195">
        <v>200000</v>
      </c>
      <c r="F75" s="176">
        <f>E75-C75</f>
        <v>0</v>
      </c>
      <c r="N75"/>
      <c r="O75" s="130"/>
      <c r="P75" s="143"/>
      <c r="Q75" s="143"/>
      <c r="R75"/>
      <c r="S75"/>
    </row>
    <row r="76" spans="1:19" x14ac:dyDescent="0.2">
      <c r="A76" s="96">
        <v>2</v>
      </c>
      <c r="B76" s="208">
        <v>44573</v>
      </c>
      <c r="C76" s="194">
        <v>100000</v>
      </c>
      <c r="D76" s="202">
        <v>44592</v>
      </c>
      <c r="E76" s="194">
        <v>100000</v>
      </c>
      <c r="F76" s="175">
        <f t="shared" ref="F76:F77" si="6">E76-C76</f>
        <v>0</v>
      </c>
      <c r="N76"/>
      <c r="O76" s="130"/>
      <c r="P76" s="143"/>
      <c r="Q76" s="143"/>
      <c r="R76"/>
      <c r="S76"/>
    </row>
    <row r="77" spans="1:19" x14ac:dyDescent="0.2">
      <c r="A77" s="96">
        <v>3</v>
      </c>
      <c r="B77" s="208">
        <v>44581</v>
      </c>
      <c r="C77" s="194">
        <v>400000</v>
      </c>
      <c r="D77" s="202">
        <v>44618</v>
      </c>
      <c r="E77" s="194">
        <v>400000</v>
      </c>
      <c r="F77" s="175">
        <f t="shared" si="6"/>
        <v>0</v>
      </c>
      <c r="N77"/>
      <c r="O77" s="130"/>
      <c r="P77" s="143"/>
      <c r="Q77" s="143"/>
      <c r="R77"/>
      <c r="S77"/>
    </row>
    <row r="78" spans="1:19" x14ac:dyDescent="0.2">
      <c r="A78" s="96">
        <v>4</v>
      </c>
      <c r="B78" s="202">
        <v>44620</v>
      </c>
      <c r="C78" s="222">
        <v>500000</v>
      </c>
      <c r="D78" s="202">
        <v>44656</v>
      </c>
      <c r="E78" s="150">
        <v>500000</v>
      </c>
      <c r="F78" s="178"/>
      <c r="N78"/>
      <c r="O78" s="130"/>
      <c r="P78" s="143"/>
      <c r="Q78" s="143"/>
      <c r="R78"/>
      <c r="S78"/>
    </row>
    <row r="79" spans="1:19" x14ac:dyDescent="0.2">
      <c r="A79" s="96">
        <v>5</v>
      </c>
      <c r="B79" s="202">
        <v>44662</v>
      </c>
      <c r="C79" s="222">
        <v>500000</v>
      </c>
      <c r="D79" s="202">
        <v>44681</v>
      </c>
      <c r="E79" s="150">
        <v>500000</v>
      </c>
      <c r="F79" s="178"/>
      <c r="N79"/>
      <c r="O79" s="130"/>
      <c r="P79" s="143"/>
      <c r="Q79" s="143"/>
      <c r="R79"/>
      <c r="S79"/>
    </row>
    <row r="80" spans="1:19" x14ac:dyDescent="0.2">
      <c r="A80" s="115">
        <v>6</v>
      </c>
      <c r="B80" s="205"/>
      <c r="C80" s="191"/>
      <c r="D80" s="205"/>
      <c r="E80" s="191"/>
      <c r="F80" s="115"/>
      <c r="N80"/>
      <c r="O80" s="130"/>
      <c r="P80" s="143"/>
      <c r="Q80" s="143"/>
      <c r="R80"/>
      <c r="S80"/>
    </row>
    <row r="81" spans="1:19" x14ac:dyDescent="0.2">
      <c r="A81" s="115">
        <v>7</v>
      </c>
      <c r="B81" s="2"/>
      <c r="C81" s="153"/>
      <c r="D81" s="2"/>
      <c r="E81" s="153"/>
      <c r="F81" s="115"/>
      <c r="N81"/>
      <c r="O81" s="130"/>
      <c r="P81" s="143"/>
      <c r="Q81" s="143"/>
      <c r="R81"/>
      <c r="S81"/>
    </row>
    <row r="82" spans="1:19" x14ac:dyDescent="0.2">
      <c r="A82" s="115">
        <v>8</v>
      </c>
      <c r="B82" s="2"/>
      <c r="C82" s="153"/>
      <c r="D82" s="2"/>
      <c r="E82" s="153"/>
      <c r="F82" s="115"/>
      <c r="N82"/>
      <c r="O82" s="130"/>
      <c r="P82" s="143"/>
      <c r="Q82" s="143"/>
      <c r="R82"/>
      <c r="S82"/>
    </row>
    <row r="83" spans="1:19" x14ac:dyDescent="0.2">
      <c r="A83" s="115">
        <v>9</v>
      </c>
      <c r="B83" s="2"/>
      <c r="C83" s="153"/>
      <c r="D83" s="2"/>
      <c r="E83" s="153"/>
      <c r="F83" s="115"/>
      <c r="N83"/>
      <c r="O83" s="130"/>
      <c r="P83" s="143"/>
      <c r="Q83" s="143"/>
      <c r="R83"/>
      <c r="S83"/>
    </row>
    <row r="84" spans="1:19" x14ac:dyDescent="0.2">
      <c r="A84" s="115">
        <v>10</v>
      </c>
      <c r="B84" s="2"/>
      <c r="C84" s="153"/>
      <c r="D84" s="2"/>
      <c r="E84" s="153"/>
      <c r="F84" s="115"/>
      <c r="N84"/>
      <c r="O84" s="130"/>
      <c r="P84" s="143"/>
      <c r="Q84" s="143"/>
      <c r="R84"/>
      <c r="S84"/>
    </row>
    <row r="85" spans="1:19" x14ac:dyDescent="0.2">
      <c r="A85" s="115"/>
      <c r="B85" s="2"/>
      <c r="C85" s="153"/>
      <c r="D85" s="2"/>
      <c r="E85" s="153"/>
      <c r="F85" s="115"/>
      <c r="N85"/>
      <c r="O85" s="130"/>
      <c r="P85" s="143"/>
      <c r="Q85" s="143"/>
      <c r="R85"/>
      <c r="S85"/>
    </row>
    <row r="86" spans="1:19" x14ac:dyDescent="0.2">
      <c r="A86" s="359" t="s">
        <v>63</v>
      </c>
      <c r="B86" s="359"/>
      <c r="C86" s="359"/>
      <c r="D86" s="359"/>
      <c r="E86" s="359"/>
      <c r="F86" s="359"/>
      <c r="N86"/>
      <c r="O86" s="130"/>
      <c r="P86" s="143"/>
      <c r="Q86" s="143"/>
      <c r="R86"/>
      <c r="S86"/>
    </row>
    <row r="87" spans="1:19" x14ac:dyDescent="0.2">
      <c r="A87" s="115"/>
      <c r="B87" s="341" t="s">
        <v>68</v>
      </c>
      <c r="C87" s="341"/>
      <c r="D87" s="341" t="s">
        <v>69</v>
      </c>
      <c r="E87" s="341"/>
      <c r="F87" s="115" t="s">
        <v>70</v>
      </c>
      <c r="H87" s="130"/>
      <c r="I87"/>
      <c r="J87"/>
      <c r="K87" s="143"/>
      <c r="L87" s="143"/>
      <c r="N87"/>
      <c r="O87" s="130"/>
      <c r="P87" s="143"/>
      <c r="Q87" s="143"/>
      <c r="R87"/>
      <c r="S87"/>
    </row>
    <row r="88" spans="1:19" x14ac:dyDescent="0.2">
      <c r="A88" s="115" t="s">
        <v>28</v>
      </c>
      <c r="B88" s="2" t="s">
        <v>71</v>
      </c>
      <c r="C88" s="153" t="s">
        <v>72</v>
      </c>
      <c r="D88" s="2" t="s">
        <v>71</v>
      </c>
      <c r="E88" s="153" t="s">
        <v>72</v>
      </c>
      <c r="F88" s="115"/>
      <c r="H88" s="130"/>
      <c r="I88"/>
      <c r="J88"/>
      <c r="K88" s="143"/>
      <c r="L88" s="143"/>
      <c r="N88"/>
      <c r="O88" s="130"/>
      <c r="P88" s="143"/>
      <c r="Q88" s="143"/>
      <c r="R88"/>
      <c r="S88"/>
    </row>
    <row r="89" spans="1:19" x14ac:dyDescent="0.2">
      <c r="A89" s="115">
        <v>1</v>
      </c>
      <c r="B89" s="291">
        <v>44579</v>
      </c>
      <c r="C89" s="292">
        <v>500000</v>
      </c>
      <c r="D89" s="291">
        <v>44579</v>
      </c>
      <c r="E89" s="292">
        <v>500000</v>
      </c>
      <c r="F89" s="118">
        <f>E89-C89</f>
        <v>0</v>
      </c>
      <c r="H89" s="130"/>
      <c r="I89"/>
      <c r="J89"/>
      <c r="K89" s="143"/>
      <c r="L89" s="143"/>
      <c r="N89"/>
      <c r="O89" s="130"/>
      <c r="P89" s="143"/>
      <c r="Q89" s="143"/>
      <c r="R89"/>
      <c r="S89"/>
    </row>
    <row r="90" spans="1:19" x14ac:dyDescent="0.2">
      <c r="A90" s="96">
        <v>2</v>
      </c>
      <c r="B90" s="148">
        <v>44736</v>
      </c>
      <c r="C90" s="150">
        <v>300000</v>
      </c>
      <c r="D90" s="148">
        <v>44737</v>
      </c>
      <c r="E90" s="150">
        <v>300000</v>
      </c>
      <c r="F90" s="178"/>
      <c r="N90"/>
      <c r="O90" s="130"/>
      <c r="P90" s="143"/>
      <c r="Q90" s="143"/>
      <c r="R90"/>
      <c r="S90"/>
    </row>
    <row r="91" spans="1:19" x14ac:dyDescent="0.2">
      <c r="A91" s="96">
        <v>3</v>
      </c>
      <c r="B91" s="148">
        <v>44750</v>
      </c>
      <c r="C91" s="150">
        <v>150000</v>
      </c>
      <c r="D91" s="148">
        <v>44756</v>
      </c>
      <c r="E91" s="150">
        <v>150000</v>
      </c>
      <c r="F91" s="178"/>
      <c r="N91"/>
      <c r="O91" s="130"/>
      <c r="P91" s="143"/>
      <c r="Q91" s="143"/>
      <c r="R91"/>
      <c r="S91"/>
    </row>
    <row r="92" spans="1:19" x14ac:dyDescent="0.2">
      <c r="A92" s="115">
        <v>4</v>
      </c>
      <c r="B92" s="205"/>
      <c r="C92" s="191"/>
      <c r="D92" s="205"/>
      <c r="E92" s="191"/>
      <c r="F92" s="115"/>
      <c r="H92" s="130"/>
      <c r="I92"/>
      <c r="J92"/>
      <c r="K92" s="143"/>
      <c r="L92" s="143"/>
      <c r="N92"/>
      <c r="O92" s="130"/>
      <c r="P92" s="143"/>
      <c r="Q92" s="143"/>
      <c r="R92"/>
      <c r="S92"/>
    </row>
    <row r="93" spans="1:19" x14ac:dyDescent="0.2">
      <c r="A93" s="115">
        <v>5</v>
      </c>
      <c r="B93" s="2"/>
      <c r="C93" s="153"/>
      <c r="D93" s="2"/>
      <c r="E93" s="153"/>
      <c r="F93" s="115"/>
      <c r="H93" s="130"/>
      <c r="I93"/>
      <c r="J93"/>
      <c r="K93" s="143"/>
      <c r="L93" s="143"/>
      <c r="N93"/>
      <c r="O93" s="130"/>
      <c r="P93" s="143"/>
      <c r="Q93" s="143"/>
      <c r="R93"/>
      <c r="S93"/>
    </row>
    <row r="94" spans="1:19" x14ac:dyDescent="0.2">
      <c r="A94" s="115">
        <v>6</v>
      </c>
      <c r="B94" s="2"/>
      <c r="C94" s="153"/>
      <c r="D94" s="2"/>
      <c r="E94" s="153"/>
      <c r="F94" s="115"/>
      <c r="H94" s="130"/>
      <c r="I94"/>
      <c r="J94"/>
      <c r="K94" s="143"/>
      <c r="L94" s="143"/>
      <c r="N94"/>
      <c r="O94" s="130"/>
      <c r="P94" s="143"/>
      <c r="Q94" s="143"/>
      <c r="R94"/>
      <c r="S94"/>
    </row>
    <row r="95" spans="1:19" x14ac:dyDescent="0.2">
      <c r="A95" s="115">
        <v>7</v>
      </c>
      <c r="B95" s="2"/>
      <c r="C95" s="153"/>
      <c r="D95" s="2"/>
      <c r="E95" s="153"/>
      <c r="F95" s="115"/>
      <c r="H95" s="130"/>
      <c r="I95"/>
      <c r="J95"/>
      <c r="K95" s="143"/>
      <c r="L95" s="143"/>
      <c r="N95"/>
      <c r="O95" s="130"/>
      <c r="P95" s="143"/>
      <c r="Q95" s="143"/>
      <c r="R95"/>
      <c r="S95"/>
    </row>
    <row r="96" spans="1:19" x14ac:dyDescent="0.2">
      <c r="A96" s="115">
        <v>8</v>
      </c>
      <c r="B96" s="2"/>
      <c r="C96" s="153"/>
      <c r="D96" s="2"/>
      <c r="E96" s="153"/>
      <c r="F96" s="115"/>
      <c r="N96"/>
      <c r="O96" s="130"/>
      <c r="P96" s="143"/>
      <c r="Q96" s="143"/>
      <c r="R96"/>
      <c r="S96"/>
    </row>
    <row r="97" spans="1:19" x14ac:dyDescent="0.2">
      <c r="A97" s="115">
        <v>9</v>
      </c>
      <c r="B97" s="2"/>
      <c r="C97" s="153"/>
      <c r="D97" s="2"/>
      <c r="E97" s="153"/>
      <c r="F97" s="115"/>
      <c r="N97"/>
      <c r="O97" s="130"/>
      <c r="P97" s="143"/>
      <c r="Q97" s="143"/>
      <c r="R97"/>
      <c r="S97"/>
    </row>
    <row r="98" spans="1:19" x14ac:dyDescent="0.2">
      <c r="A98" s="115">
        <v>10</v>
      </c>
      <c r="B98" s="2"/>
      <c r="C98" s="153"/>
      <c r="D98" s="2"/>
      <c r="E98" s="153"/>
      <c r="F98" s="115"/>
      <c r="N98"/>
      <c r="O98" s="130"/>
      <c r="P98" s="143"/>
      <c r="Q98" s="143"/>
      <c r="R98"/>
      <c r="S98"/>
    </row>
    <row r="99" spans="1:19" x14ac:dyDescent="0.2">
      <c r="A99" s="115"/>
      <c r="B99" s="2"/>
      <c r="C99" s="153"/>
      <c r="D99" s="2"/>
      <c r="E99" s="153"/>
      <c r="F99" s="115"/>
      <c r="N99"/>
      <c r="O99" s="130"/>
      <c r="P99" s="143"/>
      <c r="Q99" s="143"/>
      <c r="R99"/>
      <c r="S99"/>
    </row>
    <row r="100" spans="1:19" x14ac:dyDescent="0.2">
      <c r="A100" s="359" t="s">
        <v>757</v>
      </c>
      <c r="B100" s="359"/>
      <c r="C100" s="359"/>
      <c r="D100" s="359"/>
      <c r="E100" s="359"/>
      <c r="F100" s="359"/>
      <c r="H100" s="130"/>
      <c r="I100"/>
      <c r="J100"/>
      <c r="K100" s="143"/>
      <c r="L100" s="143"/>
      <c r="N100"/>
      <c r="O100" s="130"/>
      <c r="P100" s="143"/>
      <c r="Q100" s="143"/>
      <c r="R100"/>
      <c r="S100"/>
    </row>
    <row r="101" spans="1:19" x14ac:dyDescent="0.2">
      <c r="A101" s="115"/>
      <c r="B101" s="341" t="s">
        <v>68</v>
      </c>
      <c r="C101" s="341"/>
      <c r="D101" s="341" t="s">
        <v>69</v>
      </c>
      <c r="E101" s="341"/>
      <c r="F101" s="115" t="s">
        <v>70</v>
      </c>
      <c r="H101" s="130"/>
      <c r="I101"/>
      <c r="J101"/>
      <c r="K101" s="143"/>
      <c r="L101" s="143"/>
      <c r="N101"/>
      <c r="O101" s="130"/>
      <c r="P101" s="143"/>
      <c r="Q101" s="143"/>
      <c r="R101"/>
      <c r="S101"/>
    </row>
    <row r="102" spans="1:19" x14ac:dyDescent="0.2">
      <c r="A102" s="115" t="s">
        <v>28</v>
      </c>
      <c r="B102" s="2" t="s">
        <v>71</v>
      </c>
      <c r="C102" s="153" t="s">
        <v>72</v>
      </c>
      <c r="D102" s="2" t="s">
        <v>71</v>
      </c>
      <c r="E102" s="153" t="s">
        <v>72</v>
      </c>
      <c r="F102" s="115"/>
      <c r="N102"/>
      <c r="O102" s="130"/>
      <c r="P102" s="143"/>
      <c r="Q102" s="143"/>
      <c r="R102"/>
      <c r="S102"/>
    </row>
    <row r="103" spans="1:19" x14ac:dyDescent="0.2">
      <c r="A103" s="115">
        <v>1</v>
      </c>
      <c r="B103" s="171">
        <v>44659</v>
      </c>
      <c r="C103" s="197">
        <v>300000</v>
      </c>
      <c r="D103" s="171">
        <v>44670</v>
      </c>
      <c r="E103" s="197">
        <v>300000</v>
      </c>
      <c r="F103" s="91"/>
      <c r="N103"/>
      <c r="O103" s="130"/>
      <c r="P103" s="143"/>
      <c r="Q103" s="143"/>
      <c r="R103"/>
      <c r="S103"/>
    </row>
    <row r="104" spans="1:19" x14ac:dyDescent="0.2">
      <c r="A104" s="115">
        <v>2</v>
      </c>
      <c r="B104" s="202">
        <v>44696</v>
      </c>
      <c r="C104" s="222">
        <v>500000</v>
      </c>
      <c r="D104" s="171">
        <v>44709</v>
      </c>
      <c r="E104" s="143">
        <v>200000</v>
      </c>
      <c r="F104" s="179">
        <f>E104-C104</f>
        <v>-300000</v>
      </c>
      <c r="H104" s="130"/>
      <c r="I104"/>
      <c r="J104"/>
      <c r="K104" s="143"/>
      <c r="L104" s="143"/>
      <c r="N104"/>
      <c r="O104" s="130"/>
      <c r="P104" s="143"/>
      <c r="Q104" s="143"/>
      <c r="R104"/>
      <c r="S104"/>
    </row>
    <row r="105" spans="1:19" x14ac:dyDescent="0.2">
      <c r="A105" s="115">
        <v>3</v>
      </c>
      <c r="B105" s="2"/>
      <c r="C105" s="153"/>
      <c r="D105" s="207"/>
      <c r="E105" s="153"/>
      <c r="F105" s="115"/>
      <c r="H105" s="130"/>
      <c r="I105"/>
      <c r="J105"/>
      <c r="K105" s="143"/>
      <c r="L105" s="143"/>
      <c r="N105"/>
      <c r="O105" s="130"/>
      <c r="P105" s="143"/>
      <c r="Q105" s="143"/>
      <c r="R105"/>
      <c r="S105"/>
    </row>
    <row r="106" spans="1:19" x14ac:dyDescent="0.2">
      <c r="A106" s="115">
        <v>4</v>
      </c>
      <c r="B106" s="207"/>
      <c r="C106" s="153"/>
      <c r="D106" s="207"/>
      <c r="E106" s="153"/>
      <c r="F106" s="91"/>
      <c r="H106" s="130"/>
      <c r="I106"/>
      <c r="J106"/>
      <c r="K106" s="143"/>
      <c r="L106" s="143"/>
      <c r="N106"/>
      <c r="O106" s="130"/>
      <c r="P106" s="143"/>
      <c r="Q106" s="143"/>
      <c r="R106"/>
      <c r="S106"/>
    </row>
    <row r="107" spans="1:19" x14ac:dyDescent="0.2">
      <c r="A107" s="115">
        <v>5</v>
      </c>
      <c r="B107" s="2"/>
      <c r="C107" s="153"/>
      <c r="D107" s="207"/>
      <c r="E107" s="153"/>
      <c r="F107" s="115"/>
      <c r="H107" s="130"/>
      <c r="I107"/>
      <c r="J107"/>
      <c r="K107" s="143"/>
      <c r="L107" s="143"/>
      <c r="N107"/>
      <c r="O107" s="130"/>
      <c r="P107" s="143"/>
      <c r="Q107" s="143"/>
      <c r="R107"/>
      <c r="S107"/>
    </row>
    <row r="108" spans="1:19" x14ac:dyDescent="0.2">
      <c r="A108" s="115">
        <v>6</v>
      </c>
      <c r="B108" s="207"/>
      <c r="C108" s="153"/>
      <c r="D108" s="207"/>
      <c r="E108" s="153"/>
      <c r="F108" s="91"/>
      <c r="H108" s="130"/>
      <c r="I108"/>
      <c r="J108"/>
      <c r="K108" s="143"/>
      <c r="L108" s="143"/>
      <c r="N108"/>
      <c r="O108" s="130"/>
      <c r="P108" s="143"/>
      <c r="Q108" s="143"/>
      <c r="R108"/>
      <c r="S108"/>
    </row>
    <row r="109" spans="1:19" x14ac:dyDescent="0.2">
      <c r="A109" s="115">
        <v>7</v>
      </c>
      <c r="B109" s="207"/>
      <c r="C109" s="153"/>
      <c r="D109" s="207"/>
      <c r="E109" s="153"/>
      <c r="F109" s="91"/>
      <c r="H109" s="130"/>
      <c r="I109"/>
      <c r="J109"/>
      <c r="K109" s="143"/>
      <c r="L109" s="143"/>
      <c r="N109"/>
      <c r="O109" s="130"/>
      <c r="P109" s="143"/>
      <c r="Q109" s="143"/>
      <c r="R109"/>
      <c r="S109"/>
    </row>
    <row r="110" spans="1:19" x14ac:dyDescent="0.2">
      <c r="A110" s="115">
        <v>8</v>
      </c>
      <c r="B110" s="2"/>
      <c r="C110" s="153"/>
      <c r="D110" s="207"/>
      <c r="E110" s="153"/>
      <c r="F110" s="115"/>
      <c r="H110" s="130"/>
      <c r="I110"/>
      <c r="J110"/>
      <c r="K110" s="143"/>
      <c r="L110" s="143"/>
      <c r="N110"/>
      <c r="O110" s="130"/>
      <c r="P110" s="143"/>
      <c r="Q110" s="143"/>
      <c r="R110"/>
      <c r="S110"/>
    </row>
    <row r="111" spans="1:19" x14ac:dyDescent="0.2">
      <c r="A111" s="115">
        <v>9</v>
      </c>
      <c r="B111" s="2"/>
      <c r="C111" s="153"/>
      <c r="D111" s="2"/>
      <c r="E111" s="153"/>
      <c r="F111" s="115"/>
      <c r="N111"/>
      <c r="O111" s="130"/>
      <c r="P111" s="143"/>
      <c r="Q111" s="143"/>
      <c r="R111"/>
      <c r="S111"/>
    </row>
    <row r="112" spans="1:19" x14ac:dyDescent="0.2">
      <c r="A112" s="115">
        <v>10</v>
      </c>
      <c r="B112" s="2"/>
      <c r="C112" s="153"/>
      <c r="D112" s="2"/>
      <c r="E112" s="153"/>
      <c r="F112" s="115"/>
      <c r="N112"/>
      <c r="O112" s="130"/>
      <c r="P112" s="143"/>
      <c r="Q112" s="143"/>
      <c r="R112"/>
      <c r="S112"/>
    </row>
    <row r="113" spans="1:19" x14ac:dyDescent="0.2">
      <c r="A113" s="115">
        <v>11</v>
      </c>
      <c r="B113" s="2"/>
      <c r="C113" s="153"/>
      <c r="D113" s="2"/>
      <c r="E113" s="153"/>
      <c r="F113" s="115"/>
      <c r="N113"/>
      <c r="O113" s="130"/>
      <c r="P113" s="143"/>
      <c r="Q113" s="143"/>
      <c r="R113"/>
      <c r="S113"/>
    </row>
    <row r="114" spans="1:19" x14ac:dyDescent="0.2">
      <c r="A114" s="115">
        <v>12</v>
      </c>
      <c r="B114" s="2"/>
      <c r="C114" s="153"/>
      <c r="D114" s="2"/>
      <c r="E114" s="153"/>
      <c r="F114" s="115"/>
      <c r="N114"/>
      <c r="O114" s="130"/>
      <c r="P114" s="143"/>
      <c r="Q114" s="143"/>
      <c r="R114"/>
      <c r="S114"/>
    </row>
    <row r="115" spans="1:19" x14ac:dyDescent="0.2">
      <c r="A115" s="115">
        <v>13</v>
      </c>
      <c r="B115" s="2"/>
      <c r="C115" s="153"/>
      <c r="D115" s="2"/>
      <c r="E115" s="153"/>
      <c r="F115" s="115"/>
      <c r="N115"/>
      <c r="O115" s="130"/>
      <c r="P115" s="143"/>
      <c r="Q115" s="143"/>
      <c r="R115"/>
      <c r="S115"/>
    </row>
    <row r="116" spans="1:19" x14ac:dyDescent="0.2">
      <c r="A116" s="115">
        <v>14</v>
      </c>
      <c r="B116" s="2"/>
      <c r="C116" s="153"/>
      <c r="D116" s="2"/>
      <c r="E116" s="153"/>
      <c r="F116" s="115"/>
      <c r="N116"/>
      <c r="O116" s="130"/>
      <c r="P116" s="143"/>
      <c r="Q116" s="143"/>
      <c r="R116"/>
      <c r="S116"/>
    </row>
    <row r="117" spans="1:19" x14ac:dyDescent="0.2">
      <c r="A117" s="115">
        <v>15</v>
      </c>
      <c r="B117" s="2"/>
      <c r="C117" s="153"/>
      <c r="D117" s="2"/>
      <c r="E117" s="153"/>
      <c r="F117" s="115"/>
      <c r="N117"/>
      <c r="O117" s="130"/>
      <c r="P117" s="143"/>
      <c r="Q117" s="143"/>
      <c r="R117"/>
      <c r="S117"/>
    </row>
    <row r="118" spans="1:19" x14ac:dyDescent="0.2">
      <c r="A118" s="115"/>
      <c r="B118" s="2"/>
      <c r="C118" s="153"/>
      <c r="D118" s="2"/>
      <c r="E118" s="153"/>
      <c r="F118" s="115"/>
      <c r="N118"/>
      <c r="O118" s="130"/>
      <c r="P118" s="143"/>
      <c r="Q118" s="143"/>
      <c r="R118"/>
      <c r="S118"/>
    </row>
    <row r="119" spans="1:19" x14ac:dyDescent="0.2">
      <c r="A119" s="359" t="s">
        <v>52</v>
      </c>
      <c r="B119" s="359"/>
      <c r="C119" s="359"/>
      <c r="D119" s="359"/>
      <c r="E119" s="359"/>
      <c r="F119" s="359"/>
      <c r="N119"/>
      <c r="O119" s="130"/>
      <c r="P119" s="143"/>
      <c r="Q119" s="143"/>
      <c r="R119"/>
      <c r="S119"/>
    </row>
    <row r="120" spans="1:19" x14ac:dyDescent="0.2">
      <c r="A120" s="115"/>
      <c r="B120" s="341" t="s">
        <v>68</v>
      </c>
      <c r="C120" s="341"/>
      <c r="D120" s="341" t="s">
        <v>69</v>
      </c>
      <c r="E120" s="341"/>
      <c r="F120" s="115" t="s">
        <v>70</v>
      </c>
      <c r="N120"/>
      <c r="O120" s="130"/>
      <c r="P120" s="143"/>
      <c r="Q120" s="143"/>
      <c r="R120"/>
      <c r="S120"/>
    </row>
    <row r="121" spans="1:19" x14ac:dyDescent="0.2">
      <c r="A121" s="115" t="s">
        <v>28</v>
      </c>
      <c r="B121" s="2" t="s">
        <v>71</v>
      </c>
      <c r="C121" s="153" t="s">
        <v>72</v>
      </c>
      <c r="D121" s="2" t="s">
        <v>71</v>
      </c>
      <c r="E121" s="153" t="s">
        <v>72</v>
      </c>
      <c r="F121" s="115"/>
      <c r="H121" s="130"/>
      <c r="I121"/>
      <c r="J121"/>
      <c r="K121" s="143"/>
      <c r="L121" s="143"/>
      <c r="N121"/>
      <c r="O121" s="130"/>
      <c r="P121" s="143"/>
      <c r="Q121" s="143"/>
      <c r="R121"/>
      <c r="S121"/>
    </row>
    <row r="122" spans="1:19" x14ac:dyDescent="0.2">
      <c r="A122" s="115">
        <v>1</v>
      </c>
      <c r="B122" s="206">
        <v>44423</v>
      </c>
      <c r="C122" s="192">
        <v>750000</v>
      </c>
      <c r="D122" s="206">
        <v>44469</v>
      </c>
      <c r="E122" s="192">
        <v>200000</v>
      </c>
      <c r="F122" s="128">
        <f>E123+E122-C122</f>
        <v>-300000</v>
      </c>
      <c r="H122" s="130"/>
      <c r="I122"/>
      <c r="J122"/>
      <c r="K122" s="143"/>
      <c r="L122" s="143"/>
      <c r="N122"/>
      <c r="O122" s="130"/>
      <c r="P122" s="143"/>
      <c r="Q122" s="143"/>
      <c r="R122"/>
      <c r="S122"/>
    </row>
    <row r="123" spans="1:19" x14ac:dyDescent="0.2">
      <c r="A123" s="115">
        <v>2</v>
      </c>
      <c r="B123" s="211"/>
      <c r="C123" s="192"/>
      <c r="D123" s="206">
        <v>44501</v>
      </c>
      <c r="E123" s="192">
        <v>250000</v>
      </c>
      <c r="F123" s="89"/>
      <c r="N123"/>
      <c r="O123" s="130"/>
      <c r="P123" s="143"/>
      <c r="Q123" s="143"/>
      <c r="R123" s="131"/>
      <c r="S123"/>
    </row>
    <row r="124" spans="1:19" x14ac:dyDescent="0.2">
      <c r="A124" s="115">
        <v>3</v>
      </c>
      <c r="B124" s="206">
        <v>44542</v>
      </c>
      <c r="C124" s="192">
        <v>500000</v>
      </c>
      <c r="D124" s="44">
        <v>44560</v>
      </c>
      <c r="E124" s="24">
        <v>500000</v>
      </c>
      <c r="F124" s="92">
        <f t="shared" ref="F124" si="7">E124-C124</f>
        <v>0</v>
      </c>
      <c r="N124"/>
      <c r="O124" s="130"/>
      <c r="P124" s="143"/>
      <c r="Q124" s="143"/>
      <c r="R124"/>
      <c r="S124"/>
    </row>
    <row r="125" spans="1:19" x14ac:dyDescent="0.2">
      <c r="A125" s="115">
        <v>4</v>
      </c>
      <c r="B125" s="171">
        <v>44640</v>
      </c>
      <c r="C125" s="192">
        <v>500000</v>
      </c>
      <c r="D125" s="171">
        <v>44650</v>
      </c>
      <c r="E125" s="192">
        <v>300000</v>
      </c>
      <c r="F125" s="128">
        <f>E126+E125-C125</f>
        <v>0</v>
      </c>
      <c r="H125" s="130"/>
      <c r="I125"/>
      <c r="J125"/>
      <c r="K125" s="143"/>
      <c r="L125" s="143"/>
      <c r="N125"/>
      <c r="O125" s="130"/>
      <c r="P125" s="143"/>
      <c r="Q125" s="143"/>
      <c r="R125"/>
      <c r="S125"/>
    </row>
    <row r="126" spans="1:19" x14ac:dyDescent="0.2">
      <c r="A126" s="115">
        <v>5</v>
      </c>
      <c r="D126" s="130">
        <v>44693</v>
      </c>
      <c r="E126" s="143">
        <v>200000</v>
      </c>
      <c r="F126" s="115"/>
      <c r="H126" s="130"/>
      <c r="I126"/>
      <c r="J126"/>
      <c r="K126" s="143"/>
      <c r="L126" s="143"/>
      <c r="N126"/>
      <c r="O126" s="130"/>
      <c r="P126" s="143"/>
      <c r="Q126" s="143"/>
      <c r="R126"/>
      <c r="S126"/>
    </row>
    <row r="127" spans="1:19" x14ac:dyDescent="0.2">
      <c r="A127" s="115">
        <v>6</v>
      </c>
      <c r="B127" s="130">
        <v>44733</v>
      </c>
      <c r="C127" s="143">
        <v>700000</v>
      </c>
      <c r="D127" s="2"/>
      <c r="E127" s="153"/>
      <c r="F127" s="115"/>
      <c r="N127"/>
      <c r="O127" s="130"/>
      <c r="P127" s="143"/>
      <c r="Q127" s="143"/>
      <c r="R127"/>
      <c r="S127"/>
    </row>
    <row r="128" spans="1:19" x14ac:dyDescent="0.2">
      <c r="A128" s="115">
        <v>7</v>
      </c>
      <c r="B128" s="2"/>
      <c r="C128" s="153"/>
      <c r="D128" s="2"/>
      <c r="E128" s="153"/>
      <c r="F128" s="115"/>
      <c r="N128"/>
      <c r="O128" s="130"/>
      <c r="P128" s="143"/>
      <c r="Q128" s="143"/>
      <c r="R128"/>
      <c r="S128"/>
    </row>
    <row r="129" spans="1:19" x14ac:dyDescent="0.2">
      <c r="A129" s="115">
        <v>8</v>
      </c>
      <c r="B129" s="2"/>
      <c r="C129" s="153"/>
      <c r="D129" s="2"/>
      <c r="E129" s="153"/>
      <c r="F129" s="115"/>
      <c r="N129"/>
      <c r="O129" s="130"/>
      <c r="P129" s="143"/>
      <c r="Q129" s="143"/>
      <c r="R129"/>
      <c r="S129"/>
    </row>
    <row r="130" spans="1:19" x14ac:dyDescent="0.2">
      <c r="A130" s="115">
        <v>9</v>
      </c>
      <c r="B130" s="2"/>
      <c r="C130" s="153"/>
      <c r="D130" s="2"/>
      <c r="E130" s="153"/>
      <c r="F130" s="115"/>
      <c r="N130"/>
      <c r="O130" s="130"/>
      <c r="P130" s="143"/>
      <c r="Q130" s="143"/>
      <c r="R130"/>
      <c r="S130"/>
    </row>
    <row r="131" spans="1:19" x14ac:dyDescent="0.2">
      <c r="A131" s="115">
        <v>10</v>
      </c>
      <c r="B131" s="2"/>
      <c r="C131" s="153"/>
      <c r="D131" s="2"/>
      <c r="E131" s="153"/>
      <c r="F131" s="115"/>
      <c r="N131"/>
      <c r="O131" s="130"/>
      <c r="P131" s="143"/>
      <c r="Q131" s="143"/>
      <c r="R131"/>
      <c r="S131"/>
    </row>
    <row r="132" spans="1:19" x14ac:dyDescent="0.2">
      <c r="A132" s="115"/>
      <c r="B132" s="2"/>
      <c r="C132" s="153"/>
      <c r="D132" s="2"/>
      <c r="E132" s="153"/>
      <c r="F132" s="115"/>
      <c r="N132"/>
      <c r="O132" s="130"/>
      <c r="P132" s="143"/>
      <c r="Q132" s="143"/>
      <c r="R132"/>
      <c r="S132"/>
    </row>
    <row r="133" spans="1:19" x14ac:dyDescent="0.2">
      <c r="A133" s="359" t="s">
        <v>56</v>
      </c>
      <c r="B133" s="359"/>
      <c r="C133" s="359"/>
      <c r="D133" s="359"/>
      <c r="E133" s="359"/>
      <c r="F133" s="350"/>
      <c r="G133" s="336" t="s">
        <v>758</v>
      </c>
      <c r="H133" s="336"/>
      <c r="I133" s="336"/>
      <c r="J133" s="336"/>
      <c r="K133" s="336"/>
      <c r="N133"/>
      <c r="O133" s="130"/>
      <c r="P133" s="143"/>
      <c r="Q133" s="143"/>
      <c r="R133"/>
      <c r="S133"/>
    </row>
    <row r="134" spans="1:19" x14ac:dyDescent="0.2">
      <c r="A134" s="115"/>
      <c r="B134" s="341" t="s">
        <v>68</v>
      </c>
      <c r="C134" s="341"/>
      <c r="D134" s="341" t="s">
        <v>69</v>
      </c>
      <c r="E134" s="341"/>
      <c r="F134" s="115" t="s">
        <v>70</v>
      </c>
      <c r="G134" s="337" t="s">
        <v>68</v>
      </c>
      <c r="H134" s="337"/>
      <c r="I134" s="337" t="s">
        <v>69</v>
      </c>
      <c r="J134" s="337"/>
      <c r="K134" s="180" t="s">
        <v>70</v>
      </c>
      <c r="N134"/>
      <c r="O134" s="130"/>
      <c r="P134" s="143"/>
      <c r="Q134" s="143"/>
      <c r="R134"/>
      <c r="S134"/>
    </row>
    <row r="135" spans="1:19" x14ac:dyDescent="0.2">
      <c r="A135" s="115" t="s">
        <v>28</v>
      </c>
      <c r="B135" s="2" t="s">
        <v>71</v>
      </c>
      <c r="C135" s="153" t="s">
        <v>72</v>
      </c>
      <c r="D135" s="2" t="s">
        <v>71</v>
      </c>
      <c r="E135" s="153" t="s">
        <v>72</v>
      </c>
      <c r="F135" s="115"/>
      <c r="G135" s="89" t="s">
        <v>71</v>
      </c>
      <c r="H135" s="89" t="s">
        <v>72</v>
      </c>
      <c r="I135" s="89" t="s">
        <v>71</v>
      </c>
      <c r="J135" s="89" t="s">
        <v>72</v>
      </c>
      <c r="K135" s="89"/>
      <c r="N135"/>
      <c r="O135" s="130"/>
      <c r="P135" s="143"/>
      <c r="Q135" s="143"/>
      <c r="R135"/>
      <c r="S135"/>
    </row>
    <row r="136" spans="1:19" x14ac:dyDescent="0.2">
      <c r="A136" s="115">
        <v>1</v>
      </c>
      <c r="B136" s="171">
        <v>44606</v>
      </c>
      <c r="C136" s="172">
        <v>350000</v>
      </c>
      <c r="D136" s="2"/>
      <c r="E136" s="153"/>
      <c r="F136" s="183">
        <f>E137+E136-C136</f>
        <v>-350000</v>
      </c>
      <c r="G136" s="139">
        <v>44719</v>
      </c>
      <c r="H136" s="162">
        <v>500000</v>
      </c>
      <c r="I136" s="89"/>
      <c r="J136" s="90"/>
      <c r="K136" s="128">
        <f>J137+J136-H136</f>
        <v>-500000</v>
      </c>
      <c r="N136"/>
      <c r="O136" s="130"/>
      <c r="P136" s="143"/>
      <c r="Q136" s="143"/>
      <c r="R136"/>
      <c r="S136"/>
    </row>
    <row r="137" spans="1:19" x14ac:dyDescent="0.2">
      <c r="A137" s="115">
        <v>2</v>
      </c>
      <c r="B137" s="171">
        <v>44715</v>
      </c>
      <c r="C137" s="172">
        <v>500000</v>
      </c>
      <c r="D137" s="2"/>
      <c r="E137" s="153"/>
      <c r="F137" s="183">
        <f>E138+E137-C137</f>
        <v>-500000</v>
      </c>
      <c r="G137" s="89"/>
      <c r="H137" s="90"/>
      <c r="I137" s="89"/>
      <c r="J137" s="90"/>
      <c r="K137" s="89"/>
      <c r="N137"/>
      <c r="O137" s="130"/>
      <c r="P137" s="143"/>
      <c r="Q137" s="143"/>
      <c r="R137"/>
      <c r="S137"/>
    </row>
    <row r="138" spans="1:19" x14ac:dyDescent="0.2">
      <c r="A138" s="115">
        <v>4</v>
      </c>
      <c r="B138" s="2"/>
      <c r="C138" s="153"/>
      <c r="D138" s="2"/>
      <c r="E138" s="153"/>
      <c r="F138" s="115"/>
      <c r="G138" s="89"/>
      <c r="H138" s="90"/>
      <c r="I138" s="89"/>
      <c r="J138" s="90"/>
      <c r="K138" s="89"/>
      <c r="N138"/>
      <c r="O138" s="130"/>
      <c r="P138" s="143"/>
      <c r="Q138" s="143"/>
      <c r="R138"/>
      <c r="S138"/>
    </row>
    <row r="139" spans="1:19" x14ac:dyDescent="0.2">
      <c r="A139" s="115">
        <v>5</v>
      </c>
      <c r="B139" s="2"/>
      <c r="C139" s="153"/>
      <c r="D139" s="2"/>
      <c r="E139" s="153"/>
      <c r="F139" s="115"/>
      <c r="G139" s="89"/>
      <c r="H139" s="90"/>
      <c r="I139" s="89"/>
      <c r="J139" s="90"/>
      <c r="K139" s="89"/>
      <c r="N139"/>
      <c r="O139" s="130"/>
      <c r="P139" s="143"/>
      <c r="Q139" s="143"/>
      <c r="R139"/>
      <c r="S139"/>
    </row>
    <row r="140" spans="1:19" x14ac:dyDescent="0.2">
      <c r="A140" s="115">
        <v>6</v>
      </c>
      <c r="B140" s="2"/>
      <c r="C140" s="153"/>
      <c r="D140" s="2"/>
      <c r="E140" s="153"/>
      <c r="F140" s="115"/>
      <c r="G140" s="89"/>
      <c r="H140" s="90"/>
      <c r="I140" s="89"/>
      <c r="J140" s="90"/>
      <c r="K140" s="89"/>
      <c r="N140"/>
      <c r="O140" s="130"/>
      <c r="P140" s="143"/>
      <c r="Q140" s="143"/>
      <c r="R140"/>
      <c r="S140"/>
    </row>
    <row r="141" spans="1:19" x14ac:dyDescent="0.2">
      <c r="A141" s="115">
        <v>7</v>
      </c>
      <c r="B141" s="2"/>
      <c r="C141" s="153"/>
      <c r="D141" s="2"/>
      <c r="E141" s="153"/>
      <c r="F141" s="115"/>
      <c r="G141" s="89"/>
      <c r="H141" s="90"/>
      <c r="I141" s="89"/>
      <c r="J141" s="90"/>
      <c r="K141" s="89"/>
      <c r="N141"/>
      <c r="O141" s="130"/>
      <c r="P141" s="143"/>
      <c r="Q141" s="143"/>
      <c r="R141"/>
      <c r="S141"/>
    </row>
    <row r="142" spans="1:19" x14ac:dyDescent="0.2">
      <c r="A142" s="115">
        <v>8</v>
      </c>
      <c r="B142" s="2"/>
      <c r="C142" s="153"/>
      <c r="D142" s="2"/>
      <c r="E142" s="153"/>
      <c r="F142" s="115"/>
      <c r="G142" s="89"/>
      <c r="H142" s="90"/>
      <c r="I142" s="89"/>
      <c r="J142" s="90"/>
      <c r="K142" s="89"/>
      <c r="N142"/>
      <c r="O142" s="130"/>
      <c r="P142" s="143"/>
      <c r="Q142" s="143"/>
      <c r="R142"/>
      <c r="S142"/>
    </row>
    <row r="143" spans="1:19" x14ac:dyDescent="0.2">
      <c r="A143" s="115">
        <v>9</v>
      </c>
      <c r="B143" s="2"/>
      <c r="C143" s="153"/>
      <c r="D143" s="2"/>
      <c r="E143" s="153"/>
      <c r="F143" s="115"/>
      <c r="G143" s="89"/>
      <c r="H143" s="90"/>
      <c r="I143" s="89"/>
      <c r="J143" s="90"/>
      <c r="K143" s="89"/>
      <c r="N143"/>
      <c r="O143" s="130"/>
      <c r="P143" s="143"/>
      <c r="Q143" s="143"/>
      <c r="R143"/>
      <c r="S143"/>
    </row>
    <row r="144" spans="1:19" x14ac:dyDescent="0.2">
      <c r="A144" s="115">
        <v>10</v>
      </c>
      <c r="B144" s="2"/>
      <c r="C144" s="153"/>
      <c r="D144" s="2"/>
      <c r="E144" s="153"/>
      <c r="F144" s="115"/>
      <c r="G144" s="89"/>
      <c r="H144" s="90"/>
      <c r="I144" s="89"/>
      <c r="J144" s="90"/>
      <c r="K144" s="89"/>
      <c r="N144"/>
      <c r="O144" s="130"/>
      <c r="P144" s="143"/>
      <c r="Q144" s="143"/>
      <c r="R144"/>
      <c r="S144"/>
    </row>
    <row r="145" spans="1:19" x14ac:dyDescent="0.2">
      <c r="A145" s="115"/>
      <c r="B145" s="2"/>
      <c r="C145" s="153"/>
      <c r="D145" s="2"/>
      <c r="E145" s="153"/>
      <c r="F145" s="115"/>
      <c r="G145" s="89"/>
      <c r="H145" s="90"/>
      <c r="I145" s="89"/>
      <c r="J145" s="90"/>
      <c r="K145" s="89"/>
      <c r="N145"/>
      <c r="O145" s="130"/>
      <c r="P145" s="143"/>
      <c r="Q145" s="143"/>
      <c r="R145"/>
      <c r="S145"/>
    </row>
    <row r="146" spans="1:19" x14ac:dyDescent="0.2">
      <c r="A146" s="359" t="s">
        <v>60</v>
      </c>
      <c r="B146" s="359"/>
      <c r="C146" s="359"/>
      <c r="D146" s="359"/>
      <c r="E146" s="359"/>
      <c r="F146" s="359"/>
      <c r="N146"/>
      <c r="O146" s="130"/>
      <c r="P146" s="143"/>
      <c r="Q146" s="143"/>
      <c r="R146"/>
      <c r="S146"/>
    </row>
    <row r="147" spans="1:19" x14ac:dyDescent="0.2">
      <c r="A147" s="115"/>
      <c r="B147" s="341" t="s">
        <v>68</v>
      </c>
      <c r="C147" s="341"/>
      <c r="D147" s="341" t="s">
        <v>69</v>
      </c>
      <c r="E147" s="341"/>
      <c r="F147" s="115" t="s">
        <v>70</v>
      </c>
      <c r="H147" s="130"/>
      <c r="I147"/>
      <c r="J147"/>
      <c r="K147" s="143"/>
      <c r="L147" s="143"/>
      <c r="N147"/>
      <c r="O147" s="130"/>
      <c r="P147" s="143"/>
      <c r="Q147" s="143"/>
      <c r="R147"/>
      <c r="S147"/>
    </row>
    <row r="148" spans="1:19" x14ac:dyDescent="0.2">
      <c r="A148" s="115" t="s">
        <v>28</v>
      </c>
      <c r="B148" s="2" t="s">
        <v>71</v>
      </c>
      <c r="C148" s="153" t="s">
        <v>72</v>
      </c>
      <c r="D148" s="2" t="s">
        <v>71</v>
      </c>
      <c r="E148" s="153" t="s">
        <v>72</v>
      </c>
      <c r="F148" s="115"/>
      <c r="H148" s="130"/>
      <c r="I148"/>
      <c r="J148"/>
      <c r="K148" s="143"/>
      <c r="L148" s="143"/>
      <c r="N148"/>
      <c r="O148" s="130"/>
      <c r="P148" s="143"/>
      <c r="Q148" s="143"/>
      <c r="R148"/>
      <c r="S148"/>
    </row>
    <row r="149" spans="1:19" x14ac:dyDescent="0.2">
      <c r="A149" s="115">
        <v>1</v>
      </c>
      <c r="B149" s="213">
        <v>44579</v>
      </c>
      <c r="C149" s="198">
        <v>500000</v>
      </c>
      <c r="D149" s="226">
        <v>44617</v>
      </c>
      <c r="E149" s="198">
        <v>500000</v>
      </c>
      <c r="F149" s="181">
        <f t="shared" ref="F149" si="8">E149-C149</f>
        <v>0</v>
      </c>
      <c r="H149" s="130"/>
      <c r="I149"/>
      <c r="J149"/>
      <c r="K149" s="143"/>
      <c r="L149" s="143"/>
      <c r="N149"/>
      <c r="O149" s="130"/>
      <c r="P149" s="143"/>
      <c r="Q149" s="143"/>
      <c r="R149"/>
      <c r="S149"/>
    </row>
    <row r="150" spans="1:19" x14ac:dyDescent="0.2">
      <c r="A150" s="115">
        <v>2</v>
      </c>
      <c r="B150" s="353">
        <v>44636</v>
      </c>
      <c r="C150" s="355">
        <v>500000</v>
      </c>
      <c r="D150" s="226">
        <v>44679</v>
      </c>
      <c r="E150" s="198">
        <v>450000</v>
      </c>
      <c r="F150" s="357">
        <f>E151+E150-C150</f>
        <v>0</v>
      </c>
      <c r="H150" s="130"/>
      <c r="I150"/>
      <c r="J150"/>
      <c r="K150" s="143"/>
      <c r="L150" s="143"/>
      <c r="N150"/>
      <c r="O150" s="130"/>
      <c r="P150" s="143"/>
      <c r="Q150" s="143"/>
      <c r="R150"/>
      <c r="S150"/>
    </row>
    <row r="151" spans="1:19" x14ac:dyDescent="0.2">
      <c r="A151" s="115">
        <v>3</v>
      </c>
      <c r="B151" s="354"/>
      <c r="C151" s="356"/>
      <c r="D151" s="226">
        <v>44714</v>
      </c>
      <c r="E151" s="182">
        <v>50000</v>
      </c>
      <c r="F151" s="358"/>
      <c r="N151"/>
      <c r="O151" s="130"/>
      <c r="P151" s="163"/>
      <c r="Q151" s="163"/>
      <c r="R151"/>
      <c r="S151"/>
    </row>
    <row r="152" spans="1:19" x14ac:dyDescent="0.2">
      <c r="A152" s="115">
        <v>4</v>
      </c>
      <c r="B152" s="130">
        <v>44733</v>
      </c>
      <c r="C152" s="143">
        <v>500000</v>
      </c>
      <c r="D152" s="207"/>
      <c r="E152" s="153"/>
      <c r="F152" s="181">
        <f t="shared" ref="F152:F153" si="9">E152-C152</f>
        <v>-500000</v>
      </c>
      <c r="H152" s="130"/>
      <c r="I152"/>
      <c r="J152"/>
      <c r="K152" s="143"/>
      <c r="L152" s="143"/>
      <c r="N152"/>
      <c r="O152" s="130"/>
      <c r="P152" s="143"/>
      <c r="Q152" s="143"/>
      <c r="R152"/>
      <c r="S152"/>
    </row>
    <row r="153" spans="1:19" x14ac:dyDescent="0.2">
      <c r="A153" s="115">
        <v>5</v>
      </c>
      <c r="B153" s="130">
        <v>44745</v>
      </c>
      <c r="C153" s="143">
        <v>150000</v>
      </c>
      <c r="D153" s="207"/>
      <c r="E153" s="153"/>
      <c r="F153" s="181">
        <f t="shared" si="9"/>
        <v>-150000</v>
      </c>
      <c r="H153" s="130"/>
      <c r="I153"/>
      <c r="J153"/>
      <c r="K153" s="143"/>
      <c r="L153" s="143"/>
      <c r="N153"/>
      <c r="O153" s="130"/>
      <c r="P153" s="143"/>
      <c r="Q153" s="143"/>
      <c r="R153"/>
      <c r="S153"/>
    </row>
    <row r="154" spans="1:19" x14ac:dyDescent="0.2">
      <c r="A154" s="115">
        <v>6</v>
      </c>
      <c r="B154" s="207"/>
      <c r="C154" s="153"/>
      <c r="D154" s="207"/>
      <c r="E154" s="153"/>
      <c r="F154" s="91"/>
      <c r="H154" s="130"/>
      <c r="I154"/>
      <c r="J154"/>
      <c r="K154" s="143"/>
      <c r="L154" s="143"/>
      <c r="N154"/>
      <c r="O154" s="130"/>
      <c r="P154" s="143"/>
      <c r="Q154" s="143"/>
      <c r="R154"/>
      <c r="S154"/>
    </row>
    <row r="155" spans="1:19" x14ac:dyDescent="0.2">
      <c r="A155" s="115">
        <v>7</v>
      </c>
      <c r="B155" s="207"/>
      <c r="C155" s="198"/>
      <c r="D155" s="213"/>
      <c r="E155" s="198"/>
      <c r="F155" s="37"/>
      <c r="H155" s="130"/>
      <c r="I155"/>
      <c r="J155"/>
      <c r="K155" s="143"/>
      <c r="L155" s="143"/>
      <c r="N155"/>
      <c r="O155" s="130"/>
      <c r="P155" s="143"/>
      <c r="Q155" s="143"/>
      <c r="R155"/>
      <c r="S155"/>
    </row>
    <row r="156" spans="1:19" x14ac:dyDescent="0.2">
      <c r="A156" s="115">
        <v>8</v>
      </c>
      <c r="B156" s="2"/>
      <c r="C156" s="153"/>
      <c r="D156" s="207"/>
      <c r="E156" s="153"/>
      <c r="F156" s="115"/>
      <c r="H156" s="130"/>
      <c r="I156"/>
      <c r="J156"/>
      <c r="K156" s="143"/>
      <c r="L156" s="143"/>
      <c r="N156"/>
      <c r="O156" s="130"/>
      <c r="P156" s="143"/>
      <c r="Q156" s="143"/>
      <c r="R156"/>
      <c r="S156"/>
    </row>
    <row r="157" spans="1:19" x14ac:dyDescent="0.2">
      <c r="A157" s="115">
        <v>9</v>
      </c>
      <c r="B157" s="2"/>
      <c r="C157" s="153"/>
      <c r="D157" s="2"/>
      <c r="E157" s="153"/>
      <c r="F157" s="115"/>
      <c r="N157"/>
      <c r="O157" s="130"/>
      <c r="P157" s="143"/>
      <c r="Q157" s="143"/>
      <c r="R157"/>
      <c r="S157"/>
    </row>
    <row r="158" spans="1:19" x14ac:dyDescent="0.2">
      <c r="A158" s="115">
        <v>10</v>
      </c>
      <c r="B158" s="2"/>
      <c r="C158" s="153"/>
      <c r="D158" s="2"/>
      <c r="E158" s="153"/>
      <c r="F158" s="115"/>
      <c r="N158"/>
      <c r="O158" s="130"/>
      <c r="P158" s="143"/>
      <c r="Q158" s="143"/>
      <c r="R158"/>
      <c r="S158"/>
    </row>
    <row r="159" spans="1:19" x14ac:dyDescent="0.2">
      <c r="A159" s="115"/>
      <c r="B159" s="2"/>
      <c r="C159" s="153"/>
      <c r="D159" s="2"/>
      <c r="E159" s="153"/>
      <c r="F159" s="115"/>
      <c r="N159"/>
      <c r="O159" s="130"/>
      <c r="P159" s="143"/>
      <c r="Q159" s="143"/>
      <c r="R159"/>
      <c r="S159"/>
    </row>
    <row r="160" spans="1:19" x14ac:dyDescent="0.2">
      <c r="A160" s="359" t="s">
        <v>75</v>
      </c>
      <c r="B160" s="359"/>
      <c r="C160" s="359"/>
      <c r="D160" s="359"/>
      <c r="E160" s="359"/>
      <c r="F160" s="359"/>
      <c r="H160" s="130"/>
      <c r="I160"/>
      <c r="J160"/>
      <c r="K160" s="143"/>
      <c r="L160" s="143"/>
      <c r="N160"/>
      <c r="O160" s="130"/>
      <c r="P160" s="143"/>
      <c r="Q160" s="143"/>
      <c r="R160"/>
      <c r="S160"/>
    </row>
    <row r="161" spans="1:19" x14ac:dyDescent="0.2">
      <c r="A161" s="115"/>
      <c r="B161" s="341" t="s">
        <v>68</v>
      </c>
      <c r="C161" s="341"/>
      <c r="D161" s="376" t="s">
        <v>69</v>
      </c>
      <c r="E161" s="376"/>
      <c r="F161" s="158" t="s">
        <v>70</v>
      </c>
      <c r="G161" s="130"/>
      <c r="H161" s="130"/>
      <c r="I161"/>
      <c r="J161"/>
      <c r="K161" s="143"/>
      <c r="L161" s="143"/>
      <c r="N161"/>
      <c r="O161" s="130"/>
      <c r="P161" s="143"/>
      <c r="Q161" s="143"/>
      <c r="R161"/>
      <c r="S161"/>
    </row>
    <row r="162" spans="1:19" x14ac:dyDescent="0.2">
      <c r="A162" s="115" t="s">
        <v>28</v>
      </c>
      <c r="B162" s="2" t="s">
        <v>71</v>
      </c>
      <c r="C162" s="218" t="s">
        <v>72</v>
      </c>
      <c r="D162" s="7" t="s">
        <v>71</v>
      </c>
      <c r="E162" s="160" t="s">
        <v>72</v>
      </c>
      <c r="F162" s="18"/>
      <c r="G162" s="130"/>
      <c r="H162" s="130"/>
      <c r="I162"/>
      <c r="J162"/>
      <c r="K162" s="143"/>
      <c r="L162" s="143"/>
      <c r="N162"/>
      <c r="O162" s="130"/>
      <c r="P162" s="143"/>
      <c r="Q162" s="143"/>
      <c r="R162"/>
      <c r="S162"/>
    </row>
    <row r="163" spans="1:19" x14ac:dyDescent="0.2">
      <c r="A163" s="115">
        <v>1</v>
      </c>
      <c r="B163" s="214">
        <v>44352</v>
      </c>
      <c r="C163" s="219">
        <v>250000</v>
      </c>
      <c r="D163" s="224">
        <v>44376</v>
      </c>
      <c r="E163" s="199">
        <v>200000</v>
      </c>
      <c r="F163" s="185">
        <f>E163+E164-C163</f>
        <v>0</v>
      </c>
      <c r="G163" s="130"/>
      <c r="H163" s="130"/>
      <c r="I163"/>
      <c r="J163"/>
      <c r="K163" s="143"/>
      <c r="L163" s="143"/>
      <c r="N163"/>
      <c r="O163" s="130"/>
      <c r="P163" s="143"/>
      <c r="Q163" s="143"/>
      <c r="R163"/>
      <c r="S163"/>
    </row>
    <row r="164" spans="1:19" x14ac:dyDescent="0.2">
      <c r="A164" s="96">
        <v>2</v>
      </c>
      <c r="B164" s="215"/>
      <c r="C164" s="220"/>
      <c r="D164" s="224">
        <v>44620</v>
      </c>
      <c r="E164" s="165">
        <v>50000</v>
      </c>
      <c r="F164" s="186"/>
      <c r="G164" s="130"/>
      <c r="H164" s="130"/>
      <c r="I164"/>
      <c r="J164"/>
      <c r="K164" s="143"/>
      <c r="L164" s="143"/>
      <c r="N164"/>
      <c r="O164" s="130"/>
      <c r="P164" s="143"/>
      <c r="Q164" s="143"/>
      <c r="R164"/>
      <c r="S164"/>
    </row>
    <row r="165" spans="1:19" x14ac:dyDescent="0.2">
      <c r="A165" s="96">
        <v>3</v>
      </c>
      <c r="B165" s="353">
        <v>44365</v>
      </c>
      <c r="C165" s="360">
        <v>250000</v>
      </c>
      <c r="D165" s="208">
        <v>44407</v>
      </c>
      <c r="E165" s="194">
        <v>200000</v>
      </c>
      <c r="F165" s="185">
        <f>E165+E166-C165</f>
        <v>0</v>
      </c>
      <c r="G165" s="130"/>
      <c r="H165" s="130"/>
      <c r="I165"/>
      <c r="J165"/>
      <c r="K165" s="143"/>
      <c r="L165" s="143"/>
      <c r="N165"/>
      <c r="O165" s="130"/>
      <c r="P165" s="143"/>
      <c r="Q165" s="143"/>
      <c r="R165"/>
      <c r="S165"/>
    </row>
    <row r="166" spans="1:19" x14ac:dyDescent="0.2">
      <c r="A166" s="96">
        <v>4</v>
      </c>
      <c r="B166" s="354"/>
      <c r="C166" s="361"/>
      <c r="D166" s="208">
        <v>44620</v>
      </c>
      <c r="E166" s="170">
        <v>50000</v>
      </c>
      <c r="F166" s="186"/>
      <c r="G166" s="130"/>
      <c r="H166" s="130"/>
      <c r="I166"/>
      <c r="J166"/>
      <c r="K166" s="143"/>
      <c r="L166" s="143"/>
      <c r="N166"/>
      <c r="O166" s="130"/>
      <c r="P166" s="143"/>
      <c r="Q166" s="143"/>
      <c r="R166"/>
      <c r="S166"/>
    </row>
    <row r="167" spans="1:19" x14ac:dyDescent="0.2">
      <c r="A167" s="115">
        <v>5</v>
      </c>
      <c r="B167" s="362">
        <v>44379</v>
      </c>
      <c r="C167" s="364">
        <v>400000</v>
      </c>
      <c r="D167" s="224">
        <v>44621</v>
      </c>
      <c r="E167" s="199">
        <v>200000</v>
      </c>
      <c r="F167" s="187">
        <f>E167+E168-C167</f>
        <v>0</v>
      </c>
      <c r="G167" s="130"/>
      <c r="H167" s="130"/>
      <c r="I167"/>
      <c r="J167"/>
      <c r="K167" s="143"/>
      <c r="L167" s="143"/>
      <c r="N167"/>
      <c r="O167" s="130"/>
      <c r="P167" s="143"/>
      <c r="Q167" s="143"/>
      <c r="R167"/>
      <c r="S167"/>
    </row>
    <row r="168" spans="1:19" x14ac:dyDescent="0.2">
      <c r="A168" s="115">
        <v>6</v>
      </c>
      <c r="B168" s="363"/>
      <c r="C168" s="365"/>
      <c r="D168" s="224">
        <v>44649</v>
      </c>
      <c r="E168" s="199">
        <v>200000</v>
      </c>
      <c r="F168" s="186"/>
      <c r="G168" s="130"/>
      <c r="H168" s="130"/>
      <c r="I168"/>
      <c r="J168"/>
      <c r="K168" s="143"/>
      <c r="L168" s="143"/>
      <c r="N168"/>
      <c r="O168" s="130"/>
      <c r="P168" s="143"/>
      <c r="Q168" s="143"/>
      <c r="R168"/>
      <c r="S168"/>
    </row>
    <row r="169" spans="1:19" x14ac:dyDescent="0.2">
      <c r="A169" s="115">
        <v>7</v>
      </c>
      <c r="B169" s="214">
        <v>44395</v>
      </c>
      <c r="C169" s="219">
        <v>100000</v>
      </c>
      <c r="D169" s="224">
        <v>44620</v>
      </c>
      <c r="E169" s="199">
        <v>100000</v>
      </c>
      <c r="F169" s="187">
        <f>E169-C169</f>
        <v>0</v>
      </c>
      <c r="G169" s="130"/>
      <c r="H169" s="130"/>
      <c r="I169"/>
      <c r="J169"/>
      <c r="K169" s="143"/>
      <c r="L169" s="143"/>
      <c r="N169"/>
      <c r="O169" s="130"/>
      <c r="P169" s="143"/>
      <c r="Q169" s="143"/>
      <c r="R169"/>
      <c r="S169"/>
    </row>
    <row r="170" spans="1:19" x14ac:dyDescent="0.2">
      <c r="A170" s="96">
        <v>8</v>
      </c>
      <c r="B170" s="224">
        <v>44595</v>
      </c>
      <c r="C170" s="221">
        <v>200000</v>
      </c>
      <c r="D170" s="227">
        <v>44618</v>
      </c>
      <c r="E170" s="199">
        <v>200000</v>
      </c>
      <c r="F170" s="187">
        <f>E170-C170</f>
        <v>0</v>
      </c>
      <c r="G170" s="130"/>
      <c r="H170" s="130"/>
      <c r="I170"/>
      <c r="J170"/>
      <c r="K170" s="143"/>
      <c r="L170" s="143"/>
      <c r="N170"/>
      <c r="O170" s="130"/>
      <c r="P170" s="143"/>
      <c r="Q170" s="143"/>
      <c r="R170"/>
      <c r="S170"/>
    </row>
    <row r="171" spans="1:19" x14ac:dyDescent="0.2">
      <c r="A171" s="96">
        <v>9</v>
      </c>
      <c r="B171" s="202">
        <v>44638</v>
      </c>
      <c r="C171" s="222">
        <v>300000</v>
      </c>
      <c r="D171" s="225"/>
      <c r="E171" s="200"/>
      <c r="F171" s="187">
        <f t="shared" ref="F171:F174" si="10">E171-C171</f>
        <v>-300000</v>
      </c>
      <c r="G171" s="130"/>
      <c r="H171" s="130"/>
      <c r="I171"/>
      <c r="J171"/>
      <c r="K171" s="143"/>
      <c r="L171" s="143"/>
      <c r="N171"/>
      <c r="O171" s="130"/>
      <c r="P171" s="143"/>
      <c r="Q171" s="143"/>
      <c r="R171"/>
      <c r="S171"/>
    </row>
    <row r="172" spans="1:19" x14ac:dyDescent="0.2">
      <c r="A172" s="96">
        <v>10</v>
      </c>
      <c r="B172" s="202">
        <v>44653</v>
      </c>
      <c r="C172" s="222">
        <v>300000</v>
      </c>
      <c r="D172" s="130">
        <v>44681</v>
      </c>
      <c r="E172" s="143">
        <v>300000</v>
      </c>
      <c r="F172" s="187">
        <f t="shared" si="10"/>
        <v>0</v>
      </c>
      <c r="H172" s="130"/>
      <c r="I172"/>
      <c r="J172"/>
      <c r="K172" s="143"/>
      <c r="L172" s="143"/>
      <c r="N172"/>
      <c r="O172" s="130"/>
      <c r="P172" s="143"/>
      <c r="Q172" s="143"/>
      <c r="R172"/>
      <c r="S172"/>
    </row>
    <row r="173" spans="1:19" x14ac:dyDescent="0.2">
      <c r="A173" s="96">
        <v>11</v>
      </c>
      <c r="B173" s="202">
        <v>44708</v>
      </c>
      <c r="C173" s="222">
        <v>500000</v>
      </c>
      <c r="D173" s="130">
        <v>44741</v>
      </c>
      <c r="E173" s="143">
        <v>500000</v>
      </c>
      <c r="F173" s="187">
        <f t="shared" si="10"/>
        <v>0</v>
      </c>
      <c r="H173" s="130"/>
      <c r="I173"/>
      <c r="J173"/>
      <c r="K173" s="143"/>
      <c r="L173" s="143"/>
      <c r="N173"/>
      <c r="O173" s="130"/>
      <c r="P173" s="143"/>
      <c r="Q173" s="143"/>
      <c r="R173"/>
      <c r="S173"/>
    </row>
    <row r="174" spans="1:19" x14ac:dyDescent="0.2">
      <c r="A174" s="115">
        <v>12</v>
      </c>
      <c r="B174" s="171">
        <v>44723</v>
      </c>
      <c r="C174" s="172">
        <v>200000</v>
      </c>
      <c r="D174" s="2"/>
      <c r="E174" s="153"/>
      <c r="F174" s="187">
        <f t="shared" si="10"/>
        <v>-200000</v>
      </c>
      <c r="H174" s="130"/>
      <c r="I174"/>
      <c r="J174"/>
      <c r="K174" s="143"/>
      <c r="L174" s="143"/>
      <c r="N174"/>
      <c r="O174" s="130"/>
      <c r="P174" s="143"/>
      <c r="Q174" s="143"/>
      <c r="R174"/>
      <c r="S174"/>
    </row>
    <row r="175" spans="1:19" x14ac:dyDescent="0.2">
      <c r="A175" s="115">
        <v>13</v>
      </c>
      <c r="B175" s="2"/>
      <c r="C175" s="153"/>
      <c r="D175" s="2"/>
      <c r="E175" s="143"/>
      <c r="F175" s="115"/>
      <c r="H175" s="130"/>
      <c r="I175"/>
      <c r="J175"/>
      <c r="K175" s="143"/>
      <c r="L175" s="143"/>
      <c r="N175"/>
      <c r="O175" s="130"/>
      <c r="P175" s="143"/>
      <c r="Q175" s="143"/>
      <c r="R175"/>
      <c r="S175"/>
    </row>
    <row r="176" spans="1:19" x14ac:dyDescent="0.2">
      <c r="A176" s="115">
        <v>14</v>
      </c>
      <c r="B176" s="2"/>
      <c r="C176" s="153"/>
      <c r="D176" s="2"/>
      <c r="E176" s="153"/>
      <c r="F176" s="115"/>
      <c r="H176" s="130"/>
      <c r="I176"/>
      <c r="J176"/>
      <c r="K176" s="143"/>
      <c r="L176" s="143"/>
      <c r="N176"/>
      <c r="O176" s="130"/>
      <c r="P176" s="143"/>
      <c r="Q176" s="143"/>
      <c r="R176"/>
      <c r="S176"/>
    </row>
    <row r="177" spans="1:19" x14ac:dyDescent="0.2">
      <c r="A177" s="115">
        <v>15</v>
      </c>
      <c r="B177" s="2"/>
      <c r="C177" s="153"/>
      <c r="D177" s="2"/>
      <c r="E177" s="153"/>
      <c r="F177" s="115"/>
      <c r="H177" s="130"/>
      <c r="I177"/>
      <c r="J177"/>
      <c r="K177" s="143"/>
      <c r="L177" s="143"/>
      <c r="N177"/>
      <c r="O177" s="130"/>
      <c r="P177" s="143"/>
      <c r="Q177" s="143"/>
      <c r="R177"/>
      <c r="S177"/>
    </row>
    <row r="178" spans="1:19" x14ac:dyDescent="0.2">
      <c r="A178" s="115"/>
      <c r="B178" s="2"/>
      <c r="C178" s="153"/>
      <c r="D178" s="2"/>
      <c r="E178" s="153"/>
      <c r="F178" s="115"/>
      <c r="G178" s="130"/>
      <c r="H178" s="130"/>
      <c r="I178"/>
      <c r="J178"/>
      <c r="K178" s="143"/>
      <c r="L178" s="143"/>
      <c r="N178"/>
      <c r="O178" s="130"/>
      <c r="P178" s="143"/>
      <c r="Q178" s="143"/>
      <c r="R178"/>
      <c r="S178"/>
    </row>
    <row r="179" spans="1:19" x14ac:dyDescent="0.2">
      <c r="A179" s="359" t="s">
        <v>49</v>
      </c>
      <c r="B179" s="359"/>
      <c r="C179" s="359"/>
      <c r="D179" s="359"/>
      <c r="E179" s="359"/>
      <c r="F179" s="359"/>
      <c r="G179" s="130"/>
      <c r="H179" s="130"/>
      <c r="I179"/>
      <c r="J179"/>
      <c r="K179" s="143"/>
      <c r="L179" s="143"/>
      <c r="N179"/>
      <c r="O179" s="130"/>
      <c r="P179" s="143"/>
      <c r="Q179" s="143"/>
      <c r="R179"/>
      <c r="S179"/>
    </row>
    <row r="180" spans="1:19" x14ac:dyDescent="0.2">
      <c r="A180" s="115"/>
      <c r="B180" s="341" t="s">
        <v>68</v>
      </c>
      <c r="C180" s="341"/>
      <c r="D180" s="341" t="s">
        <v>69</v>
      </c>
      <c r="E180" s="341"/>
      <c r="F180" s="115" t="s">
        <v>70</v>
      </c>
      <c r="G180" s="130"/>
      <c r="H180" s="130"/>
      <c r="I180"/>
      <c r="J180"/>
      <c r="K180" s="143"/>
      <c r="L180" s="143"/>
      <c r="N180"/>
      <c r="O180" s="130"/>
      <c r="P180" s="143"/>
      <c r="Q180" s="143"/>
      <c r="R180"/>
      <c r="S180"/>
    </row>
    <row r="181" spans="1:19" x14ac:dyDescent="0.2">
      <c r="A181" s="115" t="s">
        <v>28</v>
      </c>
      <c r="B181" s="204" t="s">
        <v>71</v>
      </c>
      <c r="C181" s="189" t="s">
        <v>72</v>
      </c>
      <c r="D181" s="204" t="s">
        <v>71</v>
      </c>
      <c r="E181" s="189" t="s">
        <v>72</v>
      </c>
      <c r="F181" s="115"/>
      <c r="G181" s="130"/>
      <c r="H181" s="130"/>
      <c r="I181"/>
      <c r="J181"/>
      <c r="K181" s="143"/>
      <c r="L181" s="143"/>
      <c r="N181"/>
      <c r="O181" s="130"/>
      <c r="P181" s="163"/>
      <c r="Q181" s="143"/>
      <c r="R181"/>
      <c r="S181"/>
    </row>
    <row r="182" spans="1:19" x14ac:dyDescent="0.2">
      <c r="A182" s="96">
        <v>1</v>
      </c>
      <c r="B182" s="202">
        <v>44599</v>
      </c>
      <c r="C182" s="222">
        <v>500000</v>
      </c>
      <c r="D182" s="202">
        <v>44617</v>
      </c>
      <c r="E182" s="150">
        <v>500000</v>
      </c>
      <c r="F182" s="187">
        <f t="shared" ref="F182:F188" si="11">E182-C182</f>
        <v>0</v>
      </c>
      <c r="G182" s="130"/>
      <c r="H182" s="130"/>
      <c r="I182"/>
      <c r="J182"/>
      <c r="K182" s="143"/>
      <c r="L182" s="143"/>
      <c r="N182"/>
      <c r="O182" s="130"/>
      <c r="P182" s="143"/>
      <c r="Q182" s="143"/>
      <c r="R182"/>
      <c r="S182"/>
    </row>
    <row r="183" spans="1:19" x14ac:dyDescent="0.2">
      <c r="A183" s="96">
        <v>2</v>
      </c>
      <c r="B183" s="202">
        <v>44628</v>
      </c>
      <c r="C183" s="222">
        <v>750000</v>
      </c>
      <c r="D183" s="202">
        <v>44648</v>
      </c>
      <c r="E183" s="150">
        <v>750000</v>
      </c>
      <c r="F183" s="187">
        <f t="shared" si="11"/>
        <v>0</v>
      </c>
      <c r="G183" s="130"/>
      <c r="H183" s="130"/>
      <c r="I183"/>
      <c r="J183"/>
      <c r="K183" s="143"/>
      <c r="L183" s="143"/>
      <c r="N183"/>
      <c r="O183" s="130"/>
      <c r="P183" s="143"/>
      <c r="Q183" s="143"/>
      <c r="R183"/>
      <c r="S183"/>
    </row>
    <row r="184" spans="1:19" x14ac:dyDescent="0.2">
      <c r="A184" s="96">
        <v>3</v>
      </c>
      <c r="B184" s="202">
        <v>44652</v>
      </c>
      <c r="C184" s="222">
        <v>750000</v>
      </c>
      <c r="D184" s="202">
        <v>44662</v>
      </c>
      <c r="E184" s="150">
        <v>750000</v>
      </c>
      <c r="F184" s="187">
        <f t="shared" si="11"/>
        <v>0</v>
      </c>
      <c r="G184" s="130"/>
      <c r="H184" s="130"/>
      <c r="I184"/>
      <c r="J184"/>
      <c r="K184" s="143"/>
      <c r="L184" s="143"/>
      <c r="N184"/>
      <c r="O184" s="130"/>
      <c r="P184" s="143"/>
      <c r="Q184" s="143"/>
      <c r="R184"/>
      <c r="S184"/>
    </row>
    <row r="185" spans="1:19" x14ac:dyDescent="0.2">
      <c r="A185" s="115">
        <v>4</v>
      </c>
      <c r="B185" s="171">
        <v>44715</v>
      </c>
      <c r="C185" s="172">
        <v>500000</v>
      </c>
      <c r="D185" s="130">
        <v>44741</v>
      </c>
      <c r="E185" s="143">
        <v>500000</v>
      </c>
      <c r="F185" s="187">
        <f t="shared" si="11"/>
        <v>0</v>
      </c>
      <c r="G185" s="130"/>
      <c r="H185"/>
      <c r="I185"/>
      <c r="J185" s="143"/>
      <c r="K185" s="143"/>
      <c r="L185"/>
      <c r="N185"/>
      <c r="O185" s="130"/>
      <c r="P185" s="143"/>
      <c r="Q185" s="143"/>
      <c r="R185"/>
      <c r="S185"/>
    </row>
    <row r="186" spans="1:19" x14ac:dyDescent="0.2">
      <c r="A186" s="115">
        <v>5</v>
      </c>
      <c r="B186" s="130">
        <v>44763</v>
      </c>
      <c r="C186" s="143">
        <v>500000</v>
      </c>
      <c r="D186" s="207"/>
      <c r="E186" s="153"/>
      <c r="F186" s="187">
        <f t="shared" si="11"/>
        <v>-500000</v>
      </c>
      <c r="G186" s="130"/>
      <c r="H186" s="130"/>
      <c r="I186"/>
      <c r="J186"/>
      <c r="K186" s="143"/>
      <c r="L186" s="143"/>
      <c r="N186"/>
      <c r="O186" s="130"/>
      <c r="P186" s="143"/>
      <c r="Q186" s="143"/>
      <c r="R186"/>
      <c r="S186"/>
    </row>
    <row r="187" spans="1:19" x14ac:dyDescent="0.2">
      <c r="A187" s="115">
        <v>6</v>
      </c>
      <c r="B187" s="207"/>
      <c r="C187" s="153"/>
      <c r="D187" s="207"/>
      <c r="E187" s="153"/>
      <c r="F187" s="187">
        <f t="shared" si="11"/>
        <v>0</v>
      </c>
      <c r="H187" s="130"/>
      <c r="I187"/>
      <c r="J187"/>
      <c r="K187" s="143"/>
      <c r="L187" s="143"/>
      <c r="N187"/>
      <c r="O187" s="130"/>
      <c r="P187" s="143"/>
      <c r="Q187" s="143"/>
      <c r="R187"/>
      <c r="S187"/>
    </row>
    <row r="188" spans="1:19" x14ac:dyDescent="0.2">
      <c r="A188" s="115">
        <v>7</v>
      </c>
      <c r="B188" s="207"/>
      <c r="C188" s="153"/>
      <c r="D188" s="207"/>
      <c r="E188" s="153"/>
      <c r="F188" s="187">
        <f t="shared" si="11"/>
        <v>0</v>
      </c>
      <c r="H188" s="130"/>
      <c r="I188"/>
      <c r="J188"/>
      <c r="K188" s="143"/>
      <c r="L188" s="143"/>
      <c r="N188"/>
      <c r="O188" s="130"/>
      <c r="P188" s="143"/>
      <c r="Q188" s="143"/>
      <c r="R188"/>
      <c r="S188"/>
    </row>
    <row r="189" spans="1:19" x14ac:dyDescent="0.2">
      <c r="A189" s="115">
        <v>8</v>
      </c>
      <c r="B189" s="207"/>
      <c r="C189" s="153"/>
      <c r="D189" s="207"/>
      <c r="E189" s="153"/>
      <c r="F189" s="91"/>
      <c r="H189" s="130"/>
      <c r="I189"/>
      <c r="J189"/>
      <c r="K189" s="143"/>
      <c r="L189" s="143"/>
      <c r="N189"/>
      <c r="O189" s="130"/>
      <c r="P189" s="143"/>
      <c r="Q189" s="143"/>
      <c r="R189"/>
      <c r="S189"/>
    </row>
    <row r="190" spans="1:19" x14ac:dyDescent="0.2">
      <c r="A190" s="115">
        <v>9</v>
      </c>
      <c r="B190" s="207"/>
      <c r="C190" s="153"/>
      <c r="D190" s="207"/>
      <c r="E190" s="153"/>
      <c r="F190" s="91"/>
      <c r="H190" s="130"/>
      <c r="I190"/>
      <c r="J190"/>
      <c r="K190" s="143"/>
      <c r="L190" s="143"/>
      <c r="N190"/>
      <c r="O190" s="130"/>
      <c r="P190" s="143"/>
      <c r="Q190" s="143"/>
      <c r="R190"/>
      <c r="S190"/>
    </row>
    <row r="191" spans="1:19" x14ac:dyDescent="0.2">
      <c r="A191" s="115">
        <v>10</v>
      </c>
      <c r="B191" s="207"/>
      <c r="C191" s="153"/>
      <c r="D191" s="207"/>
      <c r="E191" s="153"/>
      <c r="F191" s="91"/>
      <c r="H191" s="130"/>
      <c r="I191"/>
      <c r="J191"/>
      <c r="K191" s="143"/>
      <c r="L191" s="143"/>
      <c r="N191"/>
      <c r="O191" s="130"/>
      <c r="P191" s="143"/>
      <c r="Q191" s="143"/>
      <c r="R191"/>
      <c r="S191"/>
    </row>
    <row r="192" spans="1:19" x14ac:dyDescent="0.2">
      <c r="A192" s="115">
        <v>11</v>
      </c>
      <c r="B192" s="2"/>
      <c r="C192" s="153"/>
      <c r="D192" s="2"/>
      <c r="E192" s="153"/>
      <c r="F192" s="115"/>
      <c r="H192" s="130"/>
      <c r="I192"/>
      <c r="J192"/>
      <c r="K192" s="143"/>
      <c r="L192" s="143"/>
      <c r="N192"/>
      <c r="O192" s="130"/>
      <c r="P192" s="143"/>
      <c r="Q192" s="143"/>
      <c r="R192"/>
      <c r="S192"/>
    </row>
    <row r="193" spans="1:19" x14ac:dyDescent="0.2">
      <c r="A193" s="115">
        <v>12</v>
      </c>
      <c r="B193" s="2"/>
      <c r="C193" s="153"/>
      <c r="D193" s="2"/>
      <c r="E193" s="153"/>
      <c r="F193" s="115"/>
      <c r="H193" s="130"/>
      <c r="I193"/>
      <c r="J193"/>
      <c r="K193" s="143"/>
      <c r="L193" s="143"/>
      <c r="N193"/>
      <c r="O193" s="130"/>
      <c r="P193" s="143"/>
      <c r="Q193" s="143"/>
      <c r="R193"/>
      <c r="S193"/>
    </row>
    <row r="194" spans="1:19" x14ac:dyDescent="0.2">
      <c r="A194" s="115">
        <v>13</v>
      </c>
      <c r="B194" s="2"/>
      <c r="C194" s="153"/>
      <c r="D194" s="2"/>
      <c r="E194" s="153"/>
      <c r="F194" s="115"/>
      <c r="H194" s="130"/>
      <c r="I194"/>
      <c r="J194"/>
      <c r="K194" s="143"/>
      <c r="L194" s="143"/>
      <c r="N194"/>
      <c r="O194" s="130"/>
      <c r="P194" s="143"/>
      <c r="Q194" s="143"/>
      <c r="R194"/>
      <c r="S194"/>
    </row>
    <row r="195" spans="1:19" x14ac:dyDescent="0.2">
      <c r="A195" s="115">
        <v>14</v>
      </c>
      <c r="B195" s="2"/>
      <c r="C195" s="153"/>
      <c r="D195" s="2"/>
      <c r="E195" s="153"/>
      <c r="F195" s="115"/>
      <c r="H195" s="130"/>
      <c r="I195"/>
      <c r="J195"/>
      <c r="K195" s="143"/>
      <c r="L195" s="143"/>
      <c r="N195"/>
      <c r="O195" s="130"/>
      <c r="P195" s="143"/>
      <c r="Q195" s="143"/>
      <c r="R195"/>
      <c r="S195"/>
    </row>
    <row r="196" spans="1:19" x14ac:dyDescent="0.2">
      <c r="A196" s="115">
        <v>15</v>
      </c>
      <c r="B196" s="2"/>
      <c r="C196" s="153"/>
      <c r="D196" s="2"/>
      <c r="E196" s="153"/>
      <c r="F196" s="115"/>
      <c r="N196"/>
      <c r="O196" s="130"/>
      <c r="P196" s="143"/>
      <c r="Q196" s="143"/>
      <c r="R196"/>
      <c r="S196"/>
    </row>
    <row r="197" spans="1:19" x14ac:dyDescent="0.2">
      <c r="A197" s="115"/>
      <c r="B197" s="2"/>
      <c r="C197" s="153"/>
      <c r="D197" s="2"/>
      <c r="E197" s="153"/>
      <c r="F197" s="115"/>
      <c r="H197" s="130"/>
      <c r="I197"/>
      <c r="J197"/>
      <c r="K197" s="143"/>
      <c r="L197" s="143"/>
      <c r="N197"/>
      <c r="O197" s="130"/>
      <c r="P197" s="143"/>
      <c r="Q197" s="143"/>
      <c r="R197"/>
      <c r="S197"/>
    </row>
    <row r="198" spans="1:19" x14ac:dyDescent="0.2">
      <c r="A198" s="359" t="s">
        <v>446</v>
      </c>
      <c r="B198" s="359"/>
      <c r="C198" s="359"/>
      <c r="D198" s="359"/>
      <c r="E198" s="359"/>
      <c r="F198" s="359"/>
      <c r="H198" s="130"/>
      <c r="I198"/>
      <c r="J198"/>
      <c r="K198" s="143"/>
      <c r="L198" s="143"/>
      <c r="N198"/>
      <c r="O198" s="130"/>
      <c r="P198" s="143"/>
      <c r="Q198" s="143"/>
      <c r="R198"/>
      <c r="S198"/>
    </row>
    <row r="199" spans="1:19" x14ac:dyDescent="0.2">
      <c r="A199" s="115"/>
      <c r="B199" s="341" t="s">
        <v>68</v>
      </c>
      <c r="C199" s="341"/>
      <c r="D199" s="341" t="s">
        <v>69</v>
      </c>
      <c r="E199" s="341"/>
      <c r="F199" s="115" t="s">
        <v>70</v>
      </c>
      <c r="G199" s="130"/>
      <c r="H199" s="130"/>
      <c r="I199"/>
      <c r="J199"/>
      <c r="K199" s="143"/>
      <c r="L199" s="143"/>
      <c r="N199"/>
      <c r="O199" s="130"/>
      <c r="P199" s="143"/>
      <c r="Q199" s="143"/>
      <c r="R199"/>
      <c r="S199"/>
    </row>
    <row r="200" spans="1:19" x14ac:dyDescent="0.2">
      <c r="A200" s="115" t="s">
        <v>28</v>
      </c>
      <c r="B200" s="2" t="s">
        <v>71</v>
      </c>
      <c r="C200" s="153" t="s">
        <v>72</v>
      </c>
      <c r="D200" s="2" t="s">
        <v>71</v>
      </c>
      <c r="E200" s="153" t="s">
        <v>72</v>
      </c>
      <c r="F200" s="115"/>
      <c r="G200" s="130"/>
      <c r="H200" s="130"/>
      <c r="I200"/>
      <c r="J200"/>
      <c r="K200" s="143"/>
      <c r="L200" s="143"/>
      <c r="N200"/>
      <c r="O200" s="130"/>
      <c r="P200" s="143"/>
      <c r="Q200" s="143"/>
      <c r="R200"/>
      <c r="S200"/>
    </row>
    <row r="201" spans="1:19" x14ac:dyDescent="0.2">
      <c r="A201" s="115">
        <v>1</v>
      </c>
      <c r="B201" s="213">
        <v>44569</v>
      </c>
      <c r="C201" s="198">
        <v>500000</v>
      </c>
      <c r="D201" s="226">
        <v>44590</v>
      </c>
      <c r="E201" s="198">
        <v>500000</v>
      </c>
      <c r="F201" s="187">
        <f t="shared" ref="F201:F216" si="12">E201-C201</f>
        <v>0</v>
      </c>
      <c r="G201" s="130"/>
      <c r="H201"/>
      <c r="I201"/>
      <c r="J201" s="143"/>
      <c r="K201" s="143"/>
      <c r="L201"/>
      <c r="N201"/>
      <c r="O201" s="130"/>
      <c r="P201" s="143"/>
      <c r="Q201" s="143"/>
      <c r="R201"/>
      <c r="S201"/>
    </row>
    <row r="202" spans="1:19" x14ac:dyDescent="0.2">
      <c r="A202" s="115">
        <v>2</v>
      </c>
      <c r="B202" s="366">
        <v>44605</v>
      </c>
      <c r="C202" s="360">
        <v>500000</v>
      </c>
      <c r="D202" s="224">
        <v>44623</v>
      </c>
      <c r="E202" s="228">
        <v>200000</v>
      </c>
      <c r="F202" s="187"/>
      <c r="G202" s="130"/>
      <c r="H202" s="130"/>
      <c r="I202"/>
      <c r="J202"/>
      <c r="K202" s="143"/>
      <c r="L202" s="143"/>
      <c r="N202"/>
      <c r="O202" s="130"/>
      <c r="P202" s="143"/>
      <c r="Q202" s="143"/>
      <c r="R202"/>
      <c r="S202"/>
    </row>
    <row r="203" spans="1:19" x14ac:dyDescent="0.2">
      <c r="A203" s="115">
        <v>3</v>
      </c>
      <c r="B203" s="367"/>
      <c r="C203" s="361"/>
      <c r="D203" s="224">
        <v>44652</v>
      </c>
      <c r="E203" s="228">
        <v>300000</v>
      </c>
      <c r="F203" s="187"/>
      <c r="H203" s="130"/>
      <c r="I203"/>
      <c r="J203"/>
      <c r="K203" s="143"/>
      <c r="L203" s="143"/>
      <c r="N203"/>
      <c r="O203" s="130"/>
      <c r="P203" s="143"/>
      <c r="Q203" s="143"/>
      <c r="R203"/>
      <c r="S203"/>
    </row>
    <row r="204" spans="1:19" x14ac:dyDescent="0.2">
      <c r="A204" s="115">
        <v>4</v>
      </c>
      <c r="B204" s="207">
        <v>44638</v>
      </c>
      <c r="C204" s="198">
        <v>450000</v>
      </c>
      <c r="D204" s="226">
        <v>44652</v>
      </c>
      <c r="E204" s="198">
        <v>450000</v>
      </c>
      <c r="F204" s="187">
        <f t="shared" si="12"/>
        <v>0</v>
      </c>
      <c r="H204" s="130"/>
      <c r="I204"/>
      <c r="J204"/>
      <c r="K204" s="143"/>
      <c r="L204" s="143"/>
      <c r="N204"/>
      <c r="O204" s="130"/>
      <c r="P204" s="143"/>
      <c r="Q204" s="143"/>
      <c r="R204"/>
      <c r="S204"/>
    </row>
    <row r="205" spans="1:19" x14ac:dyDescent="0.2">
      <c r="A205" s="115">
        <v>5</v>
      </c>
      <c r="B205" s="171">
        <v>44731</v>
      </c>
      <c r="C205" s="172">
        <v>100000</v>
      </c>
      <c r="D205" s="207"/>
      <c r="E205" s="153"/>
      <c r="F205" s="187">
        <f t="shared" si="12"/>
        <v>-100000</v>
      </c>
      <c r="H205" s="130"/>
      <c r="I205"/>
      <c r="J205"/>
      <c r="K205" s="143"/>
      <c r="L205" s="143"/>
      <c r="N205"/>
      <c r="O205" s="130"/>
      <c r="P205" s="143"/>
      <c r="Q205" s="143"/>
      <c r="R205"/>
      <c r="S205"/>
    </row>
    <row r="206" spans="1:19" x14ac:dyDescent="0.2">
      <c r="A206" s="115">
        <v>6</v>
      </c>
      <c r="B206" s="207"/>
      <c r="C206" s="153"/>
      <c r="D206" s="207"/>
      <c r="E206" s="153"/>
      <c r="F206" s="187">
        <f t="shared" si="12"/>
        <v>0</v>
      </c>
      <c r="H206" s="130"/>
      <c r="I206"/>
      <c r="J206"/>
      <c r="K206" s="143"/>
      <c r="L206" s="143"/>
      <c r="N206"/>
      <c r="O206" s="130"/>
      <c r="P206" s="143"/>
      <c r="Q206" s="143"/>
      <c r="R206"/>
      <c r="S206"/>
    </row>
    <row r="207" spans="1:19" x14ac:dyDescent="0.2">
      <c r="A207" s="115">
        <v>7</v>
      </c>
      <c r="B207" s="207"/>
      <c r="C207" s="153"/>
      <c r="D207" s="207"/>
      <c r="E207" s="153"/>
      <c r="F207" s="187">
        <f t="shared" si="12"/>
        <v>0</v>
      </c>
      <c r="H207" s="130"/>
      <c r="I207"/>
      <c r="J207"/>
      <c r="K207" s="143"/>
      <c r="L207" s="143"/>
      <c r="N207"/>
      <c r="O207" s="130"/>
      <c r="P207" s="143"/>
      <c r="Q207" s="143"/>
      <c r="R207"/>
      <c r="S207"/>
    </row>
    <row r="208" spans="1:19" x14ac:dyDescent="0.2">
      <c r="A208" s="115">
        <v>8</v>
      </c>
      <c r="B208" s="207"/>
      <c r="C208" s="153"/>
      <c r="D208" s="207"/>
      <c r="E208" s="153"/>
      <c r="F208" s="187">
        <f t="shared" si="12"/>
        <v>0</v>
      </c>
      <c r="H208" s="130"/>
      <c r="I208"/>
      <c r="J208"/>
      <c r="K208" s="143"/>
      <c r="L208" s="143"/>
      <c r="N208"/>
      <c r="O208" s="130"/>
      <c r="P208" s="143"/>
      <c r="Q208" s="143"/>
      <c r="R208"/>
      <c r="S208"/>
    </row>
    <row r="209" spans="1:19" x14ac:dyDescent="0.2">
      <c r="A209" s="115">
        <v>9</v>
      </c>
      <c r="B209" s="207"/>
      <c r="C209" s="153"/>
      <c r="D209" s="207"/>
      <c r="E209" s="153"/>
      <c r="F209" s="187">
        <f t="shared" si="12"/>
        <v>0</v>
      </c>
      <c r="H209" s="130"/>
      <c r="I209"/>
      <c r="J209"/>
      <c r="K209" s="143"/>
      <c r="L209" s="143"/>
      <c r="N209"/>
      <c r="O209" s="130"/>
      <c r="P209" s="143"/>
      <c r="Q209" s="143"/>
      <c r="R209"/>
      <c r="S209"/>
    </row>
    <row r="210" spans="1:19" x14ac:dyDescent="0.2">
      <c r="A210" s="115">
        <v>10</v>
      </c>
      <c r="B210" s="207"/>
      <c r="C210" s="153"/>
      <c r="D210" s="207"/>
      <c r="E210" s="153"/>
      <c r="F210" s="187">
        <f t="shared" si="12"/>
        <v>0</v>
      </c>
      <c r="N210"/>
      <c r="O210" s="130"/>
      <c r="P210" s="143"/>
      <c r="Q210" s="143"/>
      <c r="R210"/>
      <c r="S210"/>
    </row>
    <row r="211" spans="1:19" x14ac:dyDescent="0.2">
      <c r="A211" s="115">
        <v>11</v>
      </c>
      <c r="B211" s="207"/>
      <c r="C211" s="153"/>
      <c r="D211" s="207"/>
      <c r="E211" s="153"/>
      <c r="F211" s="187">
        <f t="shared" si="12"/>
        <v>0</v>
      </c>
      <c r="N211"/>
      <c r="O211" s="130"/>
      <c r="P211" s="143"/>
      <c r="Q211" s="143"/>
      <c r="R211"/>
      <c r="S211"/>
    </row>
    <row r="212" spans="1:19" x14ac:dyDescent="0.2">
      <c r="A212" s="115">
        <v>12</v>
      </c>
      <c r="B212" s="2"/>
      <c r="C212" s="153"/>
      <c r="D212" s="2"/>
      <c r="E212" s="153"/>
      <c r="F212" s="187">
        <f t="shared" si="12"/>
        <v>0</v>
      </c>
      <c r="N212"/>
      <c r="O212" s="130"/>
      <c r="P212" s="143"/>
      <c r="Q212" s="143"/>
      <c r="R212"/>
      <c r="S212"/>
    </row>
    <row r="213" spans="1:19" x14ac:dyDescent="0.2">
      <c r="A213" s="115">
        <v>13</v>
      </c>
      <c r="B213" s="2"/>
      <c r="C213" s="153"/>
      <c r="D213" s="2"/>
      <c r="E213" s="153"/>
      <c r="F213" s="187">
        <f t="shared" si="12"/>
        <v>0</v>
      </c>
      <c r="N213"/>
      <c r="O213" s="130"/>
      <c r="P213" s="143"/>
      <c r="Q213" s="143"/>
      <c r="R213"/>
      <c r="S213"/>
    </row>
    <row r="214" spans="1:19" x14ac:dyDescent="0.2">
      <c r="A214" s="115">
        <v>14</v>
      </c>
      <c r="B214" s="2"/>
      <c r="C214" s="153"/>
      <c r="D214" s="2"/>
      <c r="E214" s="153"/>
      <c r="F214" s="187">
        <f t="shared" si="12"/>
        <v>0</v>
      </c>
      <c r="N214"/>
      <c r="O214" s="130"/>
      <c r="P214" s="143"/>
      <c r="Q214" s="143"/>
      <c r="R214"/>
      <c r="S214"/>
    </row>
    <row r="215" spans="1:19" x14ac:dyDescent="0.2">
      <c r="A215" s="115">
        <v>15</v>
      </c>
      <c r="B215" s="2"/>
      <c r="C215" s="153"/>
      <c r="D215" s="2"/>
      <c r="E215" s="153"/>
      <c r="F215" s="187">
        <f t="shared" si="12"/>
        <v>0</v>
      </c>
      <c r="N215"/>
      <c r="O215" s="130"/>
      <c r="P215" s="143"/>
      <c r="Q215" s="143"/>
      <c r="R215"/>
      <c r="S215"/>
    </row>
    <row r="216" spans="1:19" x14ac:dyDescent="0.2">
      <c r="A216" s="115"/>
      <c r="B216" s="2"/>
      <c r="C216" s="153"/>
      <c r="D216" s="2"/>
      <c r="E216" s="153"/>
      <c r="F216" s="187">
        <f t="shared" si="12"/>
        <v>0</v>
      </c>
      <c r="N216"/>
      <c r="O216" s="130"/>
      <c r="P216" s="143"/>
      <c r="Q216" s="143"/>
      <c r="R216"/>
      <c r="S216"/>
    </row>
    <row r="217" spans="1:19" x14ac:dyDescent="0.2">
      <c r="A217" s="359" t="s">
        <v>57</v>
      </c>
      <c r="B217" s="359"/>
      <c r="C217" s="359"/>
      <c r="D217" s="359"/>
      <c r="E217" s="359"/>
      <c r="F217" s="359"/>
      <c r="N217"/>
      <c r="O217" s="130"/>
      <c r="P217" s="143"/>
      <c r="Q217" s="143"/>
      <c r="R217"/>
      <c r="S217"/>
    </row>
    <row r="218" spans="1:19" x14ac:dyDescent="0.2">
      <c r="A218" s="115"/>
      <c r="B218" s="341" t="s">
        <v>68</v>
      </c>
      <c r="C218" s="341"/>
      <c r="D218" s="341" t="s">
        <v>69</v>
      </c>
      <c r="E218" s="341"/>
      <c r="F218" s="115" t="s">
        <v>70</v>
      </c>
      <c r="H218" s="130"/>
      <c r="I218"/>
      <c r="J218"/>
      <c r="K218" s="143"/>
      <c r="L218" s="143"/>
      <c r="N218"/>
      <c r="O218" s="130"/>
      <c r="P218" s="143"/>
      <c r="Q218" s="143"/>
      <c r="R218"/>
      <c r="S218"/>
    </row>
    <row r="219" spans="1:19" x14ac:dyDescent="0.2">
      <c r="A219" s="115" t="s">
        <v>28</v>
      </c>
      <c r="B219" s="2" t="s">
        <v>71</v>
      </c>
      <c r="C219" s="153" t="s">
        <v>72</v>
      </c>
      <c r="D219" s="2" t="s">
        <v>71</v>
      </c>
      <c r="E219" s="153" t="s">
        <v>72</v>
      </c>
      <c r="F219" s="115"/>
      <c r="N219"/>
      <c r="O219" s="130"/>
      <c r="P219" s="143"/>
      <c r="Q219" s="143"/>
      <c r="R219"/>
      <c r="S219"/>
    </row>
    <row r="220" spans="1:19" x14ac:dyDescent="0.2">
      <c r="A220" s="115">
        <v>1</v>
      </c>
      <c r="B220" s="171">
        <v>44729</v>
      </c>
      <c r="C220" s="172">
        <v>200000</v>
      </c>
      <c r="D220" s="2"/>
      <c r="E220" s="153"/>
      <c r="F220" s="187">
        <f t="shared" ref="F220:F230" si="13">E220-C220</f>
        <v>-200000</v>
      </c>
      <c r="N220"/>
      <c r="O220" s="130"/>
      <c r="P220" s="143"/>
      <c r="Q220" s="143"/>
      <c r="R220"/>
      <c r="S220"/>
    </row>
    <row r="221" spans="1:19" x14ac:dyDescent="0.2">
      <c r="A221" s="115">
        <v>2</v>
      </c>
      <c r="B221" s="2"/>
      <c r="C221" s="153"/>
      <c r="D221" s="2"/>
      <c r="E221" s="153"/>
      <c r="F221" s="187">
        <f t="shared" si="13"/>
        <v>0</v>
      </c>
      <c r="N221"/>
      <c r="O221" s="130"/>
      <c r="P221" s="143"/>
      <c r="Q221" s="143"/>
      <c r="R221"/>
      <c r="S221"/>
    </row>
    <row r="222" spans="1:19" x14ac:dyDescent="0.2">
      <c r="A222" s="115">
        <v>3</v>
      </c>
      <c r="B222" s="2"/>
      <c r="C222" s="153"/>
      <c r="D222" s="2"/>
      <c r="E222" s="153"/>
      <c r="F222" s="187">
        <f t="shared" si="13"/>
        <v>0</v>
      </c>
      <c r="N222"/>
      <c r="O222" s="130"/>
      <c r="P222" s="143"/>
      <c r="Q222" s="143"/>
      <c r="R222"/>
      <c r="S222"/>
    </row>
    <row r="223" spans="1:19" x14ac:dyDescent="0.2">
      <c r="A223" s="115">
        <v>4</v>
      </c>
      <c r="B223" s="2"/>
      <c r="C223" s="153"/>
      <c r="D223" s="2"/>
      <c r="E223" s="153"/>
      <c r="F223" s="187">
        <f t="shared" si="13"/>
        <v>0</v>
      </c>
      <c r="N223"/>
      <c r="O223" s="130"/>
      <c r="P223" s="143"/>
      <c r="Q223" s="143"/>
      <c r="R223"/>
      <c r="S223"/>
    </row>
    <row r="224" spans="1:19" x14ac:dyDescent="0.2">
      <c r="A224" s="115">
        <v>5</v>
      </c>
      <c r="B224" s="2"/>
      <c r="C224" s="153"/>
      <c r="D224" s="2"/>
      <c r="E224" s="153"/>
      <c r="F224" s="187">
        <f t="shared" si="13"/>
        <v>0</v>
      </c>
      <c r="N224" s="147"/>
      <c r="O224" s="130"/>
      <c r="P224" s="143"/>
      <c r="Q224" s="143"/>
      <c r="R224"/>
      <c r="S224"/>
    </row>
    <row r="225" spans="1:19" x14ac:dyDescent="0.2">
      <c r="A225" s="115">
        <v>6</v>
      </c>
      <c r="B225" s="2"/>
      <c r="C225" s="153"/>
      <c r="D225" s="2"/>
      <c r="E225" s="153"/>
      <c r="F225" s="187">
        <f t="shared" si="13"/>
        <v>0</v>
      </c>
      <c r="N225"/>
      <c r="O225" s="130"/>
      <c r="P225" s="143"/>
      <c r="Q225" s="143"/>
      <c r="R225"/>
      <c r="S225"/>
    </row>
    <row r="226" spans="1:19" x14ac:dyDescent="0.2">
      <c r="A226" s="115">
        <v>7</v>
      </c>
      <c r="B226" s="2"/>
      <c r="C226" s="153"/>
      <c r="D226" s="2"/>
      <c r="E226" s="153"/>
      <c r="F226" s="187">
        <f t="shared" si="13"/>
        <v>0</v>
      </c>
      <c r="N226"/>
      <c r="O226" s="130"/>
      <c r="P226" s="143"/>
      <c r="Q226" s="143"/>
      <c r="R226"/>
      <c r="S226"/>
    </row>
    <row r="227" spans="1:19" x14ac:dyDescent="0.2">
      <c r="A227" s="115">
        <v>8</v>
      </c>
      <c r="B227" s="2"/>
      <c r="C227" s="153"/>
      <c r="D227" s="2"/>
      <c r="E227" s="153"/>
      <c r="F227" s="187">
        <f t="shared" si="13"/>
        <v>0</v>
      </c>
      <c r="N227"/>
      <c r="O227" s="130"/>
      <c r="P227" s="143"/>
      <c r="Q227" s="143"/>
      <c r="R227"/>
      <c r="S227"/>
    </row>
    <row r="228" spans="1:19" x14ac:dyDescent="0.2">
      <c r="A228" s="115">
        <v>9</v>
      </c>
      <c r="B228" s="2"/>
      <c r="C228" s="153"/>
      <c r="D228" s="2"/>
      <c r="E228" s="153"/>
      <c r="F228" s="187">
        <f t="shared" si="13"/>
        <v>0</v>
      </c>
      <c r="N228"/>
      <c r="O228" s="130"/>
      <c r="P228" s="143"/>
      <c r="Q228" s="143"/>
      <c r="R228"/>
      <c r="S228"/>
    </row>
    <row r="229" spans="1:19" x14ac:dyDescent="0.2">
      <c r="A229" s="115">
        <v>10</v>
      </c>
      <c r="B229" s="2"/>
      <c r="C229" s="153"/>
      <c r="D229" s="2"/>
      <c r="E229" s="153"/>
      <c r="F229" s="187">
        <f t="shared" si="13"/>
        <v>0</v>
      </c>
      <c r="N229"/>
      <c r="O229" s="130"/>
      <c r="P229" s="143"/>
      <c r="Q229" s="143"/>
      <c r="R229"/>
      <c r="S229"/>
    </row>
    <row r="230" spans="1:19" x14ac:dyDescent="0.2">
      <c r="A230" s="115"/>
      <c r="B230" s="2"/>
      <c r="C230" s="153"/>
      <c r="D230" s="2"/>
      <c r="E230" s="153"/>
      <c r="F230" s="187">
        <f t="shared" si="13"/>
        <v>0</v>
      </c>
      <c r="N230"/>
      <c r="O230" s="130"/>
      <c r="P230" s="143"/>
      <c r="Q230" s="143"/>
      <c r="R230"/>
      <c r="S230"/>
    </row>
    <row r="231" spans="1:19" x14ac:dyDescent="0.2">
      <c r="A231" s="359" t="s">
        <v>61</v>
      </c>
      <c r="B231" s="359"/>
      <c r="C231" s="359"/>
      <c r="D231" s="359"/>
      <c r="E231" s="359"/>
      <c r="F231" s="359"/>
      <c r="H231" s="130"/>
      <c r="I231"/>
      <c r="J231"/>
      <c r="K231" s="143"/>
      <c r="L231" s="143"/>
      <c r="N231"/>
      <c r="O231" s="130"/>
      <c r="P231" s="143"/>
      <c r="Q231" s="143"/>
      <c r="R231"/>
      <c r="S231"/>
    </row>
    <row r="232" spans="1:19" x14ac:dyDescent="0.2">
      <c r="A232" s="115"/>
      <c r="B232" s="341" t="s">
        <v>68</v>
      </c>
      <c r="C232" s="341"/>
      <c r="D232" s="341" t="s">
        <v>69</v>
      </c>
      <c r="E232" s="341"/>
      <c r="F232" s="115" t="s">
        <v>70</v>
      </c>
      <c r="H232" s="130"/>
      <c r="I232"/>
      <c r="J232"/>
      <c r="K232" s="143"/>
      <c r="L232" s="143"/>
      <c r="N232"/>
      <c r="O232" s="130"/>
      <c r="P232" s="143"/>
      <c r="Q232" s="143"/>
      <c r="R232"/>
      <c r="S232"/>
    </row>
    <row r="233" spans="1:19" x14ac:dyDescent="0.2">
      <c r="A233" s="115" t="s">
        <v>28</v>
      </c>
      <c r="B233" s="2" t="s">
        <v>71</v>
      </c>
      <c r="C233" s="153" t="s">
        <v>72</v>
      </c>
      <c r="D233" s="2" t="s">
        <v>71</v>
      </c>
      <c r="E233" s="153" t="s">
        <v>72</v>
      </c>
      <c r="F233" s="115"/>
      <c r="H233" s="130"/>
      <c r="I233"/>
      <c r="J233"/>
      <c r="K233" s="143"/>
      <c r="L233" s="143"/>
      <c r="N233"/>
      <c r="O233" s="130"/>
      <c r="P233" s="143"/>
      <c r="Q233" s="143"/>
      <c r="R233"/>
      <c r="S233"/>
    </row>
    <row r="234" spans="1:19" x14ac:dyDescent="0.2">
      <c r="A234" s="115">
        <v>1</v>
      </c>
      <c r="B234" s="213">
        <v>44218</v>
      </c>
      <c r="C234" s="198">
        <v>100000</v>
      </c>
      <c r="D234" s="215"/>
      <c r="E234" s="198"/>
      <c r="F234" s="181">
        <f t="shared" ref="F234:F254" si="14">E234-C234</f>
        <v>-100000</v>
      </c>
      <c r="H234" s="130"/>
      <c r="I234"/>
      <c r="J234"/>
      <c r="K234" s="143"/>
      <c r="L234" s="143"/>
      <c r="N234"/>
      <c r="O234" s="130"/>
      <c r="P234" s="143"/>
      <c r="Q234" s="143"/>
      <c r="R234"/>
      <c r="S234"/>
    </row>
    <row r="235" spans="1:19" x14ac:dyDescent="0.2">
      <c r="A235" s="115">
        <v>2</v>
      </c>
      <c r="B235" s="213">
        <v>44504</v>
      </c>
      <c r="C235" s="198">
        <v>150000</v>
      </c>
      <c r="D235" s="215"/>
      <c r="E235" s="198"/>
      <c r="F235" s="181">
        <f t="shared" si="14"/>
        <v>-150000</v>
      </c>
      <c r="H235" s="130"/>
      <c r="I235"/>
      <c r="J235"/>
      <c r="K235" s="143"/>
      <c r="L235" s="143"/>
      <c r="N235"/>
      <c r="O235" s="130"/>
      <c r="P235" s="143"/>
      <c r="Q235" s="143"/>
      <c r="R235"/>
      <c r="S235"/>
    </row>
    <row r="236" spans="1:19" x14ac:dyDescent="0.2">
      <c r="A236" s="115">
        <v>3</v>
      </c>
      <c r="B236" s="213">
        <v>44572</v>
      </c>
      <c r="C236" s="198">
        <v>300000</v>
      </c>
      <c r="D236" s="226">
        <v>44618</v>
      </c>
      <c r="E236" s="198">
        <v>300000</v>
      </c>
      <c r="F236" s="181">
        <f t="shared" si="14"/>
        <v>0</v>
      </c>
      <c r="H236" s="130"/>
      <c r="I236"/>
      <c r="J236"/>
      <c r="K236" s="143"/>
      <c r="L236" s="143"/>
      <c r="N236"/>
      <c r="O236" s="130"/>
      <c r="P236" s="143"/>
      <c r="Q236" s="143"/>
      <c r="R236"/>
      <c r="S236"/>
    </row>
    <row r="237" spans="1:19" x14ac:dyDescent="0.2">
      <c r="A237" s="115">
        <v>4</v>
      </c>
      <c r="B237" s="213">
        <v>44579</v>
      </c>
      <c r="C237" s="198">
        <v>200000</v>
      </c>
      <c r="D237" s="226">
        <v>44589</v>
      </c>
      <c r="E237" s="198">
        <v>200000</v>
      </c>
      <c r="F237" s="181">
        <f t="shared" si="14"/>
        <v>0</v>
      </c>
      <c r="H237" s="130"/>
      <c r="I237"/>
      <c r="J237"/>
      <c r="K237" s="143"/>
      <c r="L237" s="143"/>
      <c r="N237"/>
      <c r="O237" s="130"/>
      <c r="P237" s="143"/>
      <c r="Q237" s="143"/>
      <c r="R237"/>
      <c r="S237"/>
    </row>
    <row r="238" spans="1:19" x14ac:dyDescent="0.2">
      <c r="A238" s="115">
        <v>5</v>
      </c>
      <c r="B238" s="226">
        <v>44619</v>
      </c>
      <c r="C238" s="198">
        <v>50000</v>
      </c>
      <c r="D238" s="226">
        <v>44648</v>
      </c>
      <c r="E238" s="198">
        <v>50000</v>
      </c>
      <c r="F238" s="181">
        <f t="shared" si="14"/>
        <v>0</v>
      </c>
      <c r="H238" s="130"/>
      <c r="I238"/>
      <c r="J238"/>
      <c r="K238" s="143"/>
      <c r="L238" s="143"/>
      <c r="N238"/>
      <c r="O238" s="130"/>
      <c r="P238" s="143"/>
      <c r="Q238" s="143"/>
      <c r="R238"/>
      <c r="S238"/>
    </row>
    <row r="239" spans="1:19" x14ac:dyDescent="0.2">
      <c r="A239" s="115">
        <v>6</v>
      </c>
      <c r="B239" s="226">
        <v>44638</v>
      </c>
      <c r="C239" s="198">
        <v>200000</v>
      </c>
      <c r="D239" s="226">
        <v>44648</v>
      </c>
      <c r="E239" s="198">
        <v>200000</v>
      </c>
      <c r="F239" s="181">
        <f t="shared" si="14"/>
        <v>0</v>
      </c>
      <c r="H239" s="130"/>
      <c r="I239"/>
      <c r="J239"/>
      <c r="K239" s="143"/>
      <c r="L239" s="143"/>
      <c r="N239"/>
      <c r="O239" s="130"/>
      <c r="P239" s="143"/>
      <c r="Q239" s="143"/>
      <c r="R239"/>
      <c r="S239"/>
    </row>
    <row r="240" spans="1:19" x14ac:dyDescent="0.2">
      <c r="A240" s="115">
        <v>7</v>
      </c>
      <c r="B240" s="226">
        <v>44640</v>
      </c>
      <c r="C240" s="198">
        <v>300000</v>
      </c>
      <c r="D240" s="226">
        <v>44641</v>
      </c>
      <c r="E240" s="198">
        <v>300000</v>
      </c>
      <c r="F240" s="181">
        <f t="shared" si="14"/>
        <v>0</v>
      </c>
      <c r="H240" s="130"/>
      <c r="I240"/>
      <c r="J240"/>
      <c r="K240" s="143"/>
      <c r="L240" s="143"/>
      <c r="N240"/>
      <c r="O240" s="130"/>
      <c r="P240" s="143"/>
      <c r="Q240" s="143"/>
      <c r="R240"/>
      <c r="S240"/>
    </row>
    <row r="241" spans="1:19" x14ac:dyDescent="0.2">
      <c r="A241" s="115">
        <v>8</v>
      </c>
      <c r="B241" s="207"/>
      <c r="C241" s="153"/>
      <c r="D241" s="207"/>
      <c r="E241" s="153"/>
      <c r="F241" s="181">
        <f t="shared" si="14"/>
        <v>0</v>
      </c>
      <c r="H241" s="130"/>
      <c r="I241"/>
      <c r="J241"/>
      <c r="K241" s="143"/>
      <c r="L241" s="143"/>
      <c r="N241"/>
      <c r="O241" s="130"/>
      <c r="P241" s="143"/>
      <c r="Q241" s="143"/>
      <c r="R241"/>
      <c r="S241"/>
    </row>
    <row r="242" spans="1:19" x14ac:dyDescent="0.2">
      <c r="A242" s="115">
        <v>9</v>
      </c>
      <c r="B242" s="104"/>
      <c r="C242" s="197"/>
      <c r="D242" s="207"/>
      <c r="E242" s="153"/>
      <c r="F242" s="181">
        <f t="shared" si="14"/>
        <v>0</v>
      </c>
      <c r="H242" s="130"/>
      <c r="I242"/>
      <c r="J242"/>
      <c r="K242" s="143"/>
      <c r="L242" s="143"/>
      <c r="N242"/>
      <c r="O242" s="130"/>
      <c r="P242" s="143"/>
      <c r="Q242" s="143"/>
      <c r="R242"/>
      <c r="S242"/>
    </row>
    <row r="243" spans="1:19" x14ac:dyDescent="0.2">
      <c r="A243" s="115">
        <v>10</v>
      </c>
      <c r="B243" s="207"/>
      <c r="C243" s="153"/>
      <c r="D243" s="207"/>
      <c r="E243" s="153"/>
      <c r="F243" s="181">
        <f t="shared" si="14"/>
        <v>0</v>
      </c>
      <c r="H243" s="130"/>
      <c r="I243"/>
      <c r="J243"/>
      <c r="K243" s="143"/>
      <c r="L243" s="143"/>
      <c r="N243"/>
      <c r="O243" s="130"/>
      <c r="P243" s="143"/>
      <c r="Q243" s="143"/>
      <c r="R243"/>
      <c r="S243"/>
    </row>
    <row r="244" spans="1:19" x14ac:dyDescent="0.2">
      <c r="A244" s="115">
        <v>11</v>
      </c>
      <c r="B244" s="207"/>
      <c r="C244" s="153"/>
      <c r="D244" s="207"/>
      <c r="E244" s="153"/>
      <c r="F244" s="181">
        <f t="shared" si="14"/>
        <v>0</v>
      </c>
      <c r="H244" s="130"/>
      <c r="I244"/>
      <c r="J244"/>
      <c r="K244" s="143"/>
      <c r="L244" s="143"/>
      <c r="N244"/>
      <c r="O244" s="130"/>
      <c r="P244" s="143"/>
      <c r="Q244" s="143"/>
      <c r="R244"/>
      <c r="S244"/>
    </row>
    <row r="245" spans="1:19" x14ac:dyDescent="0.2">
      <c r="A245" s="115">
        <v>12</v>
      </c>
      <c r="B245" s="2"/>
      <c r="C245" s="153"/>
      <c r="D245" s="2"/>
      <c r="E245" s="153"/>
      <c r="F245" s="181">
        <f t="shared" si="14"/>
        <v>0</v>
      </c>
      <c r="H245" s="130"/>
      <c r="I245"/>
      <c r="J245"/>
      <c r="K245" s="143"/>
      <c r="L245" s="143"/>
      <c r="N245"/>
      <c r="O245" s="130"/>
      <c r="P245" s="143"/>
      <c r="Q245" s="143"/>
      <c r="R245"/>
      <c r="S245"/>
    </row>
    <row r="246" spans="1:19" x14ac:dyDescent="0.2">
      <c r="A246" s="115">
        <v>13</v>
      </c>
      <c r="B246" s="2"/>
      <c r="C246" s="153"/>
      <c r="D246" s="2"/>
      <c r="E246" s="153"/>
      <c r="F246" s="181">
        <f t="shared" si="14"/>
        <v>0</v>
      </c>
      <c r="H246" s="130"/>
      <c r="I246"/>
      <c r="J246"/>
      <c r="K246" s="143"/>
      <c r="L246" s="143"/>
      <c r="N246"/>
      <c r="O246" s="130"/>
      <c r="P246" s="143"/>
      <c r="Q246" s="143"/>
      <c r="R246"/>
      <c r="S246"/>
    </row>
    <row r="247" spans="1:19" x14ac:dyDescent="0.2">
      <c r="A247" s="115">
        <v>14</v>
      </c>
      <c r="B247" s="2"/>
      <c r="C247" s="153"/>
      <c r="D247" s="2"/>
      <c r="E247" s="153"/>
      <c r="F247" s="181">
        <f t="shared" si="14"/>
        <v>0</v>
      </c>
      <c r="H247" s="130"/>
      <c r="I247"/>
      <c r="J247"/>
      <c r="K247" s="143"/>
      <c r="L247" s="143"/>
      <c r="N247"/>
      <c r="O247" s="130"/>
      <c r="P247" s="143"/>
      <c r="Q247" s="143"/>
      <c r="R247"/>
      <c r="S247"/>
    </row>
    <row r="248" spans="1:19" x14ac:dyDescent="0.2">
      <c r="A248" s="115">
        <v>15</v>
      </c>
      <c r="B248" s="2"/>
      <c r="C248" s="153"/>
      <c r="D248" s="2"/>
      <c r="E248" s="153"/>
      <c r="F248" s="181">
        <f t="shared" si="14"/>
        <v>0</v>
      </c>
      <c r="N248"/>
      <c r="O248" s="130"/>
      <c r="P248" s="143"/>
      <c r="Q248" s="143"/>
      <c r="R248"/>
      <c r="S248"/>
    </row>
    <row r="249" spans="1:19" x14ac:dyDescent="0.2">
      <c r="A249" s="115">
        <v>16</v>
      </c>
      <c r="B249" s="2"/>
      <c r="C249" s="153"/>
      <c r="D249" s="2"/>
      <c r="E249" s="153"/>
      <c r="F249" s="181">
        <f t="shared" si="14"/>
        <v>0</v>
      </c>
      <c r="N249"/>
      <c r="O249" s="130"/>
      <c r="P249" s="143"/>
      <c r="Q249" s="143"/>
      <c r="R249"/>
      <c r="S249"/>
    </row>
    <row r="250" spans="1:19" x14ac:dyDescent="0.2">
      <c r="A250" s="115">
        <v>17</v>
      </c>
      <c r="B250" s="2"/>
      <c r="C250" s="153"/>
      <c r="D250" s="2"/>
      <c r="E250" s="153"/>
      <c r="F250" s="181">
        <f t="shared" si="14"/>
        <v>0</v>
      </c>
      <c r="N250"/>
      <c r="O250" s="130"/>
      <c r="P250" s="143"/>
      <c r="Q250" s="143"/>
      <c r="R250"/>
      <c r="S250"/>
    </row>
    <row r="251" spans="1:19" x14ac:dyDescent="0.2">
      <c r="A251" s="115">
        <v>18</v>
      </c>
      <c r="B251" s="2"/>
      <c r="C251" s="153"/>
      <c r="D251" s="2"/>
      <c r="E251" s="153"/>
      <c r="F251" s="181">
        <f t="shared" si="14"/>
        <v>0</v>
      </c>
      <c r="N251"/>
      <c r="O251" s="130"/>
      <c r="P251" s="143"/>
      <c r="Q251" s="143"/>
      <c r="R251"/>
      <c r="S251"/>
    </row>
    <row r="252" spans="1:19" x14ac:dyDescent="0.2">
      <c r="A252" s="115">
        <v>19</v>
      </c>
      <c r="B252" s="2"/>
      <c r="C252" s="153"/>
      <c r="D252" s="2"/>
      <c r="E252" s="153"/>
      <c r="F252" s="181">
        <f t="shared" si="14"/>
        <v>0</v>
      </c>
      <c r="N252"/>
      <c r="O252" s="130"/>
      <c r="P252" s="143"/>
      <c r="Q252" s="143"/>
      <c r="R252"/>
      <c r="S252"/>
    </row>
    <row r="253" spans="1:19" x14ac:dyDescent="0.2">
      <c r="A253" s="115">
        <v>20</v>
      </c>
      <c r="B253" s="2"/>
      <c r="C253" s="153"/>
      <c r="D253" s="2"/>
      <c r="E253" s="153"/>
      <c r="F253" s="181">
        <f t="shared" si="14"/>
        <v>0</v>
      </c>
      <c r="N253"/>
      <c r="O253" s="130"/>
      <c r="P253" s="143"/>
      <c r="Q253" s="143"/>
      <c r="R253"/>
      <c r="S253"/>
    </row>
    <row r="254" spans="1:19" x14ac:dyDescent="0.2">
      <c r="A254" s="115"/>
      <c r="B254" s="2"/>
      <c r="C254" s="153"/>
      <c r="D254" s="2"/>
      <c r="E254" s="153"/>
      <c r="F254" s="181">
        <f t="shared" si="14"/>
        <v>0</v>
      </c>
      <c r="N254"/>
      <c r="O254" s="130"/>
      <c r="P254" s="143"/>
      <c r="Q254" s="143"/>
      <c r="R254"/>
      <c r="S254"/>
    </row>
    <row r="255" spans="1:19" x14ac:dyDescent="0.2">
      <c r="A255" s="359" t="s">
        <v>65</v>
      </c>
      <c r="B255" s="359"/>
      <c r="C255" s="359"/>
      <c r="D255" s="359"/>
      <c r="E255" s="359"/>
      <c r="F255" s="359"/>
      <c r="G255" s="130"/>
      <c r="H255" s="130"/>
      <c r="I255"/>
      <c r="J255"/>
      <c r="K255" s="143"/>
      <c r="L255" s="143"/>
      <c r="N255"/>
      <c r="O255" s="130"/>
      <c r="P255" s="143"/>
      <c r="Q255" s="143"/>
      <c r="R255"/>
      <c r="S255"/>
    </row>
    <row r="256" spans="1:19" x14ac:dyDescent="0.2">
      <c r="A256" s="115"/>
      <c r="B256" s="341" t="s">
        <v>68</v>
      </c>
      <c r="C256" s="341"/>
      <c r="D256" s="341" t="s">
        <v>69</v>
      </c>
      <c r="E256" s="341"/>
      <c r="F256" s="115" t="s">
        <v>70</v>
      </c>
      <c r="G256" s="130"/>
      <c r="H256" s="130"/>
      <c r="I256"/>
      <c r="J256"/>
      <c r="K256" s="143"/>
      <c r="L256" s="143"/>
      <c r="N256"/>
      <c r="O256" s="130"/>
      <c r="P256" s="143"/>
      <c r="Q256" s="143"/>
      <c r="R256"/>
      <c r="S256"/>
    </row>
    <row r="257" spans="1:19" x14ac:dyDescent="0.2">
      <c r="A257" s="115" t="s">
        <v>28</v>
      </c>
      <c r="B257" s="204" t="s">
        <v>71</v>
      </c>
      <c r="C257" s="189" t="s">
        <v>72</v>
      </c>
      <c r="D257" s="204" t="s">
        <v>71</v>
      </c>
      <c r="E257" s="189" t="s">
        <v>72</v>
      </c>
      <c r="F257" s="158"/>
      <c r="G257" s="130"/>
      <c r="H257" s="130"/>
      <c r="I257"/>
      <c r="J257"/>
      <c r="K257" s="143"/>
      <c r="L257" s="143"/>
      <c r="N257"/>
      <c r="O257" s="130"/>
      <c r="P257" s="143"/>
      <c r="Q257" s="143"/>
      <c r="R257"/>
      <c r="S257"/>
    </row>
    <row r="258" spans="1:19" x14ac:dyDescent="0.2">
      <c r="A258" s="96">
        <v>1</v>
      </c>
      <c r="B258" s="224">
        <v>44243</v>
      </c>
      <c r="C258" s="199">
        <v>300000</v>
      </c>
      <c r="D258" s="188">
        <v>44285</v>
      </c>
      <c r="E258" s="199">
        <v>300000</v>
      </c>
      <c r="F258" s="187">
        <f t="shared" ref="F258:F285" si="15">E258-C258</f>
        <v>0</v>
      </c>
      <c r="G258" s="130"/>
      <c r="H258" s="130"/>
      <c r="I258"/>
      <c r="J258"/>
      <c r="K258" s="143"/>
      <c r="L258" s="143"/>
      <c r="N258"/>
      <c r="O258" s="130"/>
      <c r="P258" s="143"/>
      <c r="Q258" s="143"/>
      <c r="R258"/>
      <c r="S258"/>
    </row>
    <row r="259" spans="1:19" x14ac:dyDescent="0.2">
      <c r="A259" s="96">
        <v>2</v>
      </c>
      <c r="B259" s="224">
        <v>44576</v>
      </c>
      <c r="C259" s="199">
        <v>50000</v>
      </c>
      <c r="D259" s="224">
        <v>44589</v>
      </c>
      <c r="E259" s="199">
        <v>50000</v>
      </c>
      <c r="F259" s="187">
        <f t="shared" si="15"/>
        <v>0</v>
      </c>
      <c r="G259" s="130"/>
      <c r="H259" s="130"/>
      <c r="I259"/>
      <c r="J259"/>
      <c r="K259" s="143"/>
      <c r="L259" s="143"/>
      <c r="N259"/>
      <c r="O259" s="130"/>
      <c r="P259" s="143"/>
      <c r="Q259" s="143"/>
      <c r="R259"/>
      <c r="S259"/>
    </row>
    <row r="260" spans="1:19" x14ac:dyDescent="0.2">
      <c r="A260" s="96">
        <v>3</v>
      </c>
      <c r="B260" s="224">
        <v>44587</v>
      </c>
      <c r="C260" s="199">
        <v>50000</v>
      </c>
      <c r="D260" s="224">
        <v>44589</v>
      </c>
      <c r="E260" s="199">
        <v>50000</v>
      </c>
      <c r="F260" s="187">
        <f t="shared" si="15"/>
        <v>0</v>
      </c>
      <c r="G260" s="130"/>
      <c r="H260" s="130"/>
      <c r="I260"/>
      <c r="J260"/>
      <c r="K260" s="143"/>
      <c r="L260" s="143"/>
      <c r="N260"/>
      <c r="O260" s="130"/>
      <c r="P260" s="143"/>
      <c r="Q260" s="143"/>
      <c r="R260"/>
      <c r="S260"/>
    </row>
    <row r="261" spans="1:19" x14ac:dyDescent="0.2">
      <c r="A261" s="96">
        <v>4</v>
      </c>
      <c r="B261" s="224">
        <v>44592</v>
      </c>
      <c r="C261" s="199">
        <v>50000</v>
      </c>
      <c r="D261" s="224">
        <v>44649</v>
      </c>
      <c r="E261" s="165">
        <v>50000</v>
      </c>
      <c r="F261" s="187">
        <f t="shared" si="15"/>
        <v>0</v>
      </c>
      <c r="G261" s="130"/>
      <c r="H261" s="130"/>
      <c r="I261"/>
      <c r="J261"/>
      <c r="K261" s="143"/>
      <c r="L261" s="143"/>
      <c r="N261"/>
      <c r="O261" s="130"/>
      <c r="P261" s="143"/>
      <c r="Q261" s="143"/>
      <c r="R261"/>
      <c r="S261"/>
    </row>
    <row r="262" spans="1:19" x14ac:dyDescent="0.2">
      <c r="A262" s="96">
        <v>5</v>
      </c>
      <c r="B262" s="224">
        <v>44599</v>
      </c>
      <c r="C262" s="199">
        <v>50000</v>
      </c>
      <c r="D262" s="224">
        <v>44649</v>
      </c>
      <c r="E262" s="199">
        <v>50000</v>
      </c>
      <c r="F262" s="187">
        <f t="shared" si="15"/>
        <v>0</v>
      </c>
      <c r="G262" s="130"/>
      <c r="H262" s="130"/>
      <c r="I262"/>
      <c r="J262"/>
      <c r="K262" s="143"/>
      <c r="L262" s="143"/>
      <c r="N262"/>
      <c r="O262" s="130"/>
      <c r="P262" s="143"/>
      <c r="Q262" s="143"/>
      <c r="R262"/>
      <c r="S262"/>
    </row>
    <row r="263" spans="1:19" x14ac:dyDescent="0.2">
      <c r="A263" s="96">
        <v>6</v>
      </c>
      <c r="B263" s="224">
        <v>44603</v>
      </c>
      <c r="C263" s="221">
        <v>150000</v>
      </c>
      <c r="D263" s="224">
        <v>44649</v>
      </c>
      <c r="E263" s="165">
        <v>150000</v>
      </c>
      <c r="F263" s="187">
        <f t="shared" si="15"/>
        <v>0</v>
      </c>
      <c r="G263" s="130"/>
      <c r="H263" s="130"/>
      <c r="I263"/>
      <c r="J263"/>
      <c r="K263" s="143"/>
      <c r="L263" s="143"/>
      <c r="N263"/>
      <c r="O263" s="130"/>
      <c r="P263" s="163"/>
      <c r="Q263" s="143"/>
      <c r="R263"/>
      <c r="S263"/>
    </row>
    <row r="264" spans="1:19" x14ac:dyDescent="0.2">
      <c r="A264" s="96">
        <v>7</v>
      </c>
      <c r="B264" s="348">
        <v>44646</v>
      </c>
      <c r="C264" s="344">
        <v>500000</v>
      </c>
      <c r="D264" s="224">
        <v>44649</v>
      </c>
      <c r="E264" s="199">
        <v>300000</v>
      </c>
      <c r="F264" s="187"/>
      <c r="G264" s="130"/>
      <c r="H264" s="130"/>
      <c r="I264"/>
      <c r="J264"/>
      <c r="K264" s="143"/>
      <c r="L264" s="143"/>
      <c r="N264"/>
      <c r="O264" s="130"/>
      <c r="P264" s="143"/>
      <c r="Q264" s="143"/>
      <c r="R264"/>
      <c r="S264"/>
    </row>
    <row r="265" spans="1:19" x14ac:dyDescent="0.2">
      <c r="A265" s="96">
        <v>8</v>
      </c>
      <c r="B265" s="349"/>
      <c r="C265" s="345"/>
      <c r="D265" s="224">
        <v>44671</v>
      </c>
      <c r="E265" s="199">
        <v>200000</v>
      </c>
      <c r="F265" s="187"/>
      <c r="G265" s="130"/>
      <c r="H265" s="130"/>
      <c r="I265"/>
      <c r="J265"/>
      <c r="K265" s="143"/>
      <c r="L265" s="143"/>
      <c r="N265"/>
      <c r="O265" s="130"/>
      <c r="P265" s="143"/>
      <c r="Q265" s="143"/>
      <c r="R265"/>
      <c r="S265"/>
    </row>
    <row r="266" spans="1:19" x14ac:dyDescent="0.2">
      <c r="A266" s="96">
        <v>9</v>
      </c>
      <c r="B266" s="224">
        <v>44659</v>
      </c>
      <c r="C266" s="221">
        <v>100000</v>
      </c>
      <c r="D266" s="224">
        <v>44681</v>
      </c>
      <c r="E266" s="165">
        <v>100000</v>
      </c>
      <c r="F266" s="187">
        <f t="shared" si="15"/>
        <v>0</v>
      </c>
      <c r="G266" s="130"/>
      <c r="H266" s="130"/>
      <c r="I266"/>
      <c r="J266"/>
      <c r="K266" s="143"/>
      <c r="L266" s="143"/>
      <c r="N266"/>
      <c r="O266" s="130"/>
      <c r="P266" s="143"/>
      <c r="Q266" s="143"/>
      <c r="R266"/>
      <c r="S266"/>
    </row>
    <row r="267" spans="1:19" x14ac:dyDescent="0.2">
      <c r="A267" s="96">
        <v>10</v>
      </c>
      <c r="B267" s="224">
        <v>44676</v>
      </c>
      <c r="C267" s="199">
        <v>500000</v>
      </c>
      <c r="D267" s="224">
        <v>44681</v>
      </c>
      <c r="E267" s="199">
        <v>500000</v>
      </c>
      <c r="F267" s="187">
        <f t="shared" si="15"/>
        <v>0</v>
      </c>
      <c r="H267" s="130"/>
      <c r="I267"/>
      <c r="J267"/>
      <c r="K267" s="143"/>
      <c r="L267" s="143"/>
      <c r="N267"/>
      <c r="O267" s="130"/>
      <c r="P267" s="143"/>
      <c r="Q267" s="143"/>
      <c r="R267"/>
      <c r="S267"/>
    </row>
    <row r="268" spans="1:19" x14ac:dyDescent="0.2">
      <c r="A268" s="96">
        <v>11</v>
      </c>
      <c r="B268" s="224">
        <v>44706</v>
      </c>
      <c r="C268" s="199">
        <v>600000</v>
      </c>
      <c r="D268" s="171">
        <v>44711</v>
      </c>
      <c r="E268" s="143">
        <v>600000</v>
      </c>
      <c r="F268" s="187">
        <f t="shared" si="15"/>
        <v>0</v>
      </c>
      <c r="H268" s="130"/>
      <c r="I268"/>
      <c r="J268"/>
      <c r="K268" s="143"/>
      <c r="L268" s="143"/>
      <c r="N268"/>
      <c r="O268" s="130"/>
      <c r="P268" s="143"/>
      <c r="Q268" s="143"/>
      <c r="R268"/>
      <c r="S268"/>
    </row>
    <row r="269" spans="1:19" x14ac:dyDescent="0.2">
      <c r="A269" s="115">
        <v>12</v>
      </c>
      <c r="B269" s="130">
        <v>44719</v>
      </c>
      <c r="C269" s="143">
        <v>300000</v>
      </c>
      <c r="D269" s="130">
        <v>44740</v>
      </c>
      <c r="E269" s="143">
        <v>300000</v>
      </c>
      <c r="F269" s="234">
        <f t="shared" si="15"/>
        <v>0</v>
      </c>
      <c r="H269" s="130"/>
      <c r="I269"/>
      <c r="J269"/>
      <c r="K269" s="143"/>
      <c r="L269" s="143"/>
      <c r="N269"/>
      <c r="O269" s="130"/>
      <c r="P269" s="143"/>
      <c r="Q269" s="143"/>
      <c r="R269"/>
      <c r="S269"/>
    </row>
    <row r="270" spans="1:19" x14ac:dyDescent="0.2">
      <c r="A270" s="115">
        <v>13</v>
      </c>
      <c r="B270" s="130">
        <v>44731</v>
      </c>
      <c r="C270" s="143">
        <v>300000</v>
      </c>
      <c r="D270" s="130">
        <v>44740</v>
      </c>
      <c r="E270" s="143">
        <v>300000</v>
      </c>
      <c r="F270" s="181">
        <f t="shared" si="15"/>
        <v>0</v>
      </c>
      <c r="N270"/>
      <c r="O270" s="130"/>
      <c r="P270" s="143"/>
      <c r="Q270" s="143"/>
      <c r="R270"/>
      <c r="S270"/>
    </row>
    <row r="271" spans="1:19" x14ac:dyDescent="0.2">
      <c r="A271" s="115">
        <v>14</v>
      </c>
      <c r="B271" s="130">
        <v>44739</v>
      </c>
      <c r="C271" s="143">
        <v>50000</v>
      </c>
      <c r="D271" s="130">
        <v>44740</v>
      </c>
      <c r="E271" s="199">
        <v>50000</v>
      </c>
      <c r="F271" s="181">
        <f t="shared" si="15"/>
        <v>0</v>
      </c>
      <c r="H271" s="130"/>
      <c r="I271"/>
      <c r="J271"/>
      <c r="K271" s="143"/>
      <c r="L271" s="143"/>
      <c r="N271"/>
      <c r="O271" s="130"/>
      <c r="P271" s="143"/>
      <c r="Q271" s="143"/>
      <c r="R271"/>
      <c r="S271"/>
    </row>
    <row r="272" spans="1:19" x14ac:dyDescent="0.2">
      <c r="A272" s="115">
        <v>15</v>
      </c>
      <c r="B272" s="130">
        <v>44745</v>
      </c>
      <c r="C272" s="143">
        <v>200000</v>
      </c>
      <c r="D272" s="207"/>
      <c r="E272" s="153"/>
      <c r="F272" s="181">
        <f t="shared" si="15"/>
        <v>-200000</v>
      </c>
      <c r="H272" s="130"/>
      <c r="I272"/>
      <c r="J272"/>
      <c r="K272" s="143"/>
      <c r="L272" s="143"/>
      <c r="N272"/>
      <c r="O272" s="130"/>
      <c r="P272" s="143"/>
      <c r="Q272" s="143"/>
      <c r="R272"/>
      <c r="S272"/>
    </row>
    <row r="273" spans="1:19" x14ac:dyDescent="0.2">
      <c r="A273" s="115">
        <v>16</v>
      </c>
      <c r="B273" s="130">
        <v>44760</v>
      </c>
      <c r="C273" s="143">
        <v>100000</v>
      </c>
      <c r="D273" s="207"/>
      <c r="E273" s="153"/>
      <c r="F273" s="181">
        <f t="shared" si="15"/>
        <v>-100000</v>
      </c>
      <c r="H273" s="130"/>
      <c r="I273"/>
      <c r="J273"/>
      <c r="K273" s="143"/>
      <c r="L273" s="143"/>
      <c r="N273"/>
      <c r="O273" s="130"/>
      <c r="P273" s="143"/>
      <c r="Q273" s="143"/>
      <c r="R273"/>
      <c r="S273"/>
    </row>
    <row r="274" spans="1:19" x14ac:dyDescent="0.2">
      <c r="A274" s="115">
        <v>17</v>
      </c>
      <c r="B274" s="207"/>
      <c r="C274" s="153"/>
      <c r="D274" s="207"/>
      <c r="E274" s="153"/>
      <c r="F274" s="181">
        <f t="shared" si="15"/>
        <v>0</v>
      </c>
      <c r="H274" s="130"/>
      <c r="I274"/>
      <c r="J274"/>
      <c r="K274" s="143"/>
      <c r="L274" s="143"/>
      <c r="N274"/>
      <c r="O274" s="130"/>
      <c r="P274" s="143"/>
      <c r="Q274" s="143"/>
      <c r="R274"/>
      <c r="S274"/>
    </row>
    <row r="275" spans="1:19" x14ac:dyDescent="0.2">
      <c r="A275" s="115">
        <v>18</v>
      </c>
      <c r="B275" s="207"/>
      <c r="C275" s="153"/>
      <c r="D275" s="207"/>
      <c r="E275" s="153"/>
      <c r="F275" s="181">
        <f t="shared" si="15"/>
        <v>0</v>
      </c>
      <c r="H275" s="130"/>
      <c r="I275"/>
      <c r="J275"/>
      <c r="K275" s="143"/>
      <c r="L275" s="143"/>
      <c r="N275"/>
      <c r="O275" s="130"/>
      <c r="P275" s="143"/>
      <c r="Q275" s="143"/>
      <c r="R275"/>
      <c r="S275"/>
    </row>
    <row r="276" spans="1:19" x14ac:dyDescent="0.2">
      <c r="A276" s="115">
        <v>19</v>
      </c>
      <c r="B276" s="207"/>
      <c r="C276" s="153"/>
      <c r="D276" s="207"/>
      <c r="E276" s="153"/>
      <c r="F276" s="181">
        <f t="shared" si="15"/>
        <v>0</v>
      </c>
      <c r="H276" s="130"/>
      <c r="I276"/>
      <c r="J276"/>
      <c r="K276" s="143"/>
      <c r="L276" s="143"/>
      <c r="N276"/>
      <c r="O276" s="130"/>
      <c r="P276" s="143"/>
      <c r="Q276" s="143"/>
      <c r="R276"/>
      <c r="S276"/>
    </row>
    <row r="277" spans="1:19" x14ac:dyDescent="0.2">
      <c r="A277" s="115">
        <v>20</v>
      </c>
      <c r="B277" s="207"/>
      <c r="C277" s="153"/>
      <c r="D277" s="207"/>
      <c r="E277" s="153"/>
      <c r="F277" s="181">
        <f t="shared" si="15"/>
        <v>0</v>
      </c>
      <c r="H277" s="130"/>
      <c r="I277"/>
      <c r="J277"/>
      <c r="K277" s="143"/>
      <c r="L277" s="143"/>
      <c r="N277"/>
      <c r="O277" s="130"/>
      <c r="P277" s="143"/>
      <c r="Q277" s="143"/>
      <c r="R277"/>
      <c r="S277"/>
    </row>
    <row r="278" spans="1:19" x14ac:dyDescent="0.2">
      <c r="A278" s="115">
        <v>21</v>
      </c>
      <c r="B278" s="207"/>
      <c r="C278" s="153"/>
      <c r="D278" s="207"/>
      <c r="E278" s="153"/>
      <c r="F278" s="181">
        <f t="shared" si="15"/>
        <v>0</v>
      </c>
      <c r="H278" s="130"/>
      <c r="I278"/>
      <c r="J278"/>
      <c r="K278" s="143"/>
      <c r="L278" s="143"/>
      <c r="N278"/>
      <c r="O278" s="130"/>
      <c r="P278" s="143"/>
      <c r="Q278" s="143"/>
      <c r="R278"/>
      <c r="S278"/>
    </row>
    <row r="279" spans="1:19" x14ac:dyDescent="0.2">
      <c r="A279" s="115">
        <v>22</v>
      </c>
      <c r="B279" s="207"/>
      <c r="C279" s="153"/>
      <c r="D279" s="207"/>
      <c r="E279" s="153"/>
      <c r="F279" s="181">
        <f t="shared" si="15"/>
        <v>0</v>
      </c>
      <c r="H279" s="130"/>
      <c r="I279"/>
      <c r="J279"/>
      <c r="K279" s="143"/>
      <c r="L279" s="143"/>
      <c r="N279"/>
      <c r="O279" s="130"/>
      <c r="P279" s="143"/>
      <c r="Q279" s="143"/>
      <c r="R279"/>
      <c r="S279"/>
    </row>
    <row r="280" spans="1:19" x14ac:dyDescent="0.2">
      <c r="A280" s="115">
        <v>23</v>
      </c>
      <c r="B280" s="207"/>
      <c r="C280" s="153"/>
      <c r="D280" s="207"/>
      <c r="E280" s="153"/>
      <c r="F280" s="181">
        <f t="shared" si="15"/>
        <v>0</v>
      </c>
      <c r="G280" s="199"/>
      <c r="H280" s="130"/>
      <c r="I280"/>
      <c r="J280"/>
      <c r="K280" s="143"/>
      <c r="L280" s="143"/>
      <c r="N280"/>
      <c r="O280" s="130"/>
      <c r="P280" s="143"/>
      <c r="Q280" s="143"/>
      <c r="R280"/>
      <c r="S280"/>
    </row>
    <row r="281" spans="1:19" x14ac:dyDescent="0.2">
      <c r="A281" s="115">
        <v>24</v>
      </c>
      <c r="B281" s="207"/>
      <c r="C281" s="153"/>
      <c r="D281" s="207"/>
      <c r="E281" s="153"/>
      <c r="F281" s="181">
        <f t="shared" si="15"/>
        <v>0</v>
      </c>
      <c r="G281" s="199"/>
      <c r="N281"/>
      <c r="O281" s="130"/>
      <c r="P281" s="163"/>
      <c r="Q281" s="143"/>
      <c r="R281"/>
      <c r="S281"/>
    </row>
    <row r="282" spans="1:19" x14ac:dyDescent="0.2">
      <c r="A282" s="115">
        <v>25</v>
      </c>
      <c r="B282" s="207"/>
      <c r="C282" s="153"/>
      <c r="D282" s="207"/>
      <c r="E282" s="153"/>
      <c r="F282" s="181">
        <f t="shared" si="15"/>
        <v>0</v>
      </c>
      <c r="N282"/>
      <c r="O282" s="130"/>
      <c r="P282" s="143"/>
      <c r="Q282" s="143"/>
      <c r="R282"/>
      <c r="S282"/>
    </row>
    <row r="283" spans="1:19" x14ac:dyDescent="0.2">
      <c r="A283" s="115">
        <v>26</v>
      </c>
      <c r="B283" s="207"/>
      <c r="C283" s="153"/>
      <c r="D283" s="207"/>
      <c r="E283" s="153"/>
      <c r="F283" s="181">
        <f t="shared" si="15"/>
        <v>0</v>
      </c>
      <c r="N283"/>
      <c r="O283" s="130"/>
      <c r="P283" s="143"/>
      <c r="Q283" s="143"/>
      <c r="R283"/>
      <c r="S283"/>
    </row>
    <row r="284" spans="1:19" x14ac:dyDescent="0.2">
      <c r="A284" s="115">
        <v>27</v>
      </c>
      <c r="B284" s="207"/>
      <c r="C284" s="153"/>
      <c r="D284" s="207"/>
      <c r="E284" s="153"/>
      <c r="F284" s="181">
        <f t="shared" si="15"/>
        <v>0</v>
      </c>
      <c r="N284"/>
      <c r="O284" s="130"/>
      <c r="P284" s="143"/>
      <c r="Q284" s="143"/>
      <c r="R284"/>
      <c r="S284"/>
    </row>
    <row r="285" spans="1:19" x14ac:dyDescent="0.2">
      <c r="A285" s="115">
        <v>28</v>
      </c>
      <c r="B285" s="207"/>
      <c r="C285" s="153"/>
      <c r="D285" s="207"/>
      <c r="E285" s="153"/>
      <c r="F285" s="181">
        <f t="shared" si="15"/>
        <v>0</v>
      </c>
      <c r="N285"/>
      <c r="O285" s="130"/>
      <c r="P285" s="143"/>
      <c r="Q285" s="143"/>
      <c r="R285"/>
      <c r="S285"/>
    </row>
    <row r="286" spans="1:19" x14ac:dyDescent="0.2">
      <c r="A286" s="115"/>
      <c r="B286" s="207"/>
      <c r="C286" s="153"/>
      <c r="D286" s="2"/>
      <c r="E286" s="153"/>
      <c r="F286" s="115"/>
      <c r="N286"/>
      <c r="O286" s="130"/>
      <c r="P286" s="143"/>
      <c r="Q286" s="143"/>
      <c r="R286"/>
      <c r="S286"/>
    </row>
    <row r="287" spans="1:19" x14ac:dyDescent="0.2">
      <c r="A287" s="115"/>
      <c r="B287" s="207"/>
      <c r="C287" s="153"/>
      <c r="D287" s="2"/>
      <c r="E287" s="153"/>
      <c r="F287" s="115"/>
      <c r="N287"/>
      <c r="O287" s="130"/>
      <c r="P287" s="143"/>
      <c r="Q287" s="143"/>
      <c r="R287"/>
      <c r="S287"/>
    </row>
    <row r="288" spans="1:19" x14ac:dyDescent="0.2">
      <c r="A288" s="359" t="s">
        <v>818</v>
      </c>
      <c r="B288" s="359"/>
      <c r="C288" s="359"/>
      <c r="D288" s="359"/>
      <c r="E288" s="359"/>
      <c r="F288" s="359"/>
      <c r="H288" s="130"/>
      <c r="I288"/>
      <c r="J288"/>
      <c r="K288" s="143"/>
      <c r="L288" s="143"/>
      <c r="N288"/>
      <c r="O288" s="130"/>
      <c r="P288" s="143"/>
      <c r="Q288" s="143"/>
      <c r="R288"/>
      <c r="S288"/>
    </row>
    <row r="289" spans="1:19" x14ac:dyDescent="0.2">
      <c r="A289" s="115"/>
      <c r="B289" s="341" t="s">
        <v>68</v>
      </c>
      <c r="C289" s="341"/>
      <c r="D289" s="341" t="s">
        <v>69</v>
      </c>
      <c r="E289" s="341"/>
      <c r="F289" s="115" t="s">
        <v>70</v>
      </c>
      <c r="H289" s="130"/>
      <c r="I289"/>
      <c r="J289"/>
      <c r="K289" s="143"/>
      <c r="L289" s="143"/>
      <c r="N289"/>
      <c r="O289" s="130"/>
      <c r="P289" s="143"/>
      <c r="Q289" s="143"/>
      <c r="R289"/>
      <c r="S289"/>
    </row>
    <row r="290" spans="1:19" x14ac:dyDescent="0.2">
      <c r="A290" s="115" t="s">
        <v>28</v>
      </c>
      <c r="B290" s="2" t="s">
        <v>71</v>
      </c>
      <c r="C290" s="153" t="s">
        <v>72</v>
      </c>
      <c r="D290" s="2" t="s">
        <v>71</v>
      </c>
      <c r="E290" s="153" t="s">
        <v>72</v>
      </c>
      <c r="F290" s="115"/>
      <c r="H290" s="130"/>
      <c r="I290"/>
      <c r="J290"/>
      <c r="K290" s="143"/>
      <c r="L290" s="143"/>
      <c r="N290"/>
      <c r="O290" s="130"/>
      <c r="P290" s="143"/>
      <c r="Q290" s="143"/>
      <c r="R290"/>
      <c r="S290"/>
    </row>
    <row r="291" spans="1:19" x14ac:dyDescent="0.2">
      <c r="A291" s="115">
        <v>1</v>
      </c>
      <c r="B291" s="104">
        <v>44521</v>
      </c>
      <c r="C291" s="197">
        <v>500000</v>
      </c>
      <c r="D291" s="104">
        <v>44531</v>
      </c>
      <c r="E291" s="197">
        <v>250000</v>
      </c>
      <c r="F291" s="94">
        <f>E291+E292-C291</f>
        <v>0</v>
      </c>
      <c r="H291" s="130"/>
      <c r="I291"/>
      <c r="J291"/>
      <c r="K291" s="143"/>
      <c r="L291" s="143"/>
      <c r="N291"/>
      <c r="O291" s="130"/>
      <c r="P291" s="143"/>
      <c r="Q291" s="143"/>
      <c r="R291"/>
      <c r="S291"/>
    </row>
    <row r="292" spans="1:19" x14ac:dyDescent="0.2">
      <c r="A292" s="115">
        <v>2</v>
      </c>
      <c r="B292" s="107"/>
      <c r="C292" s="197"/>
      <c r="D292" s="212">
        <v>44559</v>
      </c>
      <c r="E292" s="197">
        <v>250000</v>
      </c>
      <c r="F292" s="129"/>
      <c r="H292" s="130"/>
      <c r="I292"/>
      <c r="J292"/>
      <c r="K292" s="143"/>
      <c r="L292" s="143"/>
      <c r="N292"/>
      <c r="O292" s="130"/>
      <c r="P292" s="143"/>
      <c r="Q292" s="143"/>
      <c r="R292"/>
      <c r="S292"/>
    </row>
    <row r="293" spans="1:19" x14ac:dyDescent="0.2">
      <c r="A293" s="115">
        <v>3</v>
      </c>
      <c r="B293" s="171">
        <v>44596</v>
      </c>
      <c r="C293" s="197">
        <v>500000</v>
      </c>
      <c r="D293" s="171">
        <v>44621</v>
      </c>
      <c r="E293" s="197">
        <v>250000</v>
      </c>
      <c r="F293" s="94">
        <f>E293+E294-C293</f>
        <v>0</v>
      </c>
      <c r="N293"/>
      <c r="O293" s="130"/>
      <c r="P293" s="143"/>
      <c r="Q293" s="143"/>
      <c r="R293"/>
      <c r="S293"/>
    </row>
    <row r="294" spans="1:19" x14ac:dyDescent="0.2">
      <c r="A294" s="115">
        <v>4</v>
      </c>
      <c r="B294" s="2"/>
      <c r="C294" s="153"/>
      <c r="D294" s="171">
        <v>44669</v>
      </c>
      <c r="E294" s="292">
        <v>250000</v>
      </c>
      <c r="F294" s="259"/>
      <c r="N294"/>
      <c r="O294" s="130"/>
      <c r="P294" s="143"/>
      <c r="Q294" s="143"/>
      <c r="R294"/>
      <c r="S294"/>
    </row>
    <row r="295" spans="1:19" x14ac:dyDescent="0.2">
      <c r="A295" s="115">
        <v>5</v>
      </c>
      <c r="B295" s="202">
        <v>44693</v>
      </c>
      <c r="C295" s="293">
        <v>500000</v>
      </c>
      <c r="D295" s="148">
        <v>44747</v>
      </c>
      <c r="E295" s="150">
        <v>250000</v>
      </c>
      <c r="F295" s="381">
        <f>E295+E296-C295</f>
        <v>0</v>
      </c>
      <c r="N295"/>
      <c r="O295" s="130"/>
      <c r="P295" s="143"/>
      <c r="Q295" s="143"/>
      <c r="R295"/>
      <c r="S295"/>
    </row>
    <row r="296" spans="1:19" x14ac:dyDescent="0.2">
      <c r="A296" s="115">
        <v>6</v>
      </c>
      <c r="D296" s="148">
        <v>44716</v>
      </c>
      <c r="E296" s="150">
        <v>250000</v>
      </c>
      <c r="F296" s="381"/>
      <c r="N296"/>
      <c r="O296" s="130"/>
      <c r="P296" s="143"/>
      <c r="Q296" s="143"/>
      <c r="R296"/>
      <c r="S296"/>
    </row>
    <row r="297" spans="1:19" x14ac:dyDescent="0.2">
      <c r="A297" s="115">
        <v>7</v>
      </c>
      <c r="B297" s="130">
        <v>44755</v>
      </c>
      <c r="C297" s="143">
        <v>500000</v>
      </c>
      <c r="D297" s="261"/>
      <c r="E297" s="191"/>
      <c r="F297" s="234">
        <f>E297-C297</f>
        <v>-500000</v>
      </c>
      <c r="N297"/>
      <c r="O297" s="130"/>
      <c r="P297" s="143"/>
      <c r="Q297" s="143"/>
      <c r="R297"/>
      <c r="S297"/>
    </row>
    <row r="298" spans="1:19" x14ac:dyDescent="0.2">
      <c r="A298" s="115">
        <v>8</v>
      </c>
      <c r="B298" s="2"/>
      <c r="C298" s="153"/>
      <c r="D298" s="207"/>
      <c r="E298" s="153"/>
      <c r="F298" s="181">
        <f t="shared" ref="F298:F306" si="16">E298-C298</f>
        <v>0</v>
      </c>
      <c r="N298"/>
      <c r="O298" s="130"/>
      <c r="P298" s="143"/>
      <c r="Q298" s="143"/>
      <c r="R298"/>
      <c r="S298"/>
    </row>
    <row r="299" spans="1:19" x14ac:dyDescent="0.2">
      <c r="A299" s="115">
        <v>9</v>
      </c>
      <c r="B299" s="2"/>
      <c r="C299" s="153"/>
      <c r="D299" s="2"/>
      <c r="E299" s="153"/>
      <c r="F299" s="181">
        <f t="shared" si="16"/>
        <v>0</v>
      </c>
      <c r="N299"/>
      <c r="O299" s="130"/>
      <c r="P299" s="143"/>
      <c r="Q299" s="143"/>
      <c r="R299"/>
      <c r="S299"/>
    </row>
    <row r="300" spans="1:19" x14ac:dyDescent="0.2">
      <c r="A300" s="115">
        <v>10</v>
      </c>
      <c r="B300" s="2"/>
      <c r="C300" s="153"/>
      <c r="D300" s="2"/>
      <c r="E300" s="153"/>
      <c r="F300" s="181">
        <f t="shared" si="16"/>
        <v>0</v>
      </c>
      <c r="N300"/>
      <c r="O300" s="130"/>
      <c r="P300" s="143"/>
      <c r="Q300" s="143"/>
      <c r="R300"/>
      <c r="S300"/>
    </row>
    <row r="301" spans="1:19" x14ac:dyDescent="0.2">
      <c r="A301" s="115">
        <v>11</v>
      </c>
      <c r="B301" s="2"/>
      <c r="C301" s="153"/>
      <c r="D301" s="2"/>
      <c r="E301" s="153"/>
      <c r="F301" s="181">
        <f t="shared" si="16"/>
        <v>0</v>
      </c>
      <c r="N301"/>
      <c r="O301" s="130"/>
      <c r="P301" s="143"/>
      <c r="Q301" s="143"/>
      <c r="R301"/>
      <c r="S301"/>
    </row>
    <row r="302" spans="1:19" x14ac:dyDescent="0.2">
      <c r="A302" s="115">
        <v>12</v>
      </c>
      <c r="B302" s="2"/>
      <c r="C302" s="153"/>
      <c r="D302" s="2"/>
      <c r="E302" s="153"/>
      <c r="F302" s="181">
        <f t="shared" si="16"/>
        <v>0</v>
      </c>
      <c r="N302"/>
      <c r="O302" s="130"/>
      <c r="P302" s="143"/>
      <c r="Q302" s="143"/>
      <c r="R302"/>
      <c r="S302"/>
    </row>
    <row r="303" spans="1:19" x14ac:dyDescent="0.2">
      <c r="A303" s="115">
        <v>13</v>
      </c>
      <c r="B303" s="2"/>
      <c r="C303" s="153"/>
      <c r="D303" s="2"/>
      <c r="E303" s="153"/>
      <c r="F303" s="181">
        <f t="shared" si="16"/>
        <v>0</v>
      </c>
      <c r="N303"/>
      <c r="O303" s="130"/>
      <c r="P303" s="143"/>
      <c r="Q303" s="143"/>
      <c r="R303"/>
      <c r="S303"/>
    </row>
    <row r="304" spans="1:19" x14ac:dyDescent="0.2">
      <c r="A304" s="115">
        <v>14</v>
      </c>
      <c r="B304" s="2"/>
      <c r="C304" s="153"/>
      <c r="D304" s="2"/>
      <c r="E304" s="153"/>
      <c r="F304" s="181">
        <f t="shared" si="16"/>
        <v>0</v>
      </c>
      <c r="N304"/>
      <c r="O304" s="130"/>
      <c r="P304" s="143"/>
      <c r="Q304" s="143"/>
      <c r="R304"/>
      <c r="S304"/>
    </row>
    <row r="305" spans="1:19" x14ac:dyDescent="0.2">
      <c r="A305" s="115">
        <v>15</v>
      </c>
      <c r="B305" s="2"/>
      <c r="C305" s="153"/>
      <c r="D305" s="2"/>
      <c r="E305" s="153"/>
      <c r="F305" s="181">
        <f t="shared" si="16"/>
        <v>0</v>
      </c>
      <c r="N305"/>
      <c r="O305" s="130"/>
      <c r="P305" s="143"/>
      <c r="Q305" s="143"/>
      <c r="R305"/>
      <c r="S305"/>
    </row>
    <row r="306" spans="1:19" x14ac:dyDescent="0.2">
      <c r="A306" s="115"/>
      <c r="B306" s="2"/>
      <c r="C306" s="153"/>
      <c r="D306" s="2"/>
      <c r="E306" s="153"/>
      <c r="F306" s="181">
        <f t="shared" si="16"/>
        <v>0</v>
      </c>
      <c r="N306"/>
      <c r="O306" s="130"/>
      <c r="P306" s="163"/>
      <c r="Q306" s="143"/>
      <c r="R306"/>
      <c r="S306"/>
    </row>
    <row r="307" spans="1:19" x14ac:dyDescent="0.2">
      <c r="A307" s="359" t="s">
        <v>54</v>
      </c>
      <c r="B307" s="359"/>
      <c r="C307" s="359"/>
      <c r="D307" s="359"/>
      <c r="E307" s="359"/>
      <c r="F307" s="359"/>
      <c r="H307" s="130"/>
      <c r="I307"/>
      <c r="J307"/>
      <c r="K307" s="143"/>
      <c r="L307" s="143"/>
      <c r="N307"/>
      <c r="O307" s="130"/>
      <c r="P307" s="143"/>
      <c r="Q307" s="143"/>
      <c r="R307"/>
      <c r="S307"/>
    </row>
    <row r="308" spans="1:19" x14ac:dyDescent="0.2">
      <c r="A308" s="115"/>
      <c r="B308" s="341" t="s">
        <v>68</v>
      </c>
      <c r="C308" s="341"/>
      <c r="D308" s="341" t="s">
        <v>69</v>
      </c>
      <c r="E308" s="341"/>
      <c r="F308" s="115" t="s">
        <v>70</v>
      </c>
      <c r="H308" s="154"/>
      <c r="I308" s="239"/>
      <c r="J308" s="169"/>
      <c r="K308" s="169"/>
      <c r="L308" s="235"/>
      <c r="M308" s="154"/>
      <c r="N308"/>
      <c r="O308" s="130"/>
      <c r="P308" s="143"/>
      <c r="Q308" s="143"/>
      <c r="R308"/>
      <c r="S308"/>
    </row>
    <row r="309" spans="1:19" x14ac:dyDescent="0.2">
      <c r="A309" s="115" t="s">
        <v>28</v>
      </c>
      <c r="B309" s="2" t="s">
        <v>71</v>
      </c>
      <c r="C309" s="153" t="s">
        <v>72</v>
      </c>
      <c r="D309" s="2" t="s">
        <v>71</v>
      </c>
      <c r="E309" s="153" t="s">
        <v>72</v>
      </c>
      <c r="F309" s="115"/>
      <c r="H309" s="307"/>
      <c r="I309" s="308"/>
      <c r="J309" s="298"/>
      <c r="K309" s="298"/>
      <c r="L309" s="309"/>
      <c r="M309" s="307"/>
      <c r="N309"/>
      <c r="O309" s="130"/>
      <c r="P309" s="143"/>
      <c r="Q309" s="143"/>
      <c r="R309"/>
      <c r="S309"/>
    </row>
    <row r="310" spans="1:19" x14ac:dyDescent="0.2">
      <c r="A310" s="115">
        <v>1</v>
      </c>
      <c r="B310" s="213">
        <v>44207</v>
      </c>
      <c r="C310" s="198">
        <v>500000</v>
      </c>
      <c r="D310" s="44">
        <v>44359</v>
      </c>
      <c r="E310" s="67">
        <v>500000</v>
      </c>
      <c r="F310" s="181">
        <f>E310-C310</f>
        <v>0</v>
      </c>
      <c r="H310" s="299"/>
      <c r="I310" s="301"/>
      <c r="J310" s="301"/>
      <c r="K310" s="310"/>
      <c r="L310" s="309"/>
      <c r="M310" s="307"/>
      <c r="N310"/>
      <c r="O310" s="130"/>
      <c r="P310" s="143"/>
      <c r="Q310" s="143"/>
      <c r="R310"/>
      <c r="S310"/>
    </row>
    <row r="311" spans="1:19" x14ac:dyDescent="0.2">
      <c r="A311" s="258">
        <v>2</v>
      </c>
      <c r="B311" s="203">
        <v>44432</v>
      </c>
      <c r="C311" s="297">
        <v>300000</v>
      </c>
      <c r="D311" s="203">
        <v>44470</v>
      </c>
      <c r="E311" s="198">
        <v>300000</v>
      </c>
      <c r="F311" s="181">
        <f>E311-C311</f>
        <v>0</v>
      </c>
      <c r="H311" s="299"/>
      <c r="I311" s="301"/>
      <c r="J311" s="301"/>
      <c r="K311" s="300"/>
      <c r="L311" s="309"/>
      <c r="M311" s="307"/>
      <c r="N311"/>
      <c r="O311" s="130"/>
      <c r="P311" s="143"/>
      <c r="Q311" s="143"/>
      <c r="R311"/>
      <c r="S311"/>
    </row>
    <row r="312" spans="1:19" x14ac:dyDescent="0.2">
      <c r="A312" s="258">
        <v>3</v>
      </c>
      <c r="B312" s="202">
        <v>44454</v>
      </c>
      <c r="C312" s="160">
        <v>100000</v>
      </c>
      <c r="D312" s="21">
        <v>44470</v>
      </c>
      <c r="E312" s="153">
        <v>100000</v>
      </c>
      <c r="F312" s="181">
        <f>E312-C312</f>
        <v>0</v>
      </c>
      <c r="H312" s="317"/>
      <c r="I312" s="301"/>
      <c r="J312" s="301"/>
      <c r="K312" s="310"/>
      <c r="L312" s="309"/>
      <c r="M312" s="303"/>
      <c r="N312"/>
      <c r="O312" s="130"/>
      <c r="P312" s="143"/>
      <c r="Q312" s="143"/>
      <c r="R312"/>
      <c r="S312"/>
    </row>
    <row r="313" spans="1:19" x14ac:dyDescent="0.2">
      <c r="A313" s="258">
        <v>4</v>
      </c>
      <c r="B313" s="206">
        <v>44482</v>
      </c>
      <c r="C313" s="192">
        <v>300000</v>
      </c>
      <c r="D313" s="211"/>
      <c r="E313" s="192"/>
      <c r="F313" s="92">
        <f t="shared" ref="F313:F314" si="17">E313-C313</f>
        <v>-300000</v>
      </c>
      <c r="H313" s="299"/>
      <c r="I313" s="301"/>
      <c r="J313" s="301"/>
      <c r="K313" s="300"/>
      <c r="L313" s="300"/>
      <c r="M313" s="303"/>
      <c r="N313"/>
      <c r="O313" s="130"/>
      <c r="P313" s="143"/>
      <c r="Q313" s="143"/>
      <c r="R313"/>
      <c r="S313"/>
    </row>
    <row r="314" spans="1:19" x14ac:dyDescent="0.2">
      <c r="A314" s="258">
        <v>5</v>
      </c>
      <c r="B314" s="206">
        <v>44493</v>
      </c>
      <c r="C314" s="192">
        <v>300000</v>
      </c>
      <c r="D314" s="171">
        <v>44680</v>
      </c>
      <c r="E314" s="143">
        <v>200000</v>
      </c>
      <c r="F314" s="92">
        <f t="shared" si="17"/>
        <v>-100000</v>
      </c>
      <c r="H314" s="299"/>
      <c r="I314" s="301"/>
      <c r="J314" s="301"/>
      <c r="K314" s="300"/>
      <c r="L314" s="302"/>
      <c r="M314" s="303"/>
      <c r="N314"/>
      <c r="O314" s="130"/>
      <c r="P314" s="143"/>
      <c r="Q314" s="143"/>
      <c r="R314"/>
      <c r="S314"/>
    </row>
    <row r="315" spans="1:19" x14ac:dyDescent="0.2">
      <c r="A315" s="258">
        <v>6</v>
      </c>
      <c r="B315" s="4"/>
      <c r="C315" s="4"/>
      <c r="D315" s="4"/>
      <c r="E315" s="4"/>
      <c r="F315" s="115"/>
      <c r="H315" s="299"/>
      <c r="I315" s="301"/>
      <c r="J315" s="301"/>
      <c r="K315" s="300"/>
      <c r="L315" s="302"/>
      <c r="M315" s="303"/>
      <c r="N315"/>
      <c r="O315" s="130"/>
      <c r="P315" s="143"/>
      <c r="Q315" s="143"/>
      <c r="R315"/>
      <c r="S315"/>
    </row>
    <row r="316" spans="1:19" x14ac:dyDescent="0.2">
      <c r="A316" s="258">
        <v>7</v>
      </c>
      <c r="B316" s="130">
        <v>44747</v>
      </c>
      <c r="C316" s="143">
        <v>100000</v>
      </c>
      <c r="D316" s="2"/>
      <c r="E316" s="153"/>
      <c r="F316" s="115"/>
      <c r="H316" s="299"/>
      <c r="I316" s="301"/>
      <c r="J316" s="301"/>
      <c r="K316" s="310"/>
      <c r="L316" s="318"/>
      <c r="M316" s="303"/>
      <c r="N316"/>
      <c r="O316" s="130"/>
      <c r="P316" s="143"/>
      <c r="Q316" s="143"/>
      <c r="R316"/>
      <c r="S316"/>
    </row>
    <row r="317" spans="1:19" x14ac:dyDescent="0.2">
      <c r="A317" s="258">
        <v>8</v>
      </c>
      <c r="B317" s="2"/>
      <c r="C317" s="153"/>
      <c r="D317" s="2"/>
      <c r="E317" s="153"/>
      <c r="F317" s="143"/>
      <c r="H317" s="299"/>
      <c r="I317" s="301"/>
      <c r="J317" s="301"/>
      <c r="K317" s="310"/>
      <c r="L317" s="302"/>
      <c r="M317" s="303"/>
      <c r="N317"/>
      <c r="O317" s="130"/>
      <c r="P317" s="143"/>
      <c r="Q317" s="143"/>
      <c r="R317"/>
      <c r="S317"/>
    </row>
    <row r="318" spans="1:19" x14ac:dyDescent="0.2">
      <c r="A318" s="258">
        <v>9</v>
      </c>
      <c r="B318" s="2"/>
      <c r="C318" s="153"/>
      <c r="D318" s="2"/>
      <c r="E318" s="153"/>
      <c r="F318" s="115"/>
      <c r="H318" s="299"/>
      <c r="I318" s="301"/>
      <c r="J318" s="301"/>
      <c r="K318" s="300"/>
      <c r="L318" s="309"/>
      <c r="M318" s="303"/>
      <c r="N318"/>
      <c r="O318" s="130"/>
      <c r="P318" s="143"/>
      <c r="Q318" s="143"/>
      <c r="R318"/>
      <c r="S318"/>
    </row>
    <row r="319" spans="1:19" x14ac:dyDescent="0.2">
      <c r="A319" s="258">
        <v>10</v>
      </c>
      <c r="B319" s="2"/>
      <c r="C319" s="153"/>
      <c r="D319" s="2"/>
      <c r="E319" s="153"/>
      <c r="F319" s="115"/>
      <c r="H319" s="299"/>
      <c r="I319" s="301"/>
      <c r="J319" s="301"/>
      <c r="K319" s="300"/>
      <c r="L319" s="309"/>
      <c r="M319" s="303"/>
      <c r="N319"/>
      <c r="O319" s="130"/>
      <c r="P319" s="143"/>
      <c r="Q319" s="143"/>
      <c r="R319"/>
      <c r="S319"/>
    </row>
    <row r="320" spans="1:19" x14ac:dyDescent="0.2">
      <c r="A320" s="258">
        <v>11</v>
      </c>
      <c r="B320" s="2"/>
      <c r="C320" s="153"/>
      <c r="D320" s="2"/>
      <c r="E320" s="153"/>
      <c r="F320" s="115"/>
      <c r="H320" s="299"/>
      <c r="I320" s="301"/>
      <c r="J320" s="301"/>
      <c r="K320" s="300"/>
      <c r="L320" s="309"/>
      <c r="M320" s="303"/>
      <c r="N320"/>
      <c r="O320" s="130"/>
      <c r="P320" s="143"/>
      <c r="Q320" s="143"/>
      <c r="R320"/>
      <c r="S320"/>
    </row>
    <row r="321" spans="1:19" x14ac:dyDescent="0.2">
      <c r="A321" s="258">
        <v>12</v>
      </c>
      <c r="B321" s="2"/>
      <c r="C321" s="153"/>
      <c r="D321" s="2"/>
      <c r="E321" s="153"/>
      <c r="F321" s="115"/>
      <c r="H321" s="299"/>
      <c r="I321" s="301"/>
      <c r="J321" s="301"/>
      <c r="K321" s="300"/>
      <c r="L321" s="309"/>
      <c r="M321" s="303"/>
      <c r="N321"/>
      <c r="O321" s="130"/>
      <c r="P321" s="143"/>
      <c r="Q321" s="143"/>
      <c r="R321"/>
      <c r="S321"/>
    </row>
    <row r="322" spans="1:19" x14ac:dyDescent="0.2">
      <c r="A322" s="115"/>
      <c r="B322" s="2"/>
      <c r="C322" s="153"/>
      <c r="D322" s="2"/>
      <c r="E322" s="153"/>
      <c r="F322" s="115"/>
      <c r="H322" s="299"/>
      <c r="I322" s="301"/>
      <c r="J322" s="301"/>
      <c r="K322" s="300"/>
      <c r="L322" s="309"/>
      <c r="M322" s="303"/>
      <c r="N322"/>
      <c r="O322" s="130"/>
      <c r="P322" s="143"/>
      <c r="Q322" s="143"/>
      <c r="R322"/>
      <c r="S322"/>
    </row>
    <row r="323" spans="1:19" x14ac:dyDescent="0.2">
      <c r="A323" s="359" t="s">
        <v>58</v>
      </c>
      <c r="B323" s="359"/>
      <c r="C323" s="359"/>
      <c r="D323" s="359"/>
      <c r="E323" s="359"/>
      <c r="F323" s="359"/>
      <c r="H323" s="299"/>
      <c r="I323" s="301"/>
      <c r="J323" s="301"/>
      <c r="K323" s="300"/>
      <c r="L323" s="309"/>
      <c r="M323" s="303"/>
      <c r="N323"/>
      <c r="O323" s="130"/>
      <c r="P323" s="143"/>
      <c r="Q323" s="143"/>
      <c r="R323"/>
      <c r="S323"/>
    </row>
    <row r="324" spans="1:19" x14ac:dyDescent="0.2">
      <c r="A324" s="115"/>
      <c r="B324" s="341" t="s">
        <v>68</v>
      </c>
      <c r="C324" s="341"/>
      <c r="D324" s="341" t="s">
        <v>69</v>
      </c>
      <c r="E324" s="341"/>
      <c r="F324" s="115" t="s">
        <v>70</v>
      </c>
      <c r="H324" s="299"/>
      <c r="I324" s="301"/>
      <c r="J324" s="301"/>
      <c r="K324" s="300"/>
      <c r="L324" s="302"/>
      <c r="M324" s="303"/>
      <c r="N324"/>
      <c r="O324" s="130"/>
      <c r="P324" s="143"/>
      <c r="Q324" s="143"/>
      <c r="R324"/>
      <c r="S324"/>
    </row>
    <row r="325" spans="1:19" x14ac:dyDescent="0.2">
      <c r="A325" s="115" t="s">
        <v>28</v>
      </c>
      <c r="B325" s="2" t="s">
        <v>71</v>
      </c>
      <c r="C325" s="153" t="s">
        <v>72</v>
      </c>
      <c r="D325" s="2" t="s">
        <v>71</v>
      </c>
      <c r="E325" s="153" t="s">
        <v>72</v>
      </c>
      <c r="F325" s="115"/>
      <c r="H325" s="299"/>
      <c r="I325" s="301"/>
      <c r="J325" s="301"/>
      <c r="K325" s="300"/>
      <c r="L325" s="302"/>
      <c r="M325" s="303"/>
      <c r="N325"/>
      <c r="O325" s="130"/>
      <c r="P325" s="143"/>
      <c r="Q325" s="143"/>
      <c r="R325"/>
      <c r="S325"/>
    </row>
    <row r="326" spans="1:19" x14ac:dyDescent="0.2">
      <c r="A326" s="115">
        <v>1</v>
      </c>
      <c r="B326" s="41">
        <v>44551</v>
      </c>
      <c r="C326" s="27">
        <v>300000</v>
      </c>
      <c r="D326" s="41">
        <v>44558</v>
      </c>
      <c r="E326" s="153">
        <v>300000</v>
      </c>
      <c r="F326" s="92">
        <f t="shared" ref="F326" si="18">E326-C326</f>
        <v>0</v>
      </c>
      <c r="H326" s="299"/>
      <c r="I326" s="301"/>
      <c r="J326" s="301"/>
      <c r="K326" s="300"/>
      <c r="L326" s="302"/>
      <c r="M326" s="303"/>
      <c r="N326"/>
      <c r="O326" s="130"/>
      <c r="P326" s="143"/>
      <c r="Q326" s="143"/>
      <c r="R326"/>
      <c r="S326"/>
    </row>
    <row r="327" spans="1:19" x14ac:dyDescent="0.2">
      <c r="A327" s="115">
        <v>2</v>
      </c>
      <c r="B327" s="2"/>
      <c r="C327" s="153"/>
      <c r="D327" s="2"/>
      <c r="E327" s="153"/>
      <c r="F327" s="115"/>
      <c r="H327" s="299"/>
      <c r="I327" s="301"/>
      <c r="J327" s="301"/>
      <c r="K327" s="305"/>
      <c r="L327" s="309"/>
      <c r="M327" s="303"/>
      <c r="N327"/>
      <c r="O327" s="130"/>
      <c r="P327" s="143"/>
      <c r="Q327" s="143"/>
      <c r="R327"/>
      <c r="S327"/>
    </row>
    <row r="328" spans="1:19" x14ac:dyDescent="0.2">
      <c r="A328" s="115">
        <v>3</v>
      </c>
      <c r="B328" s="2"/>
      <c r="C328" s="153"/>
      <c r="D328" s="2"/>
      <c r="E328" s="153"/>
      <c r="F328" s="115"/>
      <c r="H328" s="299"/>
      <c r="I328" s="301"/>
      <c r="J328" s="301"/>
      <c r="K328" s="300"/>
      <c r="L328" s="302"/>
      <c r="M328" s="303"/>
      <c r="N328"/>
      <c r="O328" s="130"/>
      <c r="P328" s="143"/>
      <c r="Q328" s="143"/>
      <c r="R328"/>
      <c r="S328"/>
    </row>
    <row r="329" spans="1:19" x14ac:dyDescent="0.2">
      <c r="A329" s="115">
        <v>4</v>
      </c>
      <c r="B329" s="2"/>
      <c r="C329" s="153"/>
      <c r="D329" s="2"/>
      <c r="E329" s="153"/>
      <c r="F329" s="115"/>
      <c r="H329" s="299"/>
      <c r="I329" s="301"/>
      <c r="J329" s="301"/>
      <c r="K329" s="300"/>
      <c r="L329" s="302"/>
      <c r="M329" s="303"/>
      <c r="N329"/>
      <c r="O329" s="130"/>
      <c r="P329" s="143"/>
      <c r="Q329" s="143"/>
      <c r="R329"/>
      <c r="S329"/>
    </row>
    <row r="330" spans="1:19" x14ac:dyDescent="0.2">
      <c r="A330" s="115">
        <v>5</v>
      </c>
      <c r="B330" s="2"/>
      <c r="C330" s="153"/>
      <c r="D330" s="2"/>
      <c r="E330" s="153"/>
      <c r="F330" s="115"/>
      <c r="H330" s="299"/>
      <c r="I330" s="301"/>
      <c r="J330" s="301"/>
      <c r="K330" s="305"/>
      <c r="L330" s="309"/>
      <c r="M330" s="303"/>
      <c r="N330"/>
      <c r="O330" s="130"/>
      <c r="P330" s="143"/>
      <c r="Q330" s="143"/>
      <c r="R330"/>
      <c r="S330"/>
    </row>
    <row r="331" spans="1:19" x14ac:dyDescent="0.2">
      <c r="A331" s="115">
        <v>6</v>
      </c>
      <c r="B331" s="2"/>
      <c r="C331" s="153"/>
      <c r="D331" s="2"/>
      <c r="E331" s="153"/>
      <c r="F331" s="115"/>
      <c r="H331" s="299"/>
      <c r="I331" s="301"/>
      <c r="J331" s="301"/>
      <c r="K331" s="305"/>
      <c r="L331" s="309"/>
      <c r="M331" s="303"/>
      <c r="N331"/>
      <c r="O331" s="130"/>
      <c r="P331" s="143"/>
      <c r="Q331" s="143"/>
      <c r="R331"/>
      <c r="S331"/>
    </row>
    <row r="332" spans="1:19" x14ac:dyDescent="0.2">
      <c r="A332" s="115">
        <v>7</v>
      </c>
      <c r="B332" s="2"/>
      <c r="C332" s="153"/>
      <c r="D332" s="2"/>
      <c r="E332" s="153"/>
      <c r="F332" s="115"/>
      <c r="H332" s="299"/>
      <c r="I332" s="301"/>
      <c r="J332" s="301"/>
      <c r="K332" s="300"/>
      <c r="L332" s="309"/>
      <c r="M332" s="303"/>
      <c r="N332"/>
      <c r="O332" s="130"/>
      <c r="P332" s="143"/>
      <c r="Q332" s="143"/>
      <c r="R332"/>
      <c r="S332"/>
    </row>
    <row r="333" spans="1:19" x14ac:dyDescent="0.2">
      <c r="A333" s="115">
        <v>8</v>
      </c>
      <c r="B333" s="2"/>
      <c r="C333" s="153"/>
      <c r="D333" s="2"/>
      <c r="E333" s="153"/>
      <c r="F333" s="115"/>
      <c r="H333" s="84"/>
      <c r="I333" s="84"/>
      <c r="J333" s="84"/>
      <c r="K333" s="84"/>
      <c r="L333" s="84"/>
      <c r="M333" s="154"/>
      <c r="N333"/>
      <c r="O333" s="130"/>
      <c r="P333" s="143"/>
      <c r="Q333" s="143"/>
      <c r="R333"/>
      <c r="S333"/>
    </row>
    <row r="334" spans="1:19" x14ac:dyDescent="0.2">
      <c r="A334" s="115">
        <v>9</v>
      </c>
      <c r="B334" s="2"/>
      <c r="C334" s="153"/>
      <c r="D334" s="2"/>
      <c r="E334" s="153"/>
      <c r="F334" s="115"/>
      <c r="N334"/>
      <c r="O334" s="130"/>
      <c r="P334" s="143"/>
      <c r="Q334" s="143"/>
      <c r="R334" s="257"/>
      <c r="S334"/>
    </row>
    <row r="335" spans="1:19" x14ac:dyDescent="0.2">
      <c r="A335" s="115">
        <v>10</v>
      </c>
      <c r="B335" s="2"/>
      <c r="C335" s="153"/>
      <c r="D335" s="2"/>
      <c r="E335" s="153"/>
      <c r="F335" s="115"/>
      <c r="N335"/>
      <c r="O335" s="130"/>
      <c r="P335" s="143"/>
      <c r="Q335" s="143"/>
      <c r="R335"/>
      <c r="S335"/>
    </row>
    <row r="336" spans="1:19" x14ac:dyDescent="0.2">
      <c r="A336" s="115"/>
      <c r="B336" s="2"/>
      <c r="C336" s="153"/>
      <c r="D336" s="2"/>
      <c r="E336" s="153"/>
      <c r="F336" s="115"/>
      <c r="N336"/>
      <c r="O336" s="130"/>
      <c r="P336" s="143"/>
      <c r="Q336" s="143"/>
      <c r="R336"/>
      <c r="S336"/>
    </row>
    <row r="337" spans="1:19" x14ac:dyDescent="0.2">
      <c r="A337" s="359" t="s">
        <v>62</v>
      </c>
      <c r="B337" s="359"/>
      <c r="C337" s="359"/>
      <c r="D337" s="359"/>
      <c r="E337" s="359"/>
      <c r="F337" s="359"/>
      <c r="N337"/>
      <c r="O337" s="130"/>
      <c r="P337" s="143"/>
      <c r="Q337" s="143"/>
      <c r="R337"/>
      <c r="S337"/>
    </row>
    <row r="338" spans="1:19" ht="23.1" customHeight="1" x14ac:dyDescent="0.25">
      <c r="A338" s="115"/>
      <c r="B338" s="341" t="s">
        <v>68</v>
      </c>
      <c r="C338" s="341"/>
      <c r="D338" s="341" t="s">
        <v>69</v>
      </c>
      <c r="E338" s="341"/>
      <c r="F338" s="115" t="s">
        <v>70</v>
      </c>
      <c r="H338" s="271">
        <v>44249</v>
      </c>
      <c r="I338" s="272" t="s">
        <v>206</v>
      </c>
      <c r="J338" s="273"/>
      <c r="K338" s="274">
        <v>2200000</v>
      </c>
      <c r="N338"/>
      <c r="O338" s="130"/>
      <c r="P338" s="143"/>
      <c r="Q338" s="143"/>
      <c r="R338" s="142"/>
      <c r="S338"/>
    </row>
    <row r="339" spans="1:19" ht="24.6" customHeight="1" x14ac:dyDescent="0.25">
      <c r="A339" s="115" t="s">
        <v>28</v>
      </c>
      <c r="B339" s="2" t="s">
        <v>71</v>
      </c>
      <c r="C339" s="153" t="s">
        <v>72</v>
      </c>
      <c r="D339" s="2" t="s">
        <v>71</v>
      </c>
      <c r="E339" s="153" t="s">
        <v>72</v>
      </c>
      <c r="F339" s="115"/>
      <c r="H339" s="275">
        <v>44357</v>
      </c>
      <c r="I339" s="276" t="s">
        <v>462</v>
      </c>
      <c r="J339" s="277">
        <v>1200000</v>
      </c>
      <c r="K339" s="278"/>
      <c r="L339"/>
      <c r="N339"/>
      <c r="O339" s="130"/>
      <c r="P339" s="143"/>
      <c r="Q339" s="143"/>
      <c r="R339"/>
      <c r="S339"/>
    </row>
    <row r="340" spans="1:19" ht="22.5" customHeight="1" x14ac:dyDescent="0.25">
      <c r="A340" s="115">
        <v>1</v>
      </c>
      <c r="B340" s="206">
        <v>44221</v>
      </c>
      <c r="C340" s="192">
        <v>250000</v>
      </c>
      <c r="D340" s="206">
        <v>44748</v>
      </c>
      <c r="E340" s="192">
        <v>200000</v>
      </c>
      <c r="F340" s="92">
        <f t="shared" ref="F340" si="19">E340-C340</f>
        <v>-50000</v>
      </c>
      <c r="H340" s="271">
        <v>44368</v>
      </c>
      <c r="I340" s="272" t="s">
        <v>463</v>
      </c>
      <c r="J340" s="274">
        <v>1000000</v>
      </c>
      <c r="K340" s="278"/>
      <c r="L340"/>
      <c r="N340"/>
      <c r="O340" s="130"/>
      <c r="P340" s="143"/>
      <c r="Q340" s="143"/>
      <c r="R340"/>
      <c r="S340"/>
    </row>
    <row r="341" spans="1:19" ht="27.95" customHeight="1" x14ac:dyDescent="0.25">
      <c r="A341" s="115">
        <v>2</v>
      </c>
      <c r="B341" s="206">
        <v>44221</v>
      </c>
      <c r="C341" s="192">
        <v>750000</v>
      </c>
      <c r="D341" s="211"/>
      <c r="E341" s="192"/>
      <c r="F341" s="92">
        <f t="shared" ref="F341" si="20">E341-C341</f>
        <v>-750000</v>
      </c>
      <c r="H341" s="271">
        <v>44368</v>
      </c>
      <c r="I341" s="272" t="s">
        <v>206</v>
      </c>
      <c r="J341" s="273"/>
      <c r="K341" s="279">
        <v>2000000</v>
      </c>
      <c r="L341"/>
      <c r="N341"/>
      <c r="O341" s="130"/>
      <c r="P341" s="143"/>
      <c r="Q341" s="143"/>
      <c r="R341"/>
      <c r="S341"/>
    </row>
    <row r="342" spans="1:19" ht="18.600000000000001" customHeight="1" x14ac:dyDescent="0.25">
      <c r="A342" s="115">
        <v>3</v>
      </c>
      <c r="B342" s="206">
        <v>44365</v>
      </c>
      <c r="C342" s="192">
        <v>500000</v>
      </c>
      <c r="D342" s="211"/>
      <c r="E342" s="192"/>
      <c r="F342" s="92">
        <f t="shared" ref="F342" si="21">E342-C342</f>
        <v>-500000</v>
      </c>
      <c r="H342" s="346" t="s">
        <v>804</v>
      </c>
      <c r="I342" s="346"/>
      <c r="J342"/>
      <c r="K342"/>
      <c r="L342" s="282">
        <v>2000000</v>
      </c>
      <c r="N342"/>
      <c r="O342" s="130"/>
      <c r="P342" s="143"/>
      <c r="Q342" s="143"/>
      <c r="R342"/>
      <c r="S342"/>
    </row>
    <row r="343" spans="1:19" ht="20.45" customHeight="1" x14ac:dyDescent="0.25">
      <c r="A343" s="115">
        <v>4</v>
      </c>
      <c r="B343" s="2"/>
      <c r="C343" s="153"/>
      <c r="D343" s="2"/>
      <c r="E343" s="153"/>
      <c r="F343" s="115"/>
      <c r="H343" s="346" t="s">
        <v>805</v>
      </c>
      <c r="I343" s="346"/>
      <c r="J343"/>
      <c r="K343"/>
      <c r="L343" s="282">
        <v>1300000</v>
      </c>
      <c r="N343"/>
      <c r="O343" s="130"/>
      <c r="P343" s="143"/>
      <c r="Q343" s="143"/>
      <c r="R343"/>
      <c r="S343"/>
    </row>
    <row r="344" spans="1:19" ht="20.45" customHeight="1" x14ac:dyDescent="0.25">
      <c r="A344" s="115">
        <v>5</v>
      </c>
      <c r="B344" s="2"/>
      <c r="C344" s="153"/>
      <c r="D344" s="2"/>
      <c r="E344" s="153"/>
      <c r="F344" s="115"/>
      <c r="H344" s="347" t="s">
        <v>806</v>
      </c>
      <c r="I344" s="347"/>
      <c r="J344"/>
      <c r="K344"/>
      <c r="L344" s="283">
        <v>850000</v>
      </c>
      <c r="N344"/>
      <c r="O344" s="130"/>
      <c r="P344" s="143"/>
      <c r="Q344" s="143"/>
      <c r="R344"/>
      <c r="S344"/>
    </row>
    <row r="345" spans="1:19" ht="20.100000000000001" customHeight="1" x14ac:dyDescent="0.25">
      <c r="A345" s="115">
        <v>6</v>
      </c>
      <c r="B345" s="2"/>
      <c r="C345" s="153"/>
      <c r="D345" s="2"/>
      <c r="E345" s="153"/>
      <c r="F345" s="115"/>
      <c r="H345" s="347" t="s">
        <v>808</v>
      </c>
      <c r="I345" s="347"/>
      <c r="J345"/>
      <c r="K345"/>
      <c r="L345" s="284">
        <v>0</v>
      </c>
      <c r="N345"/>
      <c r="O345" s="130"/>
      <c r="P345" s="143"/>
      <c r="Q345" s="143"/>
      <c r="R345"/>
      <c r="S345"/>
    </row>
    <row r="346" spans="1:19" ht="18.75" x14ac:dyDescent="0.25">
      <c r="A346" s="115">
        <v>7</v>
      </c>
      <c r="B346" s="2"/>
      <c r="C346" s="153"/>
      <c r="D346" s="2"/>
      <c r="E346" s="153"/>
      <c r="F346" s="115"/>
      <c r="H346" s="270"/>
      <c r="I346" s="270"/>
      <c r="J346"/>
      <c r="K346"/>
      <c r="L346" s="285"/>
      <c r="N346"/>
      <c r="O346" s="130"/>
      <c r="P346" s="143"/>
      <c r="Q346" s="143"/>
      <c r="R346"/>
      <c r="S346"/>
    </row>
    <row r="347" spans="1:19" ht="18.75" x14ac:dyDescent="0.25">
      <c r="A347" s="115">
        <v>8</v>
      </c>
      <c r="B347" s="2"/>
      <c r="C347" s="153"/>
      <c r="D347" s="2"/>
      <c r="E347" s="153"/>
      <c r="F347" s="115"/>
      <c r="H347" s="347" t="s">
        <v>807</v>
      </c>
      <c r="I347" s="347"/>
      <c r="J347"/>
      <c r="K347"/>
      <c r="L347" s="286">
        <f>L342+L343-L344-L345</f>
        <v>2450000</v>
      </c>
      <c r="N347"/>
      <c r="O347" s="130"/>
      <c r="P347" s="143"/>
      <c r="Q347" s="143"/>
      <c r="R347" s="142"/>
      <c r="S347"/>
    </row>
    <row r="348" spans="1:19" x14ac:dyDescent="0.2">
      <c r="A348" s="115">
        <v>9</v>
      </c>
      <c r="B348" s="2"/>
      <c r="C348" s="153"/>
      <c r="D348" s="2"/>
      <c r="E348" s="153"/>
      <c r="F348" s="115"/>
      <c r="H348"/>
      <c r="I348"/>
      <c r="J348"/>
      <c r="K348"/>
      <c r="L348"/>
      <c r="N348"/>
      <c r="O348" s="130"/>
      <c r="P348" s="143"/>
      <c r="Q348" s="143"/>
      <c r="R348"/>
      <c r="S348"/>
    </row>
    <row r="349" spans="1:19" x14ac:dyDescent="0.2">
      <c r="A349" s="115">
        <v>10</v>
      </c>
      <c r="B349" s="2"/>
      <c r="C349" s="153"/>
      <c r="D349" s="2"/>
      <c r="E349" s="153"/>
      <c r="F349" s="115"/>
      <c r="G349" s="130"/>
      <c r="H349"/>
      <c r="I349"/>
      <c r="J349"/>
      <c r="K349"/>
      <c r="L349"/>
      <c r="N349"/>
      <c r="O349" s="130"/>
      <c r="P349" s="143"/>
      <c r="Q349" s="143"/>
      <c r="R349"/>
      <c r="S349"/>
    </row>
    <row r="350" spans="1:19" x14ac:dyDescent="0.2">
      <c r="A350" s="115"/>
      <c r="B350" s="2"/>
      <c r="C350" s="153"/>
      <c r="D350" s="2"/>
      <c r="E350" s="153"/>
      <c r="F350" s="93">
        <f>F340+F341+F342</f>
        <v>-1300000</v>
      </c>
      <c r="G350" s="130"/>
      <c r="H350"/>
      <c r="I350"/>
      <c r="J350"/>
      <c r="K350"/>
      <c r="L350"/>
      <c r="N350"/>
      <c r="O350" s="130"/>
      <c r="P350" s="143"/>
      <c r="Q350" s="143"/>
      <c r="R350"/>
      <c r="S350"/>
    </row>
    <row r="351" spans="1:19" x14ac:dyDescent="0.2">
      <c r="A351" s="359" t="s">
        <v>66</v>
      </c>
      <c r="B351" s="359"/>
      <c r="C351" s="359"/>
      <c r="D351" s="359"/>
      <c r="E351" s="359"/>
      <c r="F351" s="359"/>
      <c r="G351" s="130"/>
      <c r="H351"/>
      <c r="I351"/>
      <c r="J351"/>
      <c r="K351"/>
      <c r="L351"/>
      <c r="N351"/>
      <c r="O351" s="130"/>
      <c r="P351" s="143"/>
      <c r="Q351" s="143"/>
      <c r="R351"/>
      <c r="S351"/>
    </row>
    <row r="352" spans="1:19" x14ac:dyDescent="0.2">
      <c r="A352" s="115"/>
      <c r="B352" s="341" t="s">
        <v>68</v>
      </c>
      <c r="C352" s="341"/>
      <c r="D352" s="341" t="s">
        <v>69</v>
      </c>
      <c r="E352" s="341"/>
      <c r="F352" s="115" t="s">
        <v>70</v>
      </c>
      <c r="G352" s="130"/>
      <c r="H352" s="130">
        <v>44583</v>
      </c>
      <c r="I352" t="s">
        <v>100</v>
      </c>
      <c r="J352" t="s">
        <v>162</v>
      </c>
      <c r="K352" s="143"/>
      <c r="L352" s="143">
        <v>100000</v>
      </c>
      <c r="N352"/>
      <c r="O352" s="130"/>
      <c r="P352" s="143"/>
      <c r="Q352" s="143"/>
      <c r="R352"/>
      <c r="S352"/>
    </row>
    <row r="353" spans="1:109" x14ac:dyDescent="0.2">
      <c r="A353" s="115" t="s">
        <v>28</v>
      </c>
      <c r="B353" s="2" t="s">
        <v>71</v>
      </c>
      <c r="C353" s="153" t="s">
        <v>72</v>
      </c>
      <c r="D353" s="2" t="s">
        <v>71</v>
      </c>
      <c r="E353" s="153" t="s">
        <v>72</v>
      </c>
      <c r="F353" s="115"/>
      <c r="G353" s="130"/>
      <c r="H353" s="130">
        <v>44590</v>
      </c>
      <c r="I353" t="s">
        <v>100</v>
      </c>
      <c r="J353" t="s">
        <v>162</v>
      </c>
      <c r="K353" s="143"/>
      <c r="L353" s="143">
        <v>50000</v>
      </c>
      <c r="N353"/>
      <c r="O353" s="130"/>
      <c r="P353" s="143"/>
      <c r="Q353" s="143"/>
      <c r="R353"/>
      <c r="S353"/>
    </row>
    <row r="354" spans="1:109" x14ac:dyDescent="0.2">
      <c r="A354" s="115">
        <v>1</v>
      </c>
      <c r="B354" s="213">
        <v>44218</v>
      </c>
      <c r="C354" s="198">
        <v>500000</v>
      </c>
      <c r="D354" s="213">
        <v>44225</v>
      </c>
      <c r="E354" s="198">
        <v>300000</v>
      </c>
      <c r="F354" s="183">
        <f>E354+E355-C354</f>
        <v>0</v>
      </c>
      <c r="G354" s="130"/>
      <c r="H354" s="130">
        <v>44598</v>
      </c>
      <c r="I354" t="s">
        <v>17</v>
      </c>
      <c r="J354" t="s">
        <v>162</v>
      </c>
      <c r="K354" s="143"/>
      <c r="L354" s="143">
        <v>50000</v>
      </c>
      <c r="N354"/>
      <c r="O354" s="130"/>
      <c r="P354" s="143"/>
      <c r="Q354" s="143"/>
      <c r="R354"/>
      <c r="S354"/>
    </row>
    <row r="355" spans="1:109" x14ac:dyDescent="0.2">
      <c r="A355" s="157">
        <v>2</v>
      </c>
      <c r="B355" s="213"/>
      <c r="C355" s="198"/>
      <c r="D355" s="226">
        <v>44589</v>
      </c>
      <c r="E355" s="198">
        <v>200000</v>
      </c>
      <c r="F355" s="184"/>
      <c r="G355" s="130"/>
      <c r="H355" s="130">
        <v>44605</v>
      </c>
      <c r="I355" t="s">
        <v>17</v>
      </c>
      <c r="J355" t="s">
        <v>162</v>
      </c>
      <c r="K355" s="143"/>
      <c r="L355" s="143">
        <v>100000</v>
      </c>
      <c r="N355"/>
      <c r="O355" s="130"/>
      <c r="P355" s="143"/>
      <c r="Q355" s="143"/>
      <c r="R355"/>
      <c r="S355"/>
    </row>
    <row r="356" spans="1:109" x14ac:dyDescent="0.2">
      <c r="A356" s="157">
        <v>3</v>
      </c>
      <c r="B356" s="213">
        <v>44480</v>
      </c>
      <c r="C356" s="198">
        <v>600000</v>
      </c>
      <c r="D356" s="213">
        <v>44497</v>
      </c>
      <c r="E356" s="198">
        <v>150000</v>
      </c>
      <c r="F356" s="183">
        <f>E356+E357+E359-C356</f>
        <v>0</v>
      </c>
      <c r="G356" s="130"/>
      <c r="H356" s="130">
        <v>44614</v>
      </c>
      <c r="I356" t="s">
        <v>17</v>
      </c>
      <c r="J356" t="s">
        <v>162</v>
      </c>
      <c r="K356" s="143"/>
      <c r="L356" s="143">
        <v>50000</v>
      </c>
      <c r="N356"/>
      <c r="O356" s="130"/>
      <c r="P356" s="143"/>
      <c r="Q356" s="143"/>
      <c r="R356"/>
      <c r="S356"/>
    </row>
    <row r="357" spans="1:109" x14ac:dyDescent="0.2">
      <c r="A357" s="157">
        <v>4</v>
      </c>
      <c r="B357" s="215"/>
      <c r="C357" s="198"/>
      <c r="D357" s="213">
        <v>44539</v>
      </c>
      <c r="E357" s="198">
        <v>400000</v>
      </c>
      <c r="F357" s="184"/>
      <c r="G357" s="130"/>
      <c r="H357" s="130">
        <v>44635</v>
      </c>
      <c r="I357" t="s">
        <v>17</v>
      </c>
      <c r="J357" t="s">
        <v>162</v>
      </c>
      <c r="K357" s="143"/>
      <c r="L357" s="143">
        <v>100000</v>
      </c>
      <c r="N357"/>
      <c r="O357" s="130"/>
      <c r="P357" s="143"/>
      <c r="Q357" s="143"/>
      <c r="R357"/>
      <c r="S357"/>
    </row>
    <row r="358" spans="1:109" s="44" customFormat="1" x14ac:dyDescent="0.2">
      <c r="A358" s="157">
        <v>5</v>
      </c>
      <c r="B358" s="224">
        <v>44486</v>
      </c>
      <c r="C358" s="199">
        <v>50000</v>
      </c>
      <c r="D358" s="188">
        <v>44497</v>
      </c>
      <c r="E358" s="236">
        <v>50000</v>
      </c>
      <c r="F358" s="203"/>
      <c r="G358" s="229"/>
      <c r="H358" s="130">
        <v>44638</v>
      </c>
      <c r="I358" t="s">
        <v>17</v>
      </c>
      <c r="J358" t="s">
        <v>162</v>
      </c>
      <c r="K358" s="143"/>
      <c r="L358" s="143">
        <v>100000</v>
      </c>
      <c r="M358"/>
      <c r="N358"/>
      <c r="O358" s="130"/>
      <c r="P358" s="143"/>
      <c r="Q358" s="143"/>
      <c r="R358"/>
      <c r="S358"/>
      <c r="T358" s="229"/>
      <c r="U358" s="229"/>
      <c r="V358" s="229"/>
      <c r="W358" s="229"/>
      <c r="X358" s="229"/>
      <c r="Y358" s="229"/>
      <c r="Z358" s="229"/>
      <c r="AA358" s="229"/>
      <c r="AB358" s="229"/>
      <c r="AC358" s="229"/>
      <c r="AD358" s="229"/>
      <c r="AE358" s="229"/>
      <c r="AF358" s="229"/>
      <c r="AG358" s="229"/>
      <c r="AH358" s="229"/>
      <c r="AI358" s="229"/>
      <c r="AJ358" s="229"/>
      <c r="AK358" s="229"/>
      <c r="AL358" s="229"/>
      <c r="AM358" s="229"/>
      <c r="AN358" s="229"/>
      <c r="AO358" s="229"/>
      <c r="AP358" s="229"/>
      <c r="AQ358" s="229"/>
      <c r="AR358" s="229"/>
      <c r="AS358" s="229"/>
      <c r="AT358" s="229"/>
      <c r="AU358" s="229"/>
      <c r="AV358" s="229"/>
      <c r="AW358" s="229"/>
      <c r="AX358" s="229"/>
      <c r="AY358" s="229"/>
      <c r="AZ358" s="229"/>
      <c r="BA358" s="229"/>
      <c r="BB358" s="229"/>
      <c r="BC358" s="229"/>
      <c r="BD358" s="229"/>
      <c r="BE358" s="229"/>
      <c r="BF358" s="229"/>
      <c r="BG358" s="229"/>
      <c r="BH358" s="229"/>
      <c r="BI358" s="229"/>
      <c r="BJ358" s="229"/>
      <c r="BK358" s="229"/>
      <c r="BL358" s="229"/>
      <c r="BM358" s="229"/>
      <c r="BN358" s="229"/>
      <c r="BO358" s="229"/>
      <c r="BP358" s="229"/>
      <c r="BQ358" s="229"/>
      <c r="BR358" s="229"/>
      <c r="BS358" s="229"/>
      <c r="BT358" s="229"/>
      <c r="BU358" s="229"/>
      <c r="BV358" s="229"/>
      <c r="BW358" s="229"/>
      <c r="BX358" s="229"/>
      <c r="BY358" s="229"/>
      <c r="BZ358" s="229"/>
      <c r="CA358" s="229"/>
      <c r="CB358" s="229"/>
      <c r="CC358" s="229"/>
      <c r="CD358" s="229"/>
      <c r="CE358" s="229"/>
      <c r="CF358" s="229"/>
      <c r="CG358" s="229"/>
      <c r="CH358" s="229"/>
      <c r="CI358" s="229"/>
      <c r="CJ358" s="229"/>
      <c r="CK358" s="229"/>
      <c r="CL358" s="229"/>
      <c r="CM358" s="229"/>
      <c r="CN358" s="229"/>
      <c r="CO358" s="229"/>
      <c r="CP358" s="229"/>
      <c r="CQ358" s="229"/>
      <c r="CR358" s="229"/>
      <c r="CS358" s="229"/>
      <c r="CT358" s="229"/>
      <c r="CU358" s="229"/>
      <c r="CV358" s="229"/>
      <c r="CW358" s="229"/>
      <c r="CX358" s="229"/>
      <c r="CY358" s="229"/>
      <c r="CZ358" s="229"/>
      <c r="DA358" s="229"/>
      <c r="DB358" s="229"/>
      <c r="DC358" s="229"/>
      <c r="DD358" s="229"/>
      <c r="DE358" s="238"/>
    </row>
    <row r="359" spans="1:109" x14ac:dyDescent="0.2">
      <c r="A359" s="157">
        <v>6</v>
      </c>
      <c r="B359" s="248"/>
      <c r="C359" s="247"/>
      <c r="D359" s="226">
        <v>44589</v>
      </c>
      <c r="E359" s="247">
        <v>50000</v>
      </c>
      <c r="F359" s="240"/>
      <c r="G359" s="239"/>
      <c r="H359" s="130">
        <v>44640</v>
      </c>
      <c r="I359" t="s">
        <v>100</v>
      </c>
      <c r="J359" t="s">
        <v>162</v>
      </c>
      <c r="K359" s="143"/>
      <c r="L359" s="143">
        <v>200000</v>
      </c>
      <c r="N359"/>
      <c r="O359" s="130"/>
      <c r="P359" s="143"/>
      <c r="Q359" s="143"/>
      <c r="R359"/>
      <c r="S359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  <c r="BQ359" s="84"/>
      <c r="BR359" s="84"/>
      <c r="BS359" s="84"/>
      <c r="BT359" s="84"/>
      <c r="BU359" s="84"/>
      <c r="BV359" s="84"/>
      <c r="BW359" s="84"/>
      <c r="BX359" s="84"/>
      <c r="BY359" s="84"/>
      <c r="BZ359" s="84"/>
      <c r="CA359" s="84"/>
      <c r="CB359" s="84"/>
      <c r="CC359" s="84"/>
      <c r="CD359" s="84"/>
      <c r="CE359" s="84"/>
      <c r="CF359" s="84"/>
      <c r="CG359" s="84"/>
      <c r="CH359" s="84"/>
      <c r="CI359" s="84"/>
      <c r="CJ359" s="84"/>
      <c r="CK359" s="84"/>
      <c r="CL359" s="84"/>
      <c r="CM359" s="84"/>
      <c r="CN359" s="84"/>
      <c r="CO359" s="84"/>
      <c r="CP359" s="84"/>
      <c r="CQ359" s="84"/>
      <c r="CR359" s="84"/>
      <c r="CS359" s="84"/>
      <c r="CT359" s="84"/>
      <c r="CU359" s="84"/>
      <c r="CV359" s="84"/>
      <c r="CW359" s="84"/>
      <c r="CX359" s="84"/>
      <c r="CY359" s="84"/>
      <c r="CZ359" s="84"/>
      <c r="DA359" s="84"/>
      <c r="DB359" s="84"/>
      <c r="DC359" s="84"/>
      <c r="DD359" s="84"/>
    </row>
    <row r="360" spans="1:109" x14ac:dyDescent="0.2">
      <c r="A360" s="157">
        <v>7</v>
      </c>
      <c r="B360" s="224">
        <v>44523</v>
      </c>
      <c r="C360" s="199">
        <v>100000</v>
      </c>
      <c r="D360" s="224">
        <v>44740</v>
      </c>
      <c r="E360" s="199">
        <v>100000</v>
      </c>
      <c r="F360" s="242">
        <f t="shared" ref="F360:F388" si="22">E360-C360</f>
        <v>0</v>
      </c>
      <c r="G360" s="239"/>
      <c r="H360" s="130">
        <v>44662</v>
      </c>
      <c r="I360" t="s">
        <v>100</v>
      </c>
      <c r="J360" t="s">
        <v>162</v>
      </c>
      <c r="K360" s="143"/>
      <c r="L360" s="143">
        <v>100000</v>
      </c>
      <c r="N360"/>
      <c r="O360" s="130"/>
      <c r="P360" s="143"/>
      <c r="Q360" s="143"/>
      <c r="R360"/>
      <c r="S360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  <c r="BK360" s="84"/>
      <c r="BL360" s="84"/>
      <c r="BM360" s="84"/>
      <c r="BN360" s="84"/>
      <c r="BO360" s="84"/>
      <c r="BP360" s="84"/>
      <c r="BQ360" s="84"/>
      <c r="BR360" s="84"/>
      <c r="BS360" s="84"/>
      <c r="BT360" s="84"/>
      <c r="BU360" s="84"/>
      <c r="BV360" s="84"/>
      <c r="BW360" s="84"/>
      <c r="BX360" s="84"/>
      <c r="BY360" s="84"/>
      <c r="BZ360" s="84"/>
      <c r="CA360" s="84"/>
      <c r="CB360" s="84"/>
      <c r="CC360" s="84"/>
      <c r="CD360" s="84"/>
      <c r="CE360" s="84"/>
      <c r="CF360" s="84"/>
      <c r="CG360" s="84"/>
      <c r="CH360" s="84"/>
      <c r="CI360" s="84"/>
      <c r="CJ360" s="84"/>
      <c r="CK360" s="84"/>
      <c r="CL360" s="84"/>
      <c r="CM360" s="84"/>
      <c r="CN360" s="84"/>
      <c r="CO360" s="84"/>
      <c r="CP360" s="84"/>
      <c r="CQ360" s="84"/>
      <c r="CR360" s="84"/>
      <c r="CS360" s="84"/>
      <c r="CT360" s="84"/>
      <c r="CU360" s="84"/>
      <c r="CV360" s="84"/>
      <c r="CW360" s="84"/>
      <c r="CX360" s="84"/>
      <c r="CY360" s="84"/>
      <c r="CZ360" s="84"/>
      <c r="DA360" s="84"/>
      <c r="DB360" s="84"/>
      <c r="DC360" s="84"/>
      <c r="DD360" s="84"/>
    </row>
    <row r="361" spans="1:109" x14ac:dyDescent="0.2">
      <c r="A361" s="157">
        <v>8</v>
      </c>
      <c r="B361" s="224">
        <v>44525</v>
      </c>
      <c r="C361" s="199">
        <v>100000</v>
      </c>
      <c r="D361" s="224">
        <v>44589</v>
      </c>
      <c r="E361" s="199">
        <v>100000</v>
      </c>
      <c r="F361" s="243">
        <f t="shared" si="22"/>
        <v>0</v>
      </c>
      <c r="G361" s="239"/>
      <c r="H361" s="130">
        <v>44696</v>
      </c>
      <c r="I361" t="s">
        <v>17</v>
      </c>
      <c r="J361" t="s">
        <v>162</v>
      </c>
      <c r="K361" s="143"/>
      <c r="L361" s="143">
        <v>100000</v>
      </c>
      <c r="N361"/>
      <c r="O361" s="130"/>
      <c r="P361" s="143"/>
      <c r="Q361" s="143"/>
      <c r="R361"/>
      <c r="S361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  <c r="BH361" s="84"/>
      <c r="BI361" s="84"/>
      <c r="BJ361" s="84"/>
      <c r="BK361" s="84"/>
      <c r="BL361" s="84"/>
      <c r="BM361" s="84"/>
      <c r="BN361" s="84"/>
      <c r="BO361" s="84"/>
      <c r="BP361" s="84"/>
      <c r="BQ361" s="84"/>
      <c r="BR361" s="84"/>
      <c r="BS361" s="84"/>
      <c r="BT361" s="84"/>
      <c r="BU361" s="84"/>
      <c r="BV361" s="84"/>
      <c r="BW361" s="84"/>
      <c r="BX361" s="84"/>
      <c r="BY361" s="84"/>
      <c r="BZ361" s="84"/>
      <c r="CA361" s="84"/>
      <c r="CB361" s="84"/>
      <c r="CC361" s="84"/>
      <c r="CD361" s="84"/>
      <c r="CE361" s="84"/>
      <c r="CF361" s="84"/>
      <c r="CG361" s="84"/>
      <c r="CH361" s="84"/>
      <c r="CI361" s="84"/>
      <c r="CJ361" s="84"/>
      <c r="CK361" s="84"/>
      <c r="CL361" s="84"/>
      <c r="CM361" s="84"/>
      <c r="CN361" s="84"/>
      <c r="CO361" s="84"/>
      <c r="CP361" s="84"/>
      <c r="CQ361" s="84"/>
      <c r="CR361" s="84"/>
      <c r="CS361" s="84"/>
      <c r="CT361" s="84"/>
      <c r="CU361" s="84"/>
      <c r="CV361" s="84"/>
      <c r="CW361" s="84"/>
      <c r="CX361" s="84"/>
      <c r="CY361" s="84"/>
      <c r="CZ361" s="84"/>
      <c r="DA361" s="84"/>
      <c r="DB361" s="84"/>
      <c r="DC361" s="84"/>
      <c r="DD361" s="84"/>
    </row>
    <row r="362" spans="1:109" x14ac:dyDescent="0.2">
      <c r="A362" s="157">
        <v>9</v>
      </c>
      <c r="B362" s="224">
        <v>44495</v>
      </c>
      <c r="C362" s="199">
        <v>50000</v>
      </c>
      <c r="D362" s="188">
        <v>44497</v>
      </c>
      <c r="E362" s="199">
        <v>50000</v>
      </c>
      <c r="F362" s="244"/>
      <c r="G362" s="239"/>
      <c r="H362" s="130">
        <v>44703</v>
      </c>
      <c r="I362" t="s">
        <v>17</v>
      </c>
      <c r="J362" t="s">
        <v>162</v>
      </c>
      <c r="K362" s="143"/>
      <c r="L362" s="143">
        <v>400000</v>
      </c>
      <c r="N362"/>
      <c r="O362" s="130"/>
      <c r="P362" s="143"/>
      <c r="Q362" s="143"/>
      <c r="R362"/>
      <c r="S362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  <c r="BK362" s="84"/>
      <c r="BL362" s="84"/>
      <c r="BM362" s="84"/>
      <c r="BN362" s="84"/>
      <c r="BO362" s="84"/>
      <c r="BP362" s="84"/>
      <c r="BQ362" s="84"/>
      <c r="BR362" s="84"/>
      <c r="BS362" s="84"/>
      <c r="BT362" s="84"/>
      <c r="BU362" s="84"/>
      <c r="BV362" s="84"/>
      <c r="BW362" s="84"/>
      <c r="BX362" s="84"/>
      <c r="BY362" s="84"/>
      <c r="BZ362" s="84"/>
      <c r="CA362" s="84"/>
      <c r="CB362" s="84"/>
      <c r="CC362" s="84"/>
      <c r="CD362" s="84"/>
      <c r="CE362" s="84"/>
      <c r="CF362" s="84"/>
      <c r="CG362" s="84"/>
      <c r="CH362" s="84"/>
      <c r="CI362" s="84"/>
      <c r="CJ362" s="84"/>
      <c r="CK362" s="84"/>
      <c r="CL362" s="84"/>
      <c r="CM362" s="84"/>
      <c r="CN362" s="84"/>
      <c r="CO362" s="84"/>
      <c r="CP362" s="84"/>
      <c r="CQ362" s="84"/>
      <c r="CR362" s="84"/>
      <c r="CS362" s="84"/>
      <c r="CT362" s="84"/>
      <c r="CU362" s="84"/>
      <c r="CV362" s="84"/>
      <c r="CW362" s="84"/>
      <c r="CX362" s="84"/>
      <c r="CY362" s="84"/>
      <c r="CZ362" s="84"/>
      <c r="DA362" s="84"/>
      <c r="DB362" s="84"/>
      <c r="DC362" s="84"/>
      <c r="DD362" s="84"/>
    </row>
    <row r="363" spans="1:109" x14ac:dyDescent="0.2">
      <c r="A363" s="157">
        <v>10</v>
      </c>
      <c r="B363" s="224">
        <v>44519</v>
      </c>
      <c r="C363" s="199">
        <v>50000</v>
      </c>
      <c r="D363" s="188">
        <v>44558</v>
      </c>
      <c r="E363" s="199">
        <v>50000</v>
      </c>
      <c r="F363" s="244"/>
      <c r="G363" s="239"/>
      <c r="H363" s="130">
        <v>44713</v>
      </c>
      <c r="I363" t="s">
        <v>17</v>
      </c>
      <c r="J363" t="s">
        <v>162</v>
      </c>
      <c r="K363" s="143"/>
      <c r="L363" s="143">
        <v>50000</v>
      </c>
      <c r="N363"/>
      <c r="O363" s="130"/>
      <c r="P363" s="143"/>
      <c r="Q363" s="143"/>
      <c r="R363"/>
      <c r="S363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  <c r="BQ363" s="84"/>
      <c r="BR363" s="84"/>
      <c r="BS363" s="84"/>
      <c r="BT363" s="84"/>
      <c r="BU363" s="84"/>
      <c r="BV363" s="84"/>
      <c r="BW363" s="84"/>
      <c r="BX363" s="84"/>
      <c r="BY363" s="84"/>
      <c r="BZ363" s="84"/>
      <c r="CA363" s="84"/>
      <c r="CB363" s="84"/>
      <c r="CC363" s="84"/>
      <c r="CD363" s="84"/>
      <c r="CE363" s="84"/>
      <c r="CF363" s="84"/>
      <c r="CG363" s="84"/>
      <c r="CH363" s="84"/>
      <c r="CI363" s="84"/>
      <c r="CJ363" s="84"/>
      <c r="CK363" s="84"/>
      <c r="CL363" s="84"/>
      <c r="CM363" s="84"/>
      <c r="CN363" s="84"/>
      <c r="CO363" s="84"/>
      <c r="CP363" s="84"/>
      <c r="CQ363" s="84"/>
      <c r="CR363" s="84"/>
      <c r="CS363" s="84"/>
      <c r="CT363" s="84"/>
      <c r="CU363" s="84"/>
      <c r="CV363" s="84"/>
      <c r="CW363" s="84"/>
      <c r="CX363" s="84"/>
      <c r="CY363" s="84"/>
      <c r="CZ363" s="84"/>
      <c r="DA363" s="84"/>
      <c r="DB363" s="84"/>
      <c r="DC363" s="84"/>
      <c r="DD363" s="84"/>
    </row>
    <row r="364" spans="1:109" s="43" customFormat="1" x14ac:dyDescent="0.2">
      <c r="A364" s="157">
        <v>11</v>
      </c>
      <c r="B364" s="224">
        <v>44546</v>
      </c>
      <c r="C364" s="199">
        <v>50000</v>
      </c>
      <c r="D364" s="188">
        <v>44558</v>
      </c>
      <c r="E364" s="199">
        <v>50000</v>
      </c>
      <c r="F364" s="245"/>
      <c r="G364" s="229"/>
      <c r="H364" s="130">
        <v>44734</v>
      </c>
      <c r="I364" t="s">
        <v>100</v>
      </c>
      <c r="J364" t="s">
        <v>162</v>
      </c>
      <c r="K364" s="143"/>
      <c r="L364" s="143">
        <v>100000</v>
      </c>
      <c r="M364"/>
      <c r="N364"/>
      <c r="O364" s="130"/>
      <c r="P364" s="143"/>
      <c r="Q364" s="143"/>
      <c r="R364"/>
      <c r="S364"/>
      <c r="T364" s="229"/>
      <c r="U364" s="229"/>
      <c r="V364" s="229"/>
      <c r="W364" s="229"/>
      <c r="X364" s="229"/>
      <c r="Y364" s="229"/>
      <c r="Z364" s="229"/>
      <c r="AA364" s="229"/>
      <c r="AB364" s="229"/>
      <c r="AC364" s="229"/>
      <c r="AD364" s="229"/>
      <c r="AE364" s="229"/>
      <c r="AF364" s="229"/>
      <c r="AG364" s="229"/>
      <c r="AH364" s="229"/>
      <c r="AI364" s="229"/>
      <c r="AJ364" s="229"/>
      <c r="AK364" s="229"/>
      <c r="AL364" s="229"/>
      <c r="AM364" s="229"/>
      <c r="AN364" s="229"/>
      <c r="AO364" s="229"/>
      <c r="AP364" s="229"/>
      <c r="AQ364" s="229"/>
      <c r="AR364" s="229"/>
      <c r="AS364" s="229"/>
      <c r="AT364" s="229"/>
      <c r="AU364" s="229"/>
      <c r="AV364" s="229"/>
      <c r="AW364" s="229"/>
      <c r="AX364" s="229"/>
      <c r="AY364" s="229"/>
      <c r="AZ364" s="229"/>
      <c r="BA364" s="229"/>
      <c r="BB364" s="229"/>
      <c r="BC364" s="229"/>
      <c r="BD364" s="229"/>
      <c r="BE364" s="229"/>
      <c r="BF364" s="229"/>
      <c r="BG364" s="229"/>
      <c r="BH364" s="229"/>
      <c r="BI364" s="229"/>
      <c r="BJ364" s="229"/>
      <c r="BK364" s="229"/>
      <c r="BL364" s="229"/>
      <c r="BM364" s="229"/>
      <c r="BN364" s="229"/>
      <c r="BO364" s="229"/>
      <c r="BP364" s="229"/>
      <c r="BQ364" s="229"/>
      <c r="BR364" s="229"/>
      <c r="BS364" s="229"/>
      <c r="BT364" s="229"/>
      <c r="BU364" s="229"/>
      <c r="BV364" s="229"/>
      <c r="BW364" s="229"/>
      <c r="BX364" s="229"/>
      <c r="BY364" s="229"/>
      <c r="BZ364" s="229"/>
      <c r="CA364" s="229"/>
      <c r="CB364" s="229"/>
      <c r="CC364" s="229"/>
      <c r="CD364" s="229"/>
      <c r="CE364" s="229"/>
      <c r="CF364" s="229"/>
      <c r="CG364" s="229"/>
      <c r="CH364" s="229"/>
      <c r="CI364" s="229"/>
      <c r="CJ364" s="229"/>
      <c r="CK364" s="229"/>
      <c r="CL364" s="229"/>
      <c r="CM364" s="229"/>
      <c r="CN364" s="229"/>
      <c r="CO364" s="229"/>
      <c r="CP364" s="229"/>
      <c r="CQ364" s="229"/>
      <c r="CR364" s="229"/>
      <c r="CS364" s="229"/>
      <c r="CT364" s="229"/>
      <c r="CU364" s="229"/>
      <c r="CV364" s="229"/>
      <c r="CW364" s="229"/>
      <c r="CX364" s="229"/>
      <c r="CY364" s="229"/>
      <c r="CZ364" s="229"/>
      <c r="DA364" s="229"/>
      <c r="DB364" s="229"/>
      <c r="DC364" s="229"/>
      <c r="DD364" s="229"/>
      <c r="DE364" s="237"/>
    </row>
    <row r="365" spans="1:109" s="229" customFormat="1" x14ac:dyDescent="0.2">
      <c r="A365" s="157">
        <v>12</v>
      </c>
      <c r="B365" s="224">
        <v>44551</v>
      </c>
      <c r="C365" s="199">
        <v>50000</v>
      </c>
      <c r="D365" s="188">
        <v>44558</v>
      </c>
      <c r="E365" s="199">
        <v>50000</v>
      </c>
      <c r="F365" s="241"/>
      <c r="H365" s="130">
        <v>44761</v>
      </c>
      <c r="I365" t="s">
        <v>100</v>
      </c>
      <c r="J365" t="s">
        <v>162</v>
      </c>
      <c r="K365" s="143"/>
      <c r="L365" s="143">
        <v>100000</v>
      </c>
      <c r="M365"/>
      <c r="N365"/>
      <c r="O365" s="130"/>
      <c r="P365" s="143"/>
      <c r="Q365" s="143"/>
      <c r="R365"/>
      <c r="S365"/>
    </row>
    <row r="366" spans="1:109" x14ac:dyDescent="0.2">
      <c r="A366" s="157">
        <v>13</v>
      </c>
      <c r="B366" s="342">
        <v>44583</v>
      </c>
      <c r="C366" s="344">
        <v>100000</v>
      </c>
      <c r="D366" s="224">
        <v>44617</v>
      </c>
      <c r="E366" s="165">
        <v>50000</v>
      </c>
      <c r="F366" s="374">
        <v>0</v>
      </c>
      <c r="G366" s="130"/>
      <c r="H366" s="130"/>
      <c r="I366"/>
      <c r="J366"/>
      <c r="K366" s="143"/>
      <c r="L366" s="143"/>
      <c r="N366"/>
      <c r="O366" s="130"/>
      <c r="P366" s="143"/>
      <c r="Q366" s="143"/>
      <c r="R366"/>
      <c r="S366"/>
    </row>
    <row r="367" spans="1:109" x14ac:dyDescent="0.2">
      <c r="A367" s="166"/>
      <c r="B367" s="343"/>
      <c r="C367" s="345"/>
      <c r="D367" s="224">
        <v>44740</v>
      </c>
      <c r="E367" s="165">
        <v>50000</v>
      </c>
      <c r="F367" s="375"/>
      <c r="G367" s="130"/>
      <c r="H367" s="130">
        <v>44589</v>
      </c>
      <c r="I367" t="s">
        <v>17</v>
      </c>
      <c r="J367" t="s">
        <v>565</v>
      </c>
      <c r="K367" s="143">
        <v>200000</v>
      </c>
      <c r="L367" s="143"/>
      <c r="N367"/>
      <c r="O367" s="130"/>
      <c r="P367" s="143"/>
      <c r="Q367" s="143"/>
      <c r="R367"/>
      <c r="S367"/>
    </row>
    <row r="368" spans="1:109" x14ac:dyDescent="0.2">
      <c r="A368" s="157">
        <v>14</v>
      </c>
      <c r="B368" s="224">
        <v>44590</v>
      </c>
      <c r="C368" s="221">
        <v>50000</v>
      </c>
      <c r="D368" s="188">
        <v>44558</v>
      </c>
      <c r="E368" s="165">
        <v>50000</v>
      </c>
      <c r="F368" s="246">
        <f t="shared" si="22"/>
        <v>0</v>
      </c>
      <c r="G368" s="130"/>
      <c r="H368" s="130">
        <v>44589</v>
      </c>
      <c r="I368" t="s">
        <v>17</v>
      </c>
      <c r="J368" t="s">
        <v>566</v>
      </c>
      <c r="K368" s="143">
        <v>100000</v>
      </c>
      <c r="L368" s="143"/>
      <c r="N368"/>
      <c r="O368" s="130"/>
      <c r="P368" s="143"/>
      <c r="Q368" s="143"/>
      <c r="R368"/>
      <c r="S368"/>
    </row>
    <row r="369" spans="1:19" x14ac:dyDescent="0.2">
      <c r="A369" s="157">
        <v>15</v>
      </c>
      <c r="B369" s="224">
        <v>44598</v>
      </c>
      <c r="C369" s="221">
        <v>50000</v>
      </c>
      <c r="D369" s="224">
        <v>44617</v>
      </c>
      <c r="E369" s="165">
        <v>50000</v>
      </c>
      <c r="F369" s="246">
        <f t="shared" si="22"/>
        <v>0</v>
      </c>
      <c r="G369" s="130"/>
      <c r="H369" s="130">
        <v>44589</v>
      </c>
      <c r="I369" t="s">
        <v>17</v>
      </c>
      <c r="J369" t="s">
        <v>350</v>
      </c>
      <c r="K369" s="143">
        <v>50000</v>
      </c>
      <c r="L369" s="143"/>
      <c r="N369"/>
      <c r="O369" s="130"/>
      <c r="P369" s="143"/>
      <c r="Q369" s="143"/>
      <c r="R369"/>
      <c r="S369"/>
    </row>
    <row r="370" spans="1:19" x14ac:dyDescent="0.2">
      <c r="A370" s="157">
        <v>16</v>
      </c>
      <c r="B370" s="224">
        <v>44605</v>
      </c>
      <c r="C370" s="199">
        <v>100000</v>
      </c>
      <c r="D370" s="224">
        <v>44617</v>
      </c>
      <c r="E370" s="199">
        <v>100000</v>
      </c>
      <c r="F370" s="246">
        <f t="shared" si="22"/>
        <v>0</v>
      </c>
      <c r="G370" s="130"/>
      <c r="H370" s="130">
        <v>44617</v>
      </c>
      <c r="I370" t="s">
        <v>100</v>
      </c>
      <c r="J370" t="s">
        <v>608</v>
      </c>
      <c r="K370" s="143">
        <v>50000</v>
      </c>
      <c r="L370" s="143"/>
      <c r="N370"/>
      <c r="O370" s="130"/>
      <c r="P370" s="143"/>
      <c r="Q370" s="143"/>
      <c r="R370"/>
      <c r="S370"/>
    </row>
    <row r="371" spans="1:19" x14ac:dyDescent="0.2">
      <c r="A371" s="157">
        <v>17</v>
      </c>
      <c r="B371" s="224">
        <v>44614</v>
      </c>
      <c r="C371" s="221">
        <v>50000</v>
      </c>
      <c r="D371" s="224">
        <v>44617</v>
      </c>
      <c r="E371" s="165">
        <v>50000</v>
      </c>
      <c r="F371" s="246">
        <f t="shared" si="22"/>
        <v>0</v>
      </c>
      <c r="G371" s="130"/>
      <c r="H371" s="130">
        <v>44617</v>
      </c>
      <c r="I371" t="s">
        <v>100</v>
      </c>
      <c r="J371" t="s">
        <v>609</v>
      </c>
      <c r="K371" s="143">
        <v>200000</v>
      </c>
      <c r="L371" s="143"/>
      <c r="N371"/>
      <c r="O371" s="130"/>
      <c r="P371" s="143"/>
      <c r="Q371" s="143"/>
      <c r="R371"/>
      <c r="S371"/>
    </row>
    <row r="372" spans="1:19" x14ac:dyDescent="0.2">
      <c r="A372" s="157">
        <v>18</v>
      </c>
      <c r="B372" s="224">
        <v>44635</v>
      </c>
      <c r="C372" s="199">
        <v>100000</v>
      </c>
      <c r="D372" s="224">
        <v>44653</v>
      </c>
      <c r="E372" s="199">
        <v>100000</v>
      </c>
      <c r="F372" s="246">
        <f t="shared" si="22"/>
        <v>0</v>
      </c>
      <c r="H372" s="130">
        <v>44653</v>
      </c>
      <c r="I372" t="s">
        <v>100</v>
      </c>
      <c r="J372" t="s">
        <v>675</v>
      </c>
      <c r="K372" s="143">
        <v>100000</v>
      </c>
      <c r="L372" s="143"/>
      <c r="N372"/>
      <c r="O372" s="130"/>
      <c r="P372" s="143"/>
      <c r="Q372" s="143"/>
      <c r="R372" s="143"/>
      <c r="S372"/>
    </row>
    <row r="373" spans="1:19" x14ac:dyDescent="0.2">
      <c r="A373" s="157">
        <v>19</v>
      </c>
      <c r="B373" s="224">
        <v>44638</v>
      </c>
      <c r="C373" s="199">
        <v>100000</v>
      </c>
      <c r="D373" s="224">
        <v>44680</v>
      </c>
      <c r="E373" s="199">
        <v>100000</v>
      </c>
      <c r="F373" s="246">
        <f t="shared" si="22"/>
        <v>0</v>
      </c>
      <c r="G373" s="130"/>
      <c r="H373" s="130">
        <v>44671</v>
      </c>
      <c r="I373" t="s">
        <v>100</v>
      </c>
      <c r="J373" t="s">
        <v>698</v>
      </c>
      <c r="K373" s="143">
        <v>200000</v>
      </c>
      <c r="L373" s="143"/>
      <c r="N373"/>
      <c r="O373" s="130"/>
      <c r="P373" s="143"/>
      <c r="Q373" s="143"/>
      <c r="R373"/>
      <c r="S373"/>
    </row>
    <row r="374" spans="1:19" x14ac:dyDescent="0.2">
      <c r="A374" s="157">
        <v>20</v>
      </c>
      <c r="B374" s="224">
        <v>44640</v>
      </c>
      <c r="C374" s="199">
        <v>200000</v>
      </c>
      <c r="D374" s="224">
        <v>44671</v>
      </c>
      <c r="E374" s="199">
        <v>200000</v>
      </c>
      <c r="F374" s="246">
        <f t="shared" si="22"/>
        <v>0</v>
      </c>
      <c r="G374" s="130"/>
      <c r="H374" s="130">
        <v>44680</v>
      </c>
      <c r="I374" t="s">
        <v>100</v>
      </c>
      <c r="J374" t="s">
        <v>694</v>
      </c>
      <c r="K374" s="143">
        <v>200000</v>
      </c>
      <c r="L374" s="143"/>
      <c r="N374"/>
      <c r="O374" s="130"/>
      <c r="P374" s="143"/>
      <c r="Q374" s="143"/>
      <c r="R374"/>
      <c r="S374"/>
    </row>
    <row r="375" spans="1:19" x14ac:dyDescent="0.2">
      <c r="A375" s="157">
        <v>21</v>
      </c>
      <c r="B375" s="224">
        <v>44662</v>
      </c>
      <c r="C375" s="199">
        <v>100000</v>
      </c>
      <c r="D375" s="224">
        <v>44680</v>
      </c>
      <c r="E375" s="199">
        <v>100000</v>
      </c>
      <c r="F375" s="246">
        <f t="shared" si="22"/>
        <v>0</v>
      </c>
      <c r="G375" s="130"/>
      <c r="H375" s="130">
        <v>44711</v>
      </c>
      <c r="I375" t="s">
        <v>100</v>
      </c>
      <c r="J375" t="s">
        <v>729</v>
      </c>
      <c r="K375" s="143">
        <v>200000</v>
      </c>
      <c r="L375" s="143"/>
      <c r="N375"/>
      <c r="O375" s="130"/>
      <c r="P375" s="143"/>
      <c r="Q375" s="143"/>
      <c r="R375" s="143"/>
      <c r="S375"/>
    </row>
    <row r="376" spans="1:19" x14ac:dyDescent="0.2">
      <c r="A376" s="157">
        <v>22</v>
      </c>
      <c r="B376" s="202">
        <v>44696</v>
      </c>
      <c r="C376" s="222">
        <v>100000</v>
      </c>
      <c r="D376" s="130">
        <v>44653</v>
      </c>
      <c r="E376" s="143">
        <v>100000</v>
      </c>
      <c r="F376" s="246">
        <f t="shared" si="22"/>
        <v>0</v>
      </c>
      <c r="G376" s="130"/>
      <c r="H376" s="130">
        <v>44740</v>
      </c>
      <c r="I376" t="s">
        <v>17</v>
      </c>
      <c r="J376" t="s">
        <v>773</v>
      </c>
      <c r="K376" s="143">
        <v>100000</v>
      </c>
      <c r="L376" s="143"/>
      <c r="N376"/>
      <c r="O376" s="130"/>
      <c r="P376" s="143"/>
      <c r="Q376" s="143"/>
      <c r="R376"/>
      <c r="S376"/>
    </row>
    <row r="377" spans="1:19" x14ac:dyDescent="0.2">
      <c r="A377" s="96">
        <v>23</v>
      </c>
      <c r="B377" s="377">
        <v>44703</v>
      </c>
      <c r="C377" s="378">
        <v>400000</v>
      </c>
      <c r="D377" s="148">
        <v>44711</v>
      </c>
      <c r="E377" s="150">
        <v>200000</v>
      </c>
      <c r="F377" s="246">
        <f t="shared" si="22"/>
        <v>-200000</v>
      </c>
      <c r="H377" s="130">
        <v>44740</v>
      </c>
      <c r="I377" t="s">
        <v>17</v>
      </c>
      <c r="J377" t="s">
        <v>774</v>
      </c>
      <c r="K377" s="143">
        <v>50000</v>
      </c>
      <c r="L377" s="143"/>
      <c r="N377"/>
      <c r="O377" s="130"/>
      <c r="P377" s="143"/>
      <c r="Q377" s="143"/>
      <c r="R377"/>
      <c r="S377"/>
    </row>
    <row r="378" spans="1:19" x14ac:dyDescent="0.2">
      <c r="A378" s="96">
        <v>24</v>
      </c>
      <c r="B378" s="377"/>
      <c r="C378" s="378"/>
      <c r="D378" s="202"/>
      <c r="E378" s="160"/>
      <c r="F378" s="246">
        <f t="shared" si="22"/>
        <v>0</v>
      </c>
      <c r="G378" s="130"/>
      <c r="H378" s="229"/>
      <c r="I378" s="230"/>
      <c r="J378" s="230"/>
      <c r="K378" s="231"/>
      <c r="L378" s="231"/>
      <c r="N378"/>
      <c r="O378" s="130"/>
      <c r="P378" s="143"/>
      <c r="Q378" s="143"/>
      <c r="R378"/>
      <c r="S378"/>
    </row>
    <row r="379" spans="1:19" x14ac:dyDescent="0.2">
      <c r="A379" s="157">
        <v>25</v>
      </c>
      <c r="B379" s="130">
        <v>44713</v>
      </c>
      <c r="C379" s="143">
        <v>50000</v>
      </c>
      <c r="D379" s="209"/>
      <c r="E379" s="191"/>
      <c r="F379" s="246">
        <f t="shared" si="22"/>
        <v>-50000</v>
      </c>
      <c r="G379" s="130"/>
      <c r="H379" s="229"/>
      <c r="I379" s="230"/>
      <c r="J379" s="230"/>
      <c r="K379" s="231"/>
      <c r="L379" s="231"/>
      <c r="N379"/>
      <c r="O379" s="130"/>
      <c r="P379" s="143"/>
      <c r="Q379" s="143"/>
      <c r="R379"/>
      <c r="S379"/>
    </row>
    <row r="380" spans="1:19" x14ac:dyDescent="0.2">
      <c r="A380" s="157">
        <v>26</v>
      </c>
      <c r="B380" s="130">
        <v>44734</v>
      </c>
      <c r="C380" s="143">
        <v>100000</v>
      </c>
      <c r="D380" s="2"/>
      <c r="E380" s="153"/>
      <c r="F380" s="246">
        <f t="shared" si="22"/>
        <v>-100000</v>
      </c>
      <c r="G380" s="130"/>
      <c r="H380" s="229"/>
      <c r="I380" s="230"/>
      <c r="J380" s="230"/>
      <c r="K380" s="231"/>
      <c r="L380" s="233"/>
      <c r="N380"/>
      <c r="O380" s="130"/>
      <c r="P380" s="143"/>
      <c r="Q380" s="143"/>
      <c r="R380"/>
      <c r="S380"/>
    </row>
    <row r="381" spans="1:19" x14ac:dyDescent="0.2">
      <c r="A381" s="157">
        <v>27</v>
      </c>
      <c r="B381" s="130">
        <v>44761</v>
      </c>
      <c r="C381" s="143">
        <v>100000</v>
      </c>
      <c r="D381" s="2"/>
      <c r="E381" s="153"/>
      <c r="F381" s="246">
        <f t="shared" si="22"/>
        <v>-100000</v>
      </c>
      <c r="G381" s="130"/>
      <c r="H381" s="229"/>
      <c r="I381" s="230"/>
      <c r="J381" s="230"/>
      <c r="K381" s="231"/>
      <c r="L381" s="233"/>
      <c r="N381"/>
      <c r="O381" s="130"/>
      <c r="P381" s="143"/>
      <c r="Q381" s="143"/>
      <c r="R381"/>
      <c r="S381"/>
    </row>
    <row r="382" spans="1:19" x14ac:dyDescent="0.2">
      <c r="A382" s="157">
        <v>28</v>
      </c>
      <c r="B382" s="2"/>
      <c r="C382" s="153"/>
      <c r="D382" s="2"/>
      <c r="E382" s="153"/>
      <c r="F382" s="246">
        <f t="shared" si="22"/>
        <v>0</v>
      </c>
      <c r="G382" s="130"/>
      <c r="H382" s="229"/>
      <c r="I382" s="230"/>
      <c r="J382" s="230"/>
      <c r="K382" s="231"/>
      <c r="L382" s="233"/>
      <c r="N382" s="145"/>
      <c r="O382" s="144"/>
      <c r="P382" s="146"/>
      <c r="Q382" s="146"/>
      <c r="R382"/>
      <c r="S382"/>
    </row>
    <row r="383" spans="1:19" x14ac:dyDescent="0.2">
      <c r="A383" s="157">
        <v>29</v>
      </c>
      <c r="B383" s="207"/>
      <c r="C383" s="153"/>
      <c r="D383" s="207"/>
      <c r="E383" s="153"/>
      <c r="F383" s="246">
        <f t="shared" si="22"/>
        <v>0</v>
      </c>
      <c r="H383" s="229"/>
      <c r="I383" s="230"/>
      <c r="J383" s="230"/>
      <c r="K383" s="231"/>
      <c r="L383" s="233"/>
      <c r="N383" s="145"/>
      <c r="O383" s="144"/>
      <c r="P383" s="146"/>
      <c r="Q383" s="146"/>
      <c r="R383"/>
      <c r="S383"/>
    </row>
    <row r="384" spans="1:19" x14ac:dyDescent="0.2">
      <c r="A384" s="157">
        <v>30</v>
      </c>
      <c r="B384" s="207"/>
      <c r="C384" s="153"/>
      <c r="D384" s="207"/>
      <c r="E384" s="153"/>
      <c r="F384" s="246">
        <f t="shared" si="22"/>
        <v>0</v>
      </c>
      <c r="G384" s="130"/>
      <c r="H384" s="229"/>
      <c r="I384" s="230"/>
      <c r="J384" s="230"/>
      <c r="K384" s="231"/>
      <c r="L384" s="232"/>
      <c r="N384"/>
      <c r="O384" s="130"/>
      <c r="P384" s="143"/>
      <c r="Q384" s="143"/>
      <c r="R384"/>
      <c r="S384"/>
    </row>
    <row r="385" spans="1:19" x14ac:dyDescent="0.2">
      <c r="A385" s="157">
        <v>31</v>
      </c>
      <c r="B385" s="207"/>
      <c r="C385" s="153"/>
      <c r="D385" s="207"/>
      <c r="E385" s="153"/>
      <c r="F385" s="246">
        <f t="shared" si="22"/>
        <v>0</v>
      </c>
      <c r="G385" s="130"/>
      <c r="H385" s="229"/>
      <c r="I385" s="230"/>
      <c r="J385" s="230"/>
      <c r="K385" s="231"/>
      <c r="L385" s="232"/>
      <c r="N385"/>
      <c r="O385" s="130"/>
      <c r="P385" s="143"/>
      <c r="Q385" s="143"/>
      <c r="R385"/>
      <c r="S385"/>
    </row>
    <row r="386" spans="1:19" x14ac:dyDescent="0.2">
      <c r="A386" s="157">
        <v>32</v>
      </c>
      <c r="B386" s="2"/>
      <c r="C386" s="153"/>
      <c r="D386" s="2"/>
      <c r="E386" s="153"/>
      <c r="F386" s="246">
        <f t="shared" si="22"/>
        <v>0</v>
      </c>
      <c r="G386" s="130"/>
      <c r="H386" s="229"/>
      <c r="I386" s="230"/>
      <c r="J386" s="230"/>
      <c r="K386" s="231"/>
      <c r="L386" s="232"/>
      <c r="N386"/>
      <c r="O386" s="130"/>
      <c r="P386" s="143"/>
      <c r="Q386" s="143"/>
      <c r="R386"/>
      <c r="S386"/>
    </row>
    <row r="387" spans="1:19" x14ac:dyDescent="0.2">
      <c r="A387" s="157">
        <v>33</v>
      </c>
      <c r="B387" s="2"/>
      <c r="C387" s="153"/>
      <c r="D387" s="2"/>
      <c r="E387" s="153"/>
      <c r="F387" s="246">
        <f t="shared" si="22"/>
        <v>0</v>
      </c>
      <c r="G387" s="130"/>
      <c r="H387" s="229"/>
      <c r="I387" s="230"/>
      <c r="J387" s="230"/>
      <c r="K387" s="231"/>
      <c r="L387" s="232"/>
      <c r="N387"/>
      <c r="O387" s="130"/>
      <c r="P387" s="143"/>
      <c r="Q387" s="143"/>
      <c r="R387"/>
      <c r="S387"/>
    </row>
    <row r="388" spans="1:19" x14ac:dyDescent="0.2">
      <c r="A388" s="157">
        <v>34</v>
      </c>
      <c r="B388" s="207"/>
      <c r="C388" s="153"/>
      <c r="D388" s="207"/>
      <c r="E388" s="153"/>
      <c r="F388" s="246">
        <f t="shared" si="22"/>
        <v>0</v>
      </c>
      <c r="G388" s="130"/>
      <c r="H388" s="229"/>
      <c r="I388" s="230"/>
      <c r="J388" s="230"/>
      <c r="K388" s="231"/>
      <c r="L388" s="232"/>
      <c r="N388"/>
      <c r="O388" s="130"/>
      <c r="P388" s="143"/>
      <c r="Q388" s="143"/>
      <c r="R388"/>
      <c r="S388"/>
    </row>
    <row r="389" spans="1:19" x14ac:dyDescent="0.2">
      <c r="A389" s="96"/>
      <c r="B389" s="253"/>
      <c r="C389" s="254"/>
      <c r="D389" s="253"/>
      <c r="E389" s="254"/>
      <c r="F389" s="93"/>
      <c r="G389" s="130"/>
      <c r="H389" s="229"/>
      <c r="I389" s="230"/>
      <c r="J389" s="230"/>
      <c r="K389" s="231"/>
      <c r="L389" s="232"/>
      <c r="N389"/>
      <c r="O389" s="130"/>
      <c r="P389" s="143"/>
      <c r="Q389" s="143"/>
      <c r="R389"/>
      <c r="S389"/>
    </row>
    <row r="390" spans="1:19" s="84" customFormat="1" x14ac:dyDescent="0.2">
      <c r="A390" s="350" t="s">
        <v>646</v>
      </c>
      <c r="B390" s="351"/>
      <c r="C390" s="351"/>
      <c r="D390" s="351"/>
      <c r="E390" s="351"/>
      <c r="F390" s="352"/>
      <c r="H390" s="130"/>
      <c r="I390"/>
      <c r="J390"/>
      <c r="K390" s="143"/>
      <c r="L390" s="143"/>
      <c r="M390"/>
      <c r="N390"/>
      <c r="O390" s="130"/>
      <c r="P390" s="143"/>
      <c r="Q390" s="143"/>
      <c r="R390"/>
      <c r="S390"/>
    </row>
    <row r="391" spans="1:19" x14ac:dyDescent="0.2">
      <c r="A391" s="132"/>
      <c r="B391" s="2" t="s">
        <v>68</v>
      </c>
      <c r="C391" s="153"/>
      <c r="D391" s="2" t="s">
        <v>69</v>
      </c>
      <c r="E391" s="153"/>
      <c r="F391" s="132" t="s">
        <v>70</v>
      </c>
      <c r="H391" s="130"/>
      <c r="I391"/>
      <c r="J391"/>
      <c r="K391" s="143"/>
      <c r="L391" s="143"/>
      <c r="N391"/>
      <c r="O391" s="130"/>
      <c r="P391" s="143"/>
      <c r="Q391" s="143"/>
      <c r="R391"/>
      <c r="S391"/>
    </row>
    <row r="392" spans="1:19" x14ac:dyDescent="0.2">
      <c r="A392" s="132" t="s">
        <v>28</v>
      </c>
      <c r="B392" s="2" t="s">
        <v>71</v>
      </c>
      <c r="C392" s="189" t="s">
        <v>72</v>
      </c>
      <c r="D392" s="2" t="s">
        <v>71</v>
      </c>
      <c r="E392" s="153" t="s">
        <v>72</v>
      </c>
      <c r="F392" s="132"/>
      <c r="H392" s="130"/>
      <c r="I392"/>
      <c r="J392"/>
      <c r="K392" s="143"/>
      <c r="L392" s="143"/>
      <c r="N392"/>
      <c r="O392" s="130"/>
      <c r="P392" s="143"/>
      <c r="Q392" s="143"/>
      <c r="R392"/>
      <c r="S392"/>
    </row>
    <row r="393" spans="1:19" x14ac:dyDescent="0.2">
      <c r="A393" s="132">
        <v>1</v>
      </c>
      <c r="B393" s="171">
        <v>44625</v>
      </c>
      <c r="C393" s="222">
        <v>300000</v>
      </c>
      <c r="D393" s="171">
        <v>44629</v>
      </c>
      <c r="E393" s="143">
        <v>300000</v>
      </c>
      <c r="F393" s="246">
        <f t="shared" ref="F393:F403" si="23">E393-C393</f>
        <v>0</v>
      </c>
      <c r="G393" s="130"/>
      <c r="H393" s="130"/>
      <c r="I393"/>
      <c r="J393"/>
      <c r="K393" s="143"/>
      <c r="L393" s="143"/>
      <c r="N393"/>
      <c r="O393" s="130"/>
      <c r="P393" s="143"/>
      <c r="Q393" s="143"/>
      <c r="R393"/>
      <c r="S393"/>
    </row>
    <row r="394" spans="1:19" x14ac:dyDescent="0.2">
      <c r="A394" s="132">
        <v>2</v>
      </c>
      <c r="B394" s="171">
        <v>44666</v>
      </c>
      <c r="C394" s="222">
        <v>500000</v>
      </c>
      <c r="D394" s="171">
        <v>44669</v>
      </c>
      <c r="E394" s="143">
        <v>500000</v>
      </c>
      <c r="F394" s="246">
        <f t="shared" si="23"/>
        <v>0</v>
      </c>
      <c r="G394" s="130"/>
      <c r="H394" s="130"/>
      <c r="I394"/>
      <c r="J394"/>
      <c r="K394" s="143"/>
      <c r="L394" s="143"/>
      <c r="N394"/>
      <c r="O394" s="130"/>
      <c r="P394" s="143"/>
      <c r="Q394" s="143"/>
      <c r="R394"/>
      <c r="S394"/>
    </row>
    <row r="395" spans="1:19" x14ac:dyDescent="0.2">
      <c r="A395" s="132">
        <v>3</v>
      </c>
      <c r="B395" s="130">
        <v>44726</v>
      </c>
      <c r="C395" s="150">
        <v>500000</v>
      </c>
      <c r="D395" s="171">
        <v>44728</v>
      </c>
      <c r="E395" s="143">
        <v>500000</v>
      </c>
      <c r="F395" s="246">
        <f t="shared" si="23"/>
        <v>0</v>
      </c>
      <c r="G395" s="130"/>
      <c r="H395" s="130"/>
      <c r="I395"/>
      <c r="J395"/>
      <c r="K395" s="143"/>
      <c r="L395" s="143"/>
      <c r="N395"/>
      <c r="O395" s="130"/>
      <c r="P395" s="143"/>
      <c r="Q395" s="143"/>
      <c r="R395"/>
      <c r="S395"/>
    </row>
    <row r="396" spans="1:19" x14ac:dyDescent="0.2">
      <c r="A396" s="132">
        <v>4</v>
      </c>
      <c r="B396" s="130">
        <v>44735</v>
      </c>
      <c r="C396" s="150">
        <v>500000</v>
      </c>
      <c r="D396" s="171">
        <v>44749</v>
      </c>
      <c r="E396" s="143">
        <v>500000</v>
      </c>
      <c r="F396" s="246">
        <f t="shared" si="23"/>
        <v>0</v>
      </c>
      <c r="G396" s="130"/>
      <c r="H396" s="130"/>
      <c r="I396"/>
      <c r="J396"/>
      <c r="K396" s="143"/>
      <c r="L396" s="143"/>
      <c r="N396"/>
      <c r="O396" s="130"/>
      <c r="P396" s="143"/>
      <c r="Q396" s="143"/>
      <c r="R396"/>
      <c r="S396"/>
    </row>
    <row r="397" spans="1:19" x14ac:dyDescent="0.2">
      <c r="A397" s="132">
        <v>5</v>
      </c>
      <c r="B397" s="130">
        <v>44763</v>
      </c>
      <c r="C397" s="150">
        <v>500000</v>
      </c>
      <c r="D397" s="171">
        <v>44770</v>
      </c>
      <c r="E397" s="143">
        <v>500000</v>
      </c>
      <c r="F397" s="246">
        <f t="shared" si="23"/>
        <v>0</v>
      </c>
      <c r="G397" s="130"/>
      <c r="N397"/>
      <c r="O397" s="130"/>
      <c r="P397" s="143"/>
      <c r="Q397" s="143"/>
      <c r="R397"/>
      <c r="S397"/>
    </row>
    <row r="398" spans="1:19" x14ac:dyDescent="0.2">
      <c r="A398" s="132">
        <v>6</v>
      </c>
      <c r="B398" s="130"/>
      <c r="C398"/>
      <c r="D398" s="2"/>
      <c r="E398" s="153"/>
      <c r="F398" s="246">
        <f t="shared" si="23"/>
        <v>0</v>
      </c>
      <c r="G398" s="130"/>
      <c r="H398" s="130"/>
      <c r="I398"/>
      <c r="J398"/>
      <c r="K398" s="143"/>
      <c r="L398" s="143"/>
      <c r="N398"/>
      <c r="O398" s="130"/>
      <c r="P398" s="143"/>
      <c r="Q398" s="143"/>
      <c r="R398"/>
      <c r="S398"/>
    </row>
    <row r="399" spans="1:19" x14ac:dyDescent="0.2">
      <c r="A399" s="132">
        <v>7</v>
      </c>
      <c r="C399"/>
      <c r="D399" s="2"/>
      <c r="E399" s="153"/>
      <c r="F399" s="246">
        <f t="shared" si="23"/>
        <v>0</v>
      </c>
      <c r="G399" s="130"/>
      <c r="H399" s="130"/>
      <c r="I399"/>
      <c r="J399"/>
      <c r="K399" s="143"/>
      <c r="L399" s="143"/>
      <c r="N399"/>
      <c r="O399" s="130"/>
      <c r="P399" s="143"/>
      <c r="Q399" s="143"/>
      <c r="R399"/>
      <c r="S399"/>
    </row>
    <row r="400" spans="1:19" x14ac:dyDescent="0.2">
      <c r="A400" s="132">
        <v>8</v>
      </c>
      <c r="B400" s="2"/>
      <c r="C400" s="153"/>
      <c r="D400" s="2"/>
      <c r="E400" s="153"/>
      <c r="F400" s="246">
        <f t="shared" si="23"/>
        <v>0</v>
      </c>
      <c r="G400" s="130"/>
      <c r="H400" s="130"/>
      <c r="I400"/>
      <c r="J400"/>
      <c r="K400" s="143"/>
      <c r="L400" s="143"/>
      <c r="N400"/>
      <c r="O400" s="130"/>
      <c r="P400" s="143"/>
      <c r="Q400" s="143"/>
      <c r="R400"/>
      <c r="S400"/>
    </row>
    <row r="401" spans="1:19" x14ac:dyDescent="0.2">
      <c r="A401" s="132">
        <v>9</v>
      </c>
      <c r="B401" s="2"/>
      <c r="C401" s="153"/>
      <c r="D401" s="2"/>
      <c r="E401" s="153"/>
      <c r="F401" s="246">
        <f t="shared" si="23"/>
        <v>0</v>
      </c>
      <c r="G401" s="130"/>
      <c r="H401" s="130"/>
      <c r="I401"/>
      <c r="J401"/>
      <c r="K401" s="143"/>
      <c r="L401" s="143"/>
      <c r="N401"/>
      <c r="O401" s="130"/>
      <c r="P401" s="143"/>
      <c r="Q401" s="143"/>
      <c r="R401"/>
      <c r="S401"/>
    </row>
    <row r="402" spans="1:19" x14ac:dyDescent="0.2">
      <c r="A402" s="132">
        <v>10</v>
      </c>
      <c r="B402" s="2"/>
      <c r="C402" s="153"/>
      <c r="D402" s="2"/>
      <c r="E402" s="153"/>
      <c r="F402" s="246">
        <f t="shared" si="23"/>
        <v>0</v>
      </c>
      <c r="G402" s="130"/>
      <c r="H402" s="130"/>
      <c r="I402"/>
      <c r="J402"/>
      <c r="K402" s="143"/>
      <c r="L402" s="143"/>
      <c r="N402"/>
      <c r="O402" s="130"/>
      <c r="P402" s="143"/>
      <c r="Q402" s="143"/>
      <c r="R402"/>
      <c r="S402"/>
    </row>
    <row r="403" spans="1:19" x14ac:dyDescent="0.2">
      <c r="A403" s="132"/>
      <c r="B403" s="2"/>
      <c r="C403" s="153"/>
      <c r="D403" s="2"/>
      <c r="E403" s="153"/>
      <c r="F403" s="246">
        <f t="shared" si="23"/>
        <v>0</v>
      </c>
      <c r="G403" s="130"/>
      <c r="N403"/>
      <c r="O403" s="130"/>
      <c r="P403" s="143"/>
      <c r="Q403" s="143"/>
      <c r="R403"/>
      <c r="S403"/>
    </row>
    <row r="404" spans="1:19" x14ac:dyDescent="0.2">
      <c r="A404" s="350" t="s">
        <v>712</v>
      </c>
      <c r="B404" s="351"/>
      <c r="C404" s="351"/>
      <c r="D404" s="351"/>
      <c r="E404" s="351"/>
      <c r="F404" s="352"/>
      <c r="G404" s="130"/>
      <c r="N404"/>
      <c r="O404" s="130"/>
      <c r="P404" s="143"/>
      <c r="Q404" s="143"/>
      <c r="R404"/>
      <c r="S404"/>
    </row>
    <row r="405" spans="1:19" x14ac:dyDescent="0.2">
      <c r="A405" s="132"/>
      <c r="B405" s="2" t="s">
        <v>68</v>
      </c>
      <c r="C405" s="153"/>
      <c r="D405" s="2" t="s">
        <v>69</v>
      </c>
      <c r="E405" s="153"/>
      <c r="F405" s="132" t="s">
        <v>70</v>
      </c>
      <c r="G405" s="130"/>
      <c r="N405"/>
      <c r="O405" s="130"/>
      <c r="P405" s="143"/>
      <c r="Q405" s="143"/>
      <c r="R405"/>
      <c r="S405"/>
    </row>
    <row r="406" spans="1:19" x14ac:dyDescent="0.2">
      <c r="A406" s="132" t="s">
        <v>28</v>
      </c>
      <c r="B406" s="2" t="s">
        <v>71</v>
      </c>
      <c r="C406" s="153" t="s">
        <v>72</v>
      </c>
      <c r="D406" s="2" t="s">
        <v>71</v>
      </c>
      <c r="E406" s="153" t="s">
        <v>72</v>
      </c>
      <c r="F406" s="132"/>
      <c r="G406" s="130"/>
      <c r="N406"/>
      <c r="O406" s="130"/>
      <c r="P406" s="143"/>
      <c r="Q406" s="143"/>
      <c r="R406" s="159"/>
      <c r="S406"/>
    </row>
    <row r="407" spans="1:19" x14ac:dyDescent="0.2">
      <c r="A407" s="132">
        <v>1</v>
      </c>
      <c r="B407" s="368">
        <v>44697</v>
      </c>
      <c r="C407" s="370">
        <v>500000</v>
      </c>
      <c r="D407" s="207">
        <v>44714</v>
      </c>
      <c r="E407" s="153">
        <v>200000</v>
      </c>
      <c r="F407" s="153">
        <f>E407-C407</f>
        <v>-300000</v>
      </c>
      <c r="G407" s="130"/>
      <c r="N407"/>
      <c r="O407" s="130"/>
      <c r="P407" s="143"/>
      <c r="Q407" s="143"/>
      <c r="R407"/>
      <c r="S407"/>
    </row>
    <row r="408" spans="1:19" x14ac:dyDescent="0.2">
      <c r="A408" s="132">
        <v>2</v>
      </c>
      <c r="B408" s="369"/>
      <c r="C408" s="371"/>
      <c r="D408" s="130">
        <v>44743</v>
      </c>
      <c r="E408" s="189">
        <v>100000</v>
      </c>
      <c r="F408" s="153"/>
      <c r="G408" s="130"/>
      <c r="N408"/>
      <c r="O408" s="130"/>
      <c r="P408" s="143"/>
      <c r="Q408" s="143"/>
      <c r="R408"/>
      <c r="S408"/>
    </row>
    <row r="409" spans="1:19" x14ac:dyDescent="0.2">
      <c r="A409" s="132">
        <v>3</v>
      </c>
      <c r="B409" s="372" t="s">
        <v>796</v>
      </c>
      <c r="C409" s="373"/>
      <c r="D409" s="263"/>
      <c r="E409" s="264">
        <v>200000</v>
      </c>
      <c r="F409" s="262"/>
      <c r="G409" s="130"/>
      <c r="N409"/>
      <c r="O409" s="130"/>
      <c r="P409" s="143"/>
      <c r="Q409" s="143"/>
      <c r="R409"/>
      <c r="S409"/>
    </row>
    <row r="410" spans="1:19" x14ac:dyDescent="0.2">
      <c r="A410" s="132">
        <v>4</v>
      </c>
      <c r="B410" s="204"/>
      <c r="C410" s="189"/>
      <c r="D410" s="205"/>
      <c r="E410" s="191"/>
      <c r="F410" s="132"/>
      <c r="G410" s="130"/>
      <c r="N410"/>
      <c r="O410" s="130"/>
      <c r="P410" s="143"/>
      <c r="Q410" s="143"/>
      <c r="R410"/>
      <c r="S410"/>
    </row>
    <row r="411" spans="1:19" x14ac:dyDescent="0.2">
      <c r="A411" s="96">
        <v>5</v>
      </c>
      <c r="B411" s="263"/>
      <c r="C411" s="263"/>
      <c r="D411" s="256"/>
      <c r="E411" s="153">
        <f>SUM(E407:E410)</f>
        <v>500000</v>
      </c>
      <c r="F411" s="179">
        <f>C407-E411</f>
        <v>0</v>
      </c>
      <c r="G411" s="130"/>
      <c r="N411"/>
      <c r="O411" s="130"/>
      <c r="P411" s="143"/>
      <c r="Q411" s="143"/>
      <c r="R411"/>
      <c r="S411"/>
    </row>
    <row r="412" spans="1:19" x14ac:dyDescent="0.2">
      <c r="A412" s="132">
        <v>6</v>
      </c>
      <c r="B412" s="205"/>
      <c r="C412" s="191"/>
      <c r="D412" s="2"/>
      <c r="E412" s="153"/>
      <c r="F412" s="89" t="s">
        <v>797</v>
      </c>
      <c r="G412" s="130"/>
      <c r="N412"/>
      <c r="O412" s="130"/>
      <c r="P412" s="143"/>
      <c r="Q412" s="143"/>
      <c r="R412"/>
      <c r="S412"/>
    </row>
    <row r="413" spans="1:19" x14ac:dyDescent="0.2">
      <c r="A413" s="132">
        <v>7</v>
      </c>
      <c r="B413" s="2"/>
      <c r="C413" s="153"/>
      <c r="D413" s="2"/>
      <c r="E413" s="153"/>
      <c r="F413" s="132"/>
      <c r="G413" s="130"/>
      <c r="N413"/>
      <c r="O413" s="130"/>
      <c r="P413" s="143"/>
      <c r="Q413" s="143"/>
      <c r="R413"/>
      <c r="S413"/>
    </row>
    <row r="414" spans="1:19" x14ac:dyDescent="0.2">
      <c r="A414" s="132">
        <v>8</v>
      </c>
      <c r="B414" s="2"/>
      <c r="C414" s="153"/>
      <c r="D414" s="2"/>
      <c r="E414" s="153"/>
      <c r="F414" s="132"/>
      <c r="G414" s="130"/>
      <c r="N414"/>
      <c r="O414" s="130"/>
      <c r="P414" s="143"/>
      <c r="Q414" s="143"/>
      <c r="R414"/>
      <c r="S414"/>
    </row>
    <row r="415" spans="1:19" x14ac:dyDescent="0.2">
      <c r="A415" s="132">
        <v>9</v>
      </c>
      <c r="B415" s="2"/>
      <c r="C415" s="153"/>
      <c r="D415" s="2"/>
      <c r="E415" s="153"/>
      <c r="F415" s="132"/>
      <c r="G415" s="130"/>
      <c r="N415"/>
      <c r="O415" s="130"/>
      <c r="P415" s="143"/>
      <c r="Q415" s="143"/>
      <c r="R415"/>
      <c r="S415"/>
    </row>
    <row r="416" spans="1:19" x14ac:dyDescent="0.2">
      <c r="A416" s="132">
        <v>10</v>
      </c>
      <c r="B416" s="2"/>
      <c r="C416" s="153"/>
      <c r="D416" s="2"/>
      <c r="E416" s="153"/>
      <c r="F416" s="132"/>
      <c r="G416" s="130"/>
      <c r="N416"/>
      <c r="O416" s="130"/>
      <c r="P416" s="143"/>
      <c r="Q416" s="143"/>
      <c r="R416"/>
      <c r="S416"/>
    </row>
    <row r="417" spans="1:19" x14ac:dyDescent="0.2">
      <c r="A417" s="132"/>
      <c r="B417" s="2"/>
      <c r="C417" s="153"/>
      <c r="D417" s="2"/>
      <c r="E417" s="153"/>
      <c r="F417" s="132"/>
      <c r="G417" s="130"/>
      <c r="N417"/>
      <c r="O417" s="130"/>
      <c r="P417" s="143"/>
      <c r="Q417" s="143"/>
      <c r="R417"/>
      <c r="S417"/>
    </row>
    <row r="418" spans="1:19" x14ac:dyDescent="0.2">
      <c r="A418" s="350" t="s">
        <v>648</v>
      </c>
      <c r="B418" s="351"/>
      <c r="C418" s="351"/>
      <c r="D418" s="351"/>
      <c r="E418" s="351"/>
      <c r="F418" s="352"/>
      <c r="G418" s="130"/>
      <c r="H418" s="130"/>
      <c r="I418"/>
      <c r="J418"/>
      <c r="K418" s="143"/>
      <c r="L418" s="143"/>
      <c r="N418"/>
      <c r="O418" s="130"/>
      <c r="P418" s="143"/>
      <c r="Q418" s="143"/>
      <c r="R418"/>
      <c r="S418"/>
    </row>
    <row r="419" spans="1:19" x14ac:dyDescent="0.2">
      <c r="A419" s="132"/>
      <c r="B419" s="2" t="s">
        <v>68</v>
      </c>
      <c r="C419" s="153"/>
      <c r="D419" s="2" t="s">
        <v>69</v>
      </c>
      <c r="E419" s="153"/>
      <c r="F419" s="132" t="s">
        <v>70</v>
      </c>
      <c r="G419" s="130"/>
      <c r="H419" s="130"/>
      <c r="I419"/>
      <c r="J419"/>
      <c r="K419" s="143"/>
      <c r="L419" s="143"/>
      <c r="N419"/>
      <c r="O419" s="130"/>
      <c r="P419" s="143"/>
      <c r="Q419" s="143"/>
      <c r="R419"/>
      <c r="S419"/>
    </row>
    <row r="420" spans="1:19" x14ac:dyDescent="0.2">
      <c r="A420" s="132" t="s">
        <v>28</v>
      </c>
      <c r="B420" s="2" t="s">
        <v>71</v>
      </c>
      <c r="C420" s="153" t="s">
        <v>72</v>
      </c>
      <c r="D420" s="2" t="s">
        <v>71</v>
      </c>
      <c r="E420" s="153" t="s">
        <v>72</v>
      </c>
      <c r="F420" s="132"/>
      <c r="G420" s="130"/>
      <c r="H420" s="130"/>
      <c r="I420"/>
      <c r="J420"/>
      <c r="K420" s="143"/>
      <c r="L420" s="143"/>
      <c r="N420"/>
      <c r="O420" s="130"/>
      <c r="P420" s="143"/>
      <c r="Q420" s="143"/>
      <c r="R420"/>
      <c r="S420"/>
    </row>
    <row r="421" spans="1:19" x14ac:dyDescent="0.2">
      <c r="A421" s="132">
        <v>1</v>
      </c>
      <c r="B421" s="171">
        <v>44607</v>
      </c>
      <c r="C421" s="172">
        <v>300000</v>
      </c>
      <c r="D421" s="171">
        <v>44619</v>
      </c>
      <c r="E421" s="143">
        <v>300000</v>
      </c>
      <c r="F421" s="246">
        <f t="shared" ref="F421:F431" si="24">E421-C421</f>
        <v>0</v>
      </c>
      <c r="G421" s="130"/>
      <c r="H421" s="130"/>
      <c r="I421"/>
      <c r="J421"/>
      <c r="K421" s="143"/>
      <c r="L421" s="143"/>
      <c r="N421"/>
      <c r="O421" s="130"/>
      <c r="P421" s="143"/>
      <c r="Q421" s="143"/>
      <c r="R421"/>
      <c r="S421"/>
    </row>
    <row r="422" spans="1:19" x14ac:dyDescent="0.2">
      <c r="A422" s="132">
        <v>2</v>
      </c>
      <c r="B422" s="171">
        <v>44636</v>
      </c>
      <c r="C422" s="172">
        <v>300000</v>
      </c>
      <c r="D422" s="171">
        <v>44648</v>
      </c>
      <c r="E422" s="143">
        <v>300000</v>
      </c>
      <c r="F422" s="246">
        <f t="shared" si="24"/>
        <v>0</v>
      </c>
      <c r="G422" s="130"/>
      <c r="H422" s="130"/>
      <c r="I422"/>
      <c r="J422"/>
      <c r="K422" s="143"/>
      <c r="L422" s="143"/>
      <c r="N422"/>
      <c r="O422" s="130"/>
      <c r="P422" s="143"/>
      <c r="Q422" s="143"/>
      <c r="R422"/>
      <c r="S422"/>
    </row>
    <row r="423" spans="1:19" x14ac:dyDescent="0.2">
      <c r="A423" s="132">
        <v>3</v>
      </c>
      <c r="B423" s="171">
        <v>44671</v>
      </c>
      <c r="C423" s="172">
        <v>500000</v>
      </c>
      <c r="D423" s="171">
        <v>44679</v>
      </c>
      <c r="E423" s="143">
        <v>500000</v>
      </c>
      <c r="F423" s="246">
        <f t="shared" si="24"/>
        <v>0</v>
      </c>
      <c r="G423" s="130"/>
      <c r="H423" s="130"/>
      <c r="I423"/>
      <c r="J423"/>
      <c r="K423" s="143"/>
      <c r="L423" s="143"/>
      <c r="N423"/>
      <c r="O423" s="130"/>
      <c r="P423" s="143"/>
      <c r="Q423" s="143"/>
      <c r="R423"/>
      <c r="S423"/>
    </row>
    <row r="424" spans="1:19" x14ac:dyDescent="0.2">
      <c r="A424" s="132">
        <v>4</v>
      </c>
      <c r="B424" s="171">
        <v>44687</v>
      </c>
      <c r="C424" s="153">
        <v>500000</v>
      </c>
      <c r="D424" s="207">
        <v>44709</v>
      </c>
      <c r="E424" s="143">
        <v>500000</v>
      </c>
      <c r="F424" s="246">
        <f t="shared" si="24"/>
        <v>0</v>
      </c>
      <c r="G424" s="130"/>
      <c r="N424"/>
      <c r="O424" s="130"/>
      <c r="P424" s="143"/>
      <c r="Q424" s="143"/>
      <c r="R424"/>
      <c r="S424"/>
    </row>
    <row r="425" spans="1:19" x14ac:dyDescent="0.2">
      <c r="A425" s="132">
        <v>5</v>
      </c>
      <c r="B425" s="130">
        <v>44766</v>
      </c>
      <c r="C425" s="143">
        <v>300000</v>
      </c>
      <c r="D425" s="2"/>
      <c r="E425" s="153"/>
      <c r="F425" s="246">
        <f t="shared" si="24"/>
        <v>-300000</v>
      </c>
      <c r="G425" s="130"/>
      <c r="H425" s="130"/>
      <c r="I425"/>
      <c r="J425"/>
      <c r="K425" s="143"/>
      <c r="N425"/>
      <c r="O425" s="130"/>
      <c r="P425" s="143"/>
      <c r="Q425" s="143"/>
      <c r="R425"/>
      <c r="S425"/>
    </row>
    <row r="426" spans="1:19" x14ac:dyDescent="0.2">
      <c r="A426" s="132">
        <v>6</v>
      </c>
      <c r="B426" s="2"/>
      <c r="C426" s="153"/>
      <c r="D426" s="2"/>
      <c r="E426" s="153"/>
      <c r="F426" s="246">
        <f t="shared" si="24"/>
        <v>0</v>
      </c>
      <c r="G426" s="130"/>
      <c r="H426" s="130"/>
      <c r="I426"/>
      <c r="J426"/>
      <c r="K426" s="143"/>
      <c r="N426"/>
      <c r="O426" s="130"/>
      <c r="P426" s="163"/>
      <c r="Q426" s="143"/>
      <c r="R426"/>
      <c r="S426"/>
    </row>
    <row r="427" spans="1:19" x14ac:dyDescent="0.2">
      <c r="A427" s="132">
        <v>7</v>
      </c>
      <c r="B427" s="2"/>
      <c r="C427" s="153"/>
      <c r="D427" s="2"/>
      <c r="E427" s="153"/>
      <c r="F427" s="246">
        <f t="shared" si="24"/>
        <v>0</v>
      </c>
      <c r="G427" s="130"/>
      <c r="N427"/>
      <c r="O427" s="130"/>
      <c r="P427" s="143"/>
      <c r="Q427" s="143"/>
      <c r="R427"/>
      <c r="S427"/>
    </row>
    <row r="428" spans="1:19" x14ac:dyDescent="0.2">
      <c r="A428" s="132">
        <v>8</v>
      </c>
      <c r="B428" s="2"/>
      <c r="C428" s="153"/>
      <c r="D428" s="2"/>
      <c r="E428" s="153"/>
      <c r="F428" s="246">
        <f t="shared" si="24"/>
        <v>0</v>
      </c>
      <c r="G428" s="130"/>
      <c r="N428"/>
      <c r="O428" s="130"/>
      <c r="P428" s="143"/>
      <c r="Q428" s="143"/>
      <c r="R428"/>
      <c r="S428"/>
    </row>
    <row r="429" spans="1:19" x14ac:dyDescent="0.2">
      <c r="A429" s="132">
        <v>9</v>
      </c>
      <c r="B429" s="2"/>
      <c r="C429" s="153"/>
      <c r="D429" s="2"/>
      <c r="E429" s="153"/>
      <c r="F429" s="246">
        <f t="shared" si="24"/>
        <v>0</v>
      </c>
      <c r="G429" s="130"/>
      <c r="N429"/>
      <c r="O429" s="130"/>
      <c r="P429" s="143"/>
      <c r="Q429" s="143"/>
      <c r="R429"/>
      <c r="S429"/>
    </row>
    <row r="430" spans="1:19" x14ac:dyDescent="0.2">
      <c r="A430" s="132">
        <v>10</v>
      </c>
      <c r="B430" s="2"/>
      <c r="C430" s="153"/>
      <c r="D430" s="2"/>
      <c r="E430" s="153"/>
      <c r="F430" s="246">
        <f t="shared" si="24"/>
        <v>0</v>
      </c>
      <c r="G430" s="130"/>
      <c r="N430"/>
      <c r="O430" s="130"/>
      <c r="P430" s="143"/>
      <c r="Q430" s="143"/>
      <c r="R430"/>
      <c r="S430"/>
    </row>
    <row r="431" spans="1:19" x14ac:dyDescent="0.2">
      <c r="A431" s="132"/>
      <c r="B431" s="2"/>
      <c r="C431" s="153"/>
      <c r="D431" s="2"/>
      <c r="E431" s="153"/>
      <c r="F431" s="246">
        <f t="shared" si="24"/>
        <v>0</v>
      </c>
      <c r="G431" s="130"/>
      <c r="N431"/>
      <c r="O431" s="130"/>
      <c r="P431" s="143"/>
      <c r="Q431" s="143"/>
      <c r="R431"/>
      <c r="S431"/>
    </row>
    <row r="432" spans="1:19" x14ac:dyDescent="0.2">
      <c r="A432" s="350" t="s">
        <v>649</v>
      </c>
      <c r="B432" s="351"/>
      <c r="C432" s="351"/>
      <c r="D432" s="351"/>
      <c r="E432" s="351"/>
      <c r="F432" s="352"/>
      <c r="G432" s="130"/>
      <c r="N432"/>
      <c r="O432" s="130"/>
      <c r="P432" s="143"/>
      <c r="Q432" s="143"/>
      <c r="R432"/>
      <c r="S432"/>
    </row>
    <row r="433" spans="1:19" x14ac:dyDescent="0.2">
      <c r="A433" s="132"/>
      <c r="B433" s="2" t="s">
        <v>68</v>
      </c>
      <c r="C433" s="153"/>
      <c r="D433" s="2" t="s">
        <v>69</v>
      </c>
      <c r="E433" s="153"/>
      <c r="F433" s="132" t="s">
        <v>70</v>
      </c>
      <c r="N433"/>
      <c r="O433" s="130"/>
      <c r="P433" s="143"/>
      <c r="Q433" s="143"/>
      <c r="R433"/>
      <c r="S433"/>
    </row>
    <row r="434" spans="1:19" x14ac:dyDescent="0.2">
      <c r="A434" s="132" t="s">
        <v>28</v>
      </c>
      <c r="B434" s="2" t="s">
        <v>71</v>
      </c>
      <c r="C434" s="153" t="s">
        <v>72</v>
      </c>
      <c r="D434" s="2" t="s">
        <v>71</v>
      </c>
      <c r="E434" s="153" t="s">
        <v>72</v>
      </c>
      <c r="F434" s="132"/>
      <c r="N434"/>
      <c r="O434" s="130"/>
      <c r="P434" s="143"/>
      <c r="Q434" s="143"/>
      <c r="R434"/>
      <c r="S434"/>
    </row>
    <row r="435" spans="1:19" x14ac:dyDescent="0.2">
      <c r="A435" s="132">
        <v>1</v>
      </c>
      <c r="B435" s="207"/>
      <c r="C435" s="153"/>
      <c r="D435" s="207"/>
      <c r="E435" s="153"/>
      <c r="F435" s="27"/>
      <c r="N435"/>
      <c r="O435" s="130"/>
      <c r="P435" s="143"/>
      <c r="Q435" s="143"/>
      <c r="R435"/>
      <c r="S435"/>
    </row>
    <row r="436" spans="1:19" x14ac:dyDescent="0.2">
      <c r="A436" s="132">
        <v>2</v>
      </c>
      <c r="B436" s="2"/>
      <c r="C436" s="153"/>
      <c r="D436" s="2"/>
      <c r="E436" s="153"/>
      <c r="F436" s="132"/>
      <c r="N436"/>
      <c r="O436" s="130"/>
      <c r="P436" s="143"/>
      <c r="Q436" s="143"/>
      <c r="R436"/>
      <c r="S436"/>
    </row>
    <row r="437" spans="1:19" x14ac:dyDescent="0.2">
      <c r="A437" s="132">
        <v>3</v>
      </c>
      <c r="B437" s="2"/>
      <c r="C437" s="153"/>
      <c r="D437" s="2"/>
      <c r="E437" s="153"/>
      <c r="F437" s="132"/>
      <c r="N437"/>
      <c r="O437" s="130"/>
      <c r="P437" s="143"/>
      <c r="Q437" s="143"/>
      <c r="R437"/>
      <c r="S437"/>
    </row>
    <row r="438" spans="1:19" x14ac:dyDescent="0.2">
      <c r="A438" s="132">
        <v>4</v>
      </c>
      <c r="B438" s="2"/>
      <c r="C438" s="153"/>
      <c r="D438" s="2"/>
      <c r="E438" s="153"/>
      <c r="F438" s="132"/>
      <c r="N438"/>
      <c r="O438" s="130"/>
      <c r="P438" s="143"/>
      <c r="Q438" s="143"/>
      <c r="R438"/>
      <c r="S438"/>
    </row>
    <row r="439" spans="1:19" x14ac:dyDescent="0.2">
      <c r="A439" s="132">
        <v>5</v>
      </c>
      <c r="B439" s="2"/>
      <c r="C439" s="153"/>
      <c r="D439" s="2"/>
      <c r="E439" s="153"/>
      <c r="F439" s="132"/>
      <c r="N439"/>
      <c r="O439" s="130"/>
      <c r="P439" s="143"/>
      <c r="Q439" s="143"/>
      <c r="R439"/>
      <c r="S439"/>
    </row>
    <row r="440" spans="1:19" x14ac:dyDescent="0.2">
      <c r="A440" s="132">
        <v>6</v>
      </c>
      <c r="B440" s="2"/>
      <c r="C440" s="153"/>
      <c r="D440" s="2"/>
      <c r="E440" s="153"/>
      <c r="F440" s="132"/>
      <c r="N440"/>
      <c r="O440" s="130"/>
      <c r="P440" s="143"/>
      <c r="Q440" s="143"/>
      <c r="R440"/>
      <c r="S440"/>
    </row>
    <row r="441" spans="1:19" x14ac:dyDescent="0.2">
      <c r="A441" s="132">
        <v>7</v>
      </c>
      <c r="B441" s="2"/>
      <c r="C441" s="153"/>
      <c r="D441" s="2"/>
      <c r="E441" s="153"/>
      <c r="F441" s="132"/>
      <c r="N441"/>
      <c r="O441" s="130"/>
      <c r="P441" s="143"/>
      <c r="Q441" s="143"/>
      <c r="R441"/>
      <c r="S441"/>
    </row>
    <row r="442" spans="1:19" x14ac:dyDescent="0.2">
      <c r="A442" s="132">
        <v>8</v>
      </c>
      <c r="B442" s="2"/>
      <c r="C442" s="153"/>
      <c r="D442" s="2"/>
      <c r="E442" s="153"/>
      <c r="F442" s="132"/>
      <c r="N442"/>
      <c r="O442" s="130"/>
      <c r="P442" s="143"/>
      <c r="Q442" s="143"/>
      <c r="R442"/>
      <c r="S442"/>
    </row>
    <row r="443" spans="1:19" x14ac:dyDescent="0.2">
      <c r="A443" s="132">
        <v>9</v>
      </c>
      <c r="B443" s="2"/>
      <c r="C443" s="153"/>
      <c r="D443" s="2"/>
      <c r="E443" s="153"/>
      <c r="F443" s="132"/>
      <c r="N443"/>
      <c r="O443" s="130"/>
      <c r="P443" s="143"/>
      <c r="Q443" s="143"/>
      <c r="R443"/>
      <c r="S443"/>
    </row>
    <row r="444" spans="1:19" x14ac:dyDescent="0.2">
      <c r="A444" s="132">
        <v>10</v>
      </c>
      <c r="B444" s="2"/>
      <c r="C444" s="153"/>
      <c r="D444" s="2"/>
      <c r="E444" s="153"/>
      <c r="F444" s="132"/>
      <c r="N444"/>
      <c r="O444" s="130"/>
      <c r="P444" s="143"/>
      <c r="Q444" s="143"/>
      <c r="R444"/>
      <c r="S444"/>
    </row>
    <row r="445" spans="1:19" x14ac:dyDescent="0.2">
      <c r="A445" s="132"/>
      <c r="B445" s="2"/>
      <c r="C445" s="153"/>
      <c r="D445" s="2"/>
      <c r="E445" s="153"/>
      <c r="F445" s="132"/>
      <c r="N445"/>
      <c r="O445" s="130"/>
      <c r="P445" s="143"/>
      <c r="Q445" s="143"/>
      <c r="R445"/>
      <c r="S445"/>
    </row>
    <row r="446" spans="1:19" x14ac:dyDescent="0.2">
      <c r="A446" s="350" t="s">
        <v>650</v>
      </c>
      <c r="B446" s="351"/>
      <c r="C446" s="351"/>
      <c r="D446" s="351"/>
      <c r="E446" s="351"/>
      <c r="F446" s="352"/>
      <c r="N446"/>
      <c r="O446" s="130"/>
      <c r="P446" s="143"/>
      <c r="Q446" s="143"/>
      <c r="R446"/>
      <c r="S446"/>
    </row>
    <row r="447" spans="1:19" x14ac:dyDescent="0.2">
      <c r="A447" s="132"/>
      <c r="B447" s="2" t="s">
        <v>68</v>
      </c>
      <c r="C447" s="153"/>
      <c r="D447" s="2" t="s">
        <v>69</v>
      </c>
      <c r="E447" s="153"/>
      <c r="F447" s="132" t="s">
        <v>70</v>
      </c>
      <c r="N447"/>
      <c r="O447" s="130"/>
      <c r="P447" s="143"/>
      <c r="Q447" s="143"/>
      <c r="R447"/>
      <c r="S447"/>
    </row>
    <row r="448" spans="1:19" x14ac:dyDescent="0.2">
      <c r="A448" s="132" t="s">
        <v>28</v>
      </c>
      <c r="B448" s="2" t="s">
        <v>71</v>
      </c>
      <c r="C448" s="153" t="s">
        <v>72</v>
      </c>
      <c r="D448" s="2" t="s">
        <v>71</v>
      </c>
      <c r="E448" s="153" t="s">
        <v>72</v>
      </c>
      <c r="F448" s="132"/>
      <c r="N448"/>
      <c r="O448" s="130"/>
      <c r="P448" s="143"/>
      <c r="Q448" s="143"/>
      <c r="R448"/>
      <c r="S448"/>
    </row>
    <row r="449" spans="1:21" x14ac:dyDescent="0.2">
      <c r="A449" s="132">
        <v>1</v>
      </c>
      <c r="B449" s="207"/>
      <c r="C449" s="153"/>
      <c r="D449" s="207"/>
      <c r="E449" s="153"/>
      <c r="F449" s="27"/>
      <c r="N449"/>
      <c r="O449" s="130"/>
      <c r="P449" s="143"/>
      <c r="Q449" s="143"/>
      <c r="R449"/>
      <c r="S449"/>
    </row>
    <row r="450" spans="1:21" x14ac:dyDescent="0.2">
      <c r="A450" s="132">
        <v>2</v>
      </c>
      <c r="B450" s="2"/>
      <c r="C450" s="153"/>
      <c r="D450" s="2"/>
      <c r="E450" s="153"/>
      <c r="F450" s="132"/>
      <c r="N450"/>
      <c r="O450" s="130"/>
      <c r="P450" s="143"/>
      <c r="Q450" s="143"/>
      <c r="R450"/>
      <c r="S450"/>
    </row>
    <row r="451" spans="1:21" x14ac:dyDescent="0.2">
      <c r="A451" s="132">
        <v>3</v>
      </c>
      <c r="B451" s="2"/>
      <c r="C451" s="153"/>
      <c r="D451" s="2"/>
      <c r="E451" s="153"/>
      <c r="F451" s="132"/>
      <c r="N451"/>
      <c r="O451" s="130"/>
      <c r="P451" s="143"/>
      <c r="Q451" s="143"/>
      <c r="R451"/>
      <c r="S451"/>
    </row>
    <row r="452" spans="1:21" x14ac:dyDescent="0.2">
      <c r="A452" s="132">
        <v>4</v>
      </c>
      <c r="B452" s="2"/>
      <c r="C452" s="153"/>
      <c r="D452" s="2"/>
      <c r="E452" s="153"/>
      <c r="F452" s="132"/>
      <c r="N452"/>
      <c r="O452" s="130"/>
      <c r="P452" s="143"/>
      <c r="Q452" s="143"/>
      <c r="R452"/>
      <c r="S452"/>
    </row>
    <row r="453" spans="1:21" x14ac:dyDescent="0.2">
      <c r="A453" s="132">
        <v>5</v>
      </c>
      <c r="B453" s="2"/>
      <c r="C453" s="153"/>
      <c r="D453" s="2"/>
      <c r="E453" s="153"/>
      <c r="F453" s="132"/>
      <c r="N453"/>
      <c r="O453" s="130"/>
      <c r="P453" s="143"/>
      <c r="Q453" s="143"/>
      <c r="R453"/>
      <c r="S453"/>
    </row>
    <row r="454" spans="1:21" x14ac:dyDescent="0.2">
      <c r="A454" s="132">
        <v>6</v>
      </c>
      <c r="B454" s="2"/>
      <c r="C454" s="153"/>
      <c r="D454" s="2"/>
      <c r="E454" s="153"/>
      <c r="F454" s="132"/>
      <c r="N454"/>
      <c r="O454" s="130"/>
      <c r="P454" s="143"/>
      <c r="Q454" s="143"/>
      <c r="R454"/>
      <c r="S454"/>
    </row>
    <row r="455" spans="1:21" x14ac:dyDescent="0.2">
      <c r="A455" s="132">
        <v>7</v>
      </c>
      <c r="B455" s="2"/>
      <c r="C455" s="153"/>
      <c r="D455" s="2"/>
      <c r="E455" s="153"/>
      <c r="F455" s="132"/>
      <c r="N455"/>
      <c r="O455" s="130"/>
      <c r="P455" s="143"/>
      <c r="Q455" s="143"/>
      <c r="R455"/>
      <c r="S455"/>
    </row>
    <row r="456" spans="1:21" x14ac:dyDescent="0.2">
      <c r="A456" s="132">
        <v>8</v>
      </c>
      <c r="B456" s="2"/>
      <c r="C456" s="153"/>
      <c r="D456" s="2"/>
      <c r="E456" s="153"/>
      <c r="F456" s="132"/>
      <c r="I456" s="84"/>
      <c r="N456"/>
      <c r="O456" s="130"/>
      <c r="P456" s="143"/>
      <c r="Q456" s="143"/>
      <c r="R456"/>
      <c r="S456"/>
    </row>
    <row r="457" spans="1:21" x14ac:dyDescent="0.2">
      <c r="A457" s="132">
        <v>9</v>
      </c>
      <c r="B457" s="2"/>
      <c r="C457" s="153"/>
      <c r="D457" s="2"/>
      <c r="E457" s="153"/>
      <c r="F457" s="132"/>
      <c r="N457"/>
      <c r="O457" s="130"/>
      <c r="P457" s="143"/>
      <c r="Q457" s="143"/>
      <c r="R457"/>
      <c r="S457"/>
    </row>
    <row r="458" spans="1:21" x14ac:dyDescent="0.2">
      <c r="A458" s="132">
        <v>10</v>
      </c>
      <c r="B458" s="2"/>
      <c r="C458" s="153"/>
      <c r="D458" s="2"/>
      <c r="E458" s="153"/>
      <c r="F458" s="132"/>
      <c r="N458"/>
      <c r="O458" s="130"/>
      <c r="P458" s="143"/>
      <c r="Q458" s="143"/>
      <c r="R458"/>
      <c r="S458"/>
    </row>
    <row r="459" spans="1:21" x14ac:dyDescent="0.2">
      <c r="A459" s="132"/>
      <c r="B459" s="2"/>
      <c r="C459" s="153"/>
      <c r="D459" s="2"/>
      <c r="E459" s="153"/>
      <c r="F459" s="132"/>
      <c r="N459"/>
      <c r="O459" s="130"/>
      <c r="P459" s="143"/>
      <c r="Q459" s="143"/>
      <c r="R459"/>
      <c r="S459"/>
    </row>
    <row r="460" spans="1:21" x14ac:dyDescent="0.2">
      <c r="A460" s="350" t="s">
        <v>651</v>
      </c>
      <c r="B460" s="351"/>
      <c r="C460" s="351"/>
      <c r="D460" s="351"/>
      <c r="E460" s="351"/>
      <c r="F460" s="352"/>
      <c r="H460" s="299"/>
      <c r="I460" s="300"/>
      <c r="J460" s="301"/>
      <c r="K460" s="304"/>
      <c r="L460" s="305"/>
      <c r="M460" s="306"/>
      <c r="N460" s="307"/>
      <c r="O460" s="308"/>
      <c r="P460" s="298"/>
      <c r="Q460" s="298"/>
      <c r="R460" s="307"/>
      <c r="S460" s="307"/>
      <c r="T460" s="304"/>
      <c r="U460" s="304"/>
    </row>
    <row r="461" spans="1:21" x14ac:dyDescent="0.2">
      <c r="A461" s="132"/>
      <c r="B461" s="2" t="s">
        <v>68</v>
      </c>
      <c r="C461" s="153"/>
      <c r="D461" s="2" t="s">
        <v>69</v>
      </c>
      <c r="E461" s="153"/>
      <c r="F461" s="132" t="s">
        <v>70</v>
      </c>
      <c r="H461" s="299"/>
      <c r="I461" s="300"/>
      <c r="J461" s="301"/>
      <c r="K461" s="304"/>
      <c r="L461" s="300"/>
      <c r="M461" s="303"/>
      <c r="N461" s="307"/>
      <c r="O461" s="308"/>
      <c r="P461" s="298"/>
      <c r="Q461" s="298"/>
      <c r="R461" s="307"/>
      <c r="S461" s="307"/>
      <c r="T461" s="304"/>
      <c r="U461" s="304"/>
    </row>
    <row r="462" spans="1:21" x14ac:dyDescent="0.2">
      <c r="A462" s="132" t="s">
        <v>28</v>
      </c>
      <c r="B462" s="2" t="s">
        <v>71</v>
      </c>
      <c r="C462" s="153" t="s">
        <v>72</v>
      </c>
      <c r="D462" s="204" t="s">
        <v>71</v>
      </c>
      <c r="E462" s="189" t="s">
        <v>72</v>
      </c>
      <c r="F462" s="132"/>
      <c r="H462" s="299"/>
      <c r="I462" s="300"/>
      <c r="J462" s="301"/>
      <c r="K462" s="304"/>
      <c r="L462" s="302"/>
      <c r="M462" s="303"/>
      <c r="N462" s="307"/>
      <c r="O462" s="308"/>
      <c r="P462" s="298"/>
      <c r="Q462" s="298"/>
      <c r="R462" s="307"/>
      <c r="S462" s="307"/>
      <c r="T462" s="304"/>
      <c r="U462" s="304"/>
    </row>
    <row r="463" spans="1:21" x14ac:dyDescent="0.2">
      <c r="A463" s="132">
        <v>1</v>
      </c>
      <c r="B463" s="44">
        <v>44236</v>
      </c>
      <c r="C463" s="294">
        <v>200000</v>
      </c>
      <c r="D463" s="44">
        <v>44286</v>
      </c>
      <c r="E463" s="32">
        <v>150000</v>
      </c>
      <c r="F463" s="374">
        <f>E463+E464-C463</f>
        <v>0</v>
      </c>
      <c r="H463" s="299"/>
      <c r="I463" s="300"/>
      <c r="J463" s="301"/>
      <c r="K463" s="304"/>
      <c r="L463" s="302"/>
      <c r="M463" s="303"/>
      <c r="N463" s="307"/>
      <c r="O463" s="308"/>
      <c r="P463" s="298"/>
      <c r="Q463" s="298"/>
      <c r="R463" s="307"/>
      <c r="S463" s="307"/>
      <c r="T463" s="304"/>
      <c r="U463" s="304"/>
    </row>
    <row r="464" spans="1:21" x14ac:dyDescent="0.2">
      <c r="A464" s="258"/>
      <c r="B464" s="44"/>
      <c r="C464" s="294"/>
      <c r="D464" s="44">
        <v>44315</v>
      </c>
      <c r="E464" s="32">
        <v>50000</v>
      </c>
      <c r="F464" s="375"/>
      <c r="H464" s="299"/>
      <c r="I464" s="300"/>
      <c r="J464" s="301"/>
      <c r="K464" s="304"/>
      <c r="L464" s="302"/>
      <c r="M464" s="303"/>
      <c r="N464" s="307"/>
      <c r="O464" s="308"/>
      <c r="P464" s="298"/>
      <c r="Q464" s="298"/>
      <c r="R464" s="307"/>
      <c r="S464" s="307"/>
      <c r="T464" s="304"/>
      <c r="U464" s="304"/>
    </row>
    <row r="465" spans="1:21" x14ac:dyDescent="0.2">
      <c r="A465" s="132">
        <v>2</v>
      </c>
      <c r="B465" s="44">
        <v>44308</v>
      </c>
      <c r="C465" s="295">
        <v>200000</v>
      </c>
      <c r="D465" s="44">
        <v>44315</v>
      </c>
      <c r="E465" s="25">
        <v>200000</v>
      </c>
      <c r="F465" s="246">
        <f t="shared" ref="F465:F480" si="25">E465-C465</f>
        <v>0</v>
      </c>
      <c r="H465" s="299"/>
      <c r="I465" s="300"/>
      <c r="J465" s="301"/>
      <c r="K465" s="304"/>
      <c r="L465" s="309"/>
      <c r="M465" s="303"/>
      <c r="N465" s="307"/>
      <c r="O465" s="308"/>
      <c r="P465" s="298"/>
      <c r="Q465" s="298"/>
      <c r="R465" s="307"/>
      <c r="S465" s="307"/>
      <c r="T465" s="304"/>
      <c r="U465" s="304"/>
    </row>
    <row r="466" spans="1:21" x14ac:dyDescent="0.2">
      <c r="A466" s="132">
        <v>3</v>
      </c>
      <c r="B466" s="44">
        <v>44340</v>
      </c>
      <c r="C466" s="295">
        <v>200000</v>
      </c>
      <c r="D466" s="44">
        <v>44352</v>
      </c>
      <c r="E466" s="32">
        <v>200000</v>
      </c>
      <c r="F466" s="246">
        <f t="shared" si="25"/>
        <v>0</v>
      </c>
      <c r="H466" s="299"/>
      <c r="I466" s="300"/>
      <c r="J466" s="301"/>
      <c r="K466" s="304"/>
      <c r="L466" s="302"/>
      <c r="M466" s="303"/>
      <c r="N466" s="307"/>
      <c r="O466" s="308"/>
      <c r="P466" s="298"/>
      <c r="Q466" s="298"/>
      <c r="R466" s="307"/>
      <c r="S466" s="307"/>
      <c r="T466" s="304"/>
      <c r="U466" s="304"/>
    </row>
    <row r="467" spans="1:21" x14ac:dyDescent="0.2">
      <c r="A467" s="132">
        <v>4</v>
      </c>
      <c r="B467" s="44">
        <v>44359</v>
      </c>
      <c r="C467" s="295">
        <v>200000</v>
      </c>
      <c r="D467" s="44">
        <v>44406</v>
      </c>
      <c r="E467" s="25">
        <v>100000</v>
      </c>
      <c r="F467" s="374">
        <f>E467+E468-C467</f>
        <v>0</v>
      </c>
      <c r="H467" s="299"/>
      <c r="I467" s="300"/>
      <c r="J467" s="301"/>
      <c r="K467" s="304"/>
      <c r="L467" s="302"/>
      <c r="M467" s="303"/>
      <c r="N467" s="307"/>
      <c r="O467" s="308"/>
      <c r="P467" s="298"/>
      <c r="Q467" s="298"/>
      <c r="R467" s="307"/>
      <c r="S467" s="307"/>
      <c r="T467" s="304"/>
      <c r="U467" s="304"/>
    </row>
    <row r="468" spans="1:21" x14ac:dyDescent="0.2">
      <c r="A468" s="258"/>
      <c r="B468" s="44"/>
      <c r="C468" s="295"/>
      <c r="D468" s="41">
        <v>44531</v>
      </c>
      <c r="E468" s="25">
        <v>100000</v>
      </c>
      <c r="F468" s="375"/>
      <c r="H468" s="299"/>
      <c r="I468" s="300"/>
      <c r="J468" s="301"/>
      <c r="K468" s="304"/>
      <c r="L468" s="302"/>
      <c r="M468" s="303"/>
      <c r="N468" s="307"/>
      <c r="O468" s="308"/>
      <c r="P468" s="298"/>
      <c r="Q468" s="298"/>
      <c r="R468" s="307"/>
      <c r="S468" s="307"/>
      <c r="T468" s="304"/>
      <c r="U468" s="304"/>
    </row>
    <row r="469" spans="1:21" x14ac:dyDescent="0.2">
      <c r="A469" s="132">
        <v>5</v>
      </c>
      <c r="B469" s="44">
        <v>44424</v>
      </c>
      <c r="C469" s="295">
        <v>100000</v>
      </c>
      <c r="D469" s="44">
        <v>44482</v>
      </c>
      <c r="E469" s="25">
        <v>100000</v>
      </c>
      <c r="F469" s="246">
        <f t="shared" si="25"/>
        <v>0</v>
      </c>
      <c r="H469" s="304"/>
      <c r="I469" s="304"/>
      <c r="J469" s="304"/>
      <c r="K469" s="304"/>
      <c r="L469" s="304"/>
      <c r="M469" s="307"/>
      <c r="N469" s="307"/>
      <c r="O469" s="308"/>
      <c r="P469" s="298"/>
      <c r="Q469" s="298"/>
      <c r="R469" s="307"/>
      <c r="S469" s="307"/>
      <c r="T469" s="304"/>
      <c r="U469" s="304"/>
    </row>
    <row r="470" spans="1:21" x14ac:dyDescent="0.2">
      <c r="A470" s="258"/>
      <c r="B470" s="44">
        <v>44518</v>
      </c>
      <c r="C470" s="22">
        <v>200000</v>
      </c>
      <c r="D470" s="41">
        <v>44531</v>
      </c>
      <c r="E470" s="25">
        <v>200000</v>
      </c>
      <c r="F470" s="246">
        <f t="shared" si="25"/>
        <v>0</v>
      </c>
      <c r="H470" s="304"/>
      <c r="I470" s="304"/>
      <c r="J470" s="304"/>
      <c r="K470" s="304"/>
      <c r="L470" s="304"/>
      <c r="M470" s="307"/>
      <c r="N470" s="307"/>
      <c r="O470" s="308"/>
      <c r="P470" s="298"/>
      <c r="Q470" s="298"/>
      <c r="R470" s="307"/>
      <c r="S470" s="307"/>
      <c r="T470" s="304"/>
      <c r="U470" s="304"/>
    </row>
    <row r="471" spans="1:21" x14ac:dyDescent="0.2">
      <c r="A471" s="258"/>
      <c r="B471" s="63">
        <v>44532</v>
      </c>
      <c r="C471" s="64">
        <v>200000</v>
      </c>
      <c r="D471" s="45"/>
      <c r="E471" s="68"/>
      <c r="F471" s="296"/>
      <c r="H471" s="304"/>
      <c r="I471" s="304"/>
      <c r="J471" s="304"/>
      <c r="K471" s="304"/>
      <c r="L471" s="304"/>
      <c r="M471" s="307"/>
      <c r="N471" s="307"/>
      <c r="O471" s="308"/>
      <c r="P471" s="298"/>
      <c r="Q471" s="298"/>
      <c r="R471" s="307"/>
      <c r="S471" s="307"/>
      <c r="T471" s="304"/>
      <c r="U471" s="304"/>
    </row>
    <row r="472" spans="1:21" x14ac:dyDescent="0.2">
      <c r="A472" s="132">
        <v>6</v>
      </c>
      <c r="B472" s="171">
        <v>44609</v>
      </c>
      <c r="C472" s="172">
        <v>200000</v>
      </c>
      <c r="D472" s="202">
        <v>44619</v>
      </c>
      <c r="E472" s="150">
        <v>150000</v>
      </c>
      <c r="F472" s="374">
        <f>E472+E473-C472</f>
        <v>0</v>
      </c>
      <c r="H472" s="299"/>
      <c r="I472" s="301"/>
      <c r="J472" s="301"/>
      <c r="K472" s="310"/>
      <c r="L472" s="300"/>
      <c r="M472" s="303"/>
      <c r="N472" s="307"/>
      <c r="O472" s="308"/>
      <c r="P472" s="298"/>
      <c r="Q472" s="298"/>
      <c r="R472" s="307"/>
      <c r="S472" s="307"/>
      <c r="T472" s="304"/>
      <c r="U472" s="304"/>
    </row>
    <row r="473" spans="1:21" x14ac:dyDescent="0.2">
      <c r="A473" s="132">
        <v>7</v>
      </c>
      <c r="B473" s="2"/>
      <c r="C473" s="218"/>
      <c r="D473" s="202">
        <v>44625</v>
      </c>
      <c r="E473" s="150">
        <v>50000</v>
      </c>
      <c r="F473" s="375"/>
      <c r="H473" s="299"/>
      <c r="I473" s="301"/>
      <c r="J473" s="301"/>
      <c r="K473" s="305"/>
      <c r="L473" s="309"/>
      <c r="M473" s="303"/>
      <c r="N473" s="307"/>
      <c r="O473" s="308"/>
      <c r="P473" s="298"/>
      <c r="Q473" s="298"/>
      <c r="R473" s="307"/>
      <c r="S473" s="307"/>
      <c r="T473" s="304"/>
      <c r="U473" s="304"/>
    </row>
    <row r="474" spans="1:21" x14ac:dyDescent="0.2">
      <c r="A474" s="132">
        <v>8</v>
      </c>
      <c r="B474" s="171">
        <v>44630</v>
      </c>
      <c r="C474" s="172">
        <v>300000</v>
      </c>
      <c r="D474" s="202">
        <v>44657</v>
      </c>
      <c r="E474" s="150">
        <v>100000</v>
      </c>
      <c r="F474" s="246">
        <f t="shared" si="25"/>
        <v>-200000</v>
      </c>
      <c r="H474" s="299"/>
      <c r="I474" s="301"/>
      <c r="J474" s="301"/>
      <c r="K474" s="305"/>
      <c r="L474" s="309"/>
      <c r="M474" s="303"/>
      <c r="N474" s="307"/>
      <c r="O474" s="308"/>
      <c r="P474" s="298"/>
      <c r="Q474" s="298"/>
      <c r="R474" s="307"/>
      <c r="S474" s="307"/>
      <c r="T474" s="304"/>
      <c r="U474" s="304"/>
    </row>
    <row r="475" spans="1:21" x14ac:dyDescent="0.2">
      <c r="A475" s="132">
        <v>9</v>
      </c>
      <c r="B475" s="207">
        <v>44690</v>
      </c>
      <c r="C475" s="218">
        <v>100000</v>
      </c>
      <c r="D475" s="7"/>
      <c r="E475" s="260"/>
      <c r="F475" s="246">
        <f t="shared" si="25"/>
        <v>-100000</v>
      </c>
      <c r="H475" s="299"/>
      <c r="I475" s="301"/>
      <c r="J475" s="301"/>
      <c r="K475" s="310"/>
      <c r="L475" s="309"/>
      <c r="M475" s="303"/>
      <c r="N475" s="307"/>
      <c r="O475" s="308"/>
      <c r="P475" s="298"/>
      <c r="Q475" s="298"/>
      <c r="R475" s="307"/>
      <c r="S475" s="307"/>
      <c r="T475" s="304"/>
      <c r="U475" s="304"/>
    </row>
    <row r="476" spans="1:21" x14ac:dyDescent="0.2">
      <c r="A476" s="132">
        <v>10</v>
      </c>
      <c r="B476" s="2"/>
      <c r="C476" s="153"/>
      <c r="D476" s="205"/>
      <c r="E476" s="191"/>
      <c r="F476" s="246">
        <f t="shared" si="25"/>
        <v>0</v>
      </c>
      <c r="H476" s="299"/>
      <c r="I476" s="301"/>
      <c r="J476" s="301"/>
      <c r="K476" s="300"/>
      <c r="L476" s="309"/>
      <c r="M476" s="303"/>
      <c r="N476" s="307"/>
      <c r="O476" s="308"/>
      <c r="P476" s="298"/>
      <c r="Q476" s="298"/>
      <c r="R476" s="307"/>
      <c r="S476" s="307"/>
      <c r="T476" s="304"/>
      <c r="U476" s="304"/>
    </row>
    <row r="477" spans="1:21" x14ac:dyDescent="0.2">
      <c r="A477" s="258"/>
      <c r="B477" s="2"/>
      <c r="C477" s="153"/>
      <c r="D477" s="2"/>
      <c r="E477" s="153"/>
      <c r="F477" s="246">
        <f t="shared" si="25"/>
        <v>0</v>
      </c>
      <c r="H477" s="299"/>
      <c r="I477" s="301"/>
      <c r="J477" s="301"/>
      <c r="K477" s="300"/>
      <c r="L477" s="309"/>
      <c r="M477" s="303"/>
      <c r="N477" s="307"/>
      <c r="O477" s="308"/>
      <c r="P477" s="298"/>
      <c r="Q477" s="298"/>
      <c r="R477" s="307"/>
      <c r="S477" s="307"/>
      <c r="T477" s="304"/>
      <c r="U477" s="304"/>
    </row>
    <row r="478" spans="1:21" x14ac:dyDescent="0.2">
      <c r="A478" s="258"/>
      <c r="B478" s="2"/>
      <c r="C478" s="153"/>
      <c r="D478" s="2"/>
      <c r="E478" s="153"/>
      <c r="F478" s="246">
        <f t="shared" si="25"/>
        <v>0</v>
      </c>
      <c r="H478" s="299"/>
      <c r="I478" s="301"/>
      <c r="J478" s="301"/>
      <c r="K478" s="300"/>
      <c r="L478" s="309"/>
      <c r="M478" s="303"/>
      <c r="N478" s="307"/>
      <c r="O478" s="308"/>
      <c r="P478" s="298"/>
      <c r="Q478" s="298"/>
      <c r="R478" s="307"/>
      <c r="S478" s="307"/>
      <c r="T478" s="304"/>
      <c r="U478" s="304"/>
    </row>
    <row r="479" spans="1:21" x14ac:dyDescent="0.2">
      <c r="A479" s="258"/>
      <c r="B479" s="2"/>
      <c r="C479" s="153"/>
      <c r="D479" s="2"/>
      <c r="E479" s="153"/>
      <c r="F479" s="246">
        <f t="shared" si="25"/>
        <v>0</v>
      </c>
      <c r="H479" s="299"/>
      <c r="I479" s="301"/>
      <c r="J479" s="301"/>
      <c r="K479" s="300"/>
      <c r="L479" s="309"/>
      <c r="M479" s="303"/>
      <c r="N479" s="307"/>
      <c r="O479" s="308"/>
      <c r="P479" s="298"/>
      <c r="Q479" s="298"/>
      <c r="R479" s="307"/>
      <c r="S479" s="307"/>
      <c r="T479" s="304"/>
      <c r="U479" s="304"/>
    </row>
    <row r="480" spans="1:21" x14ac:dyDescent="0.2">
      <c r="A480" s="258"/>
      <c r="B480" s="2"/>
      <c r="C480" s="153"/>
      <c r="D480" s="2"/>
      <c r="E480" s="153"/>
      <c r="F480" s="246">
        <f t="shared" si="25"/>
        <v>0</v>
      </c>
      <c r="H480" s="299"/>
      <c r="I480" s="301"/>
      <c r="J480" s="301"/>
      <c r="K480" s="300"/>
      <c r="L480" s="309"/>
      <c r="M480" s="303"/>
      <c r="N480" s="307"/>
      <c r="O480" s="308"/>
      <c r="P480" s="298"/>
      <c r="Q480" s="298"/>
      <c r="R480" s="307"/>
      <c r="S480" s="307"/>
      <c r="T480" s="304"/>
      <c r="U480" s="304"/>
    </row>
    <row r="481" spans="1:21" x14ac:dyDescent="0.2">
      <c r="A481" s="258"/>
      <c r="B481" s="2"/>
      <c r="C481" s="153"/>
      <c r="D481" s="2"/>
      <c r="E481" s="153"/>
      <c r="F481" s="258"/>
      <c r="H481" s="299"/>
      <c r="I481" s="301"/>
      <c r="J481" s="301"/>
      <c r="K481" s="300"/>
      <c r="L481" s="309"/>
      <c r="M481" s="303"/>
      <c r="N481" s="307"/>
      <c r="O481" s="308"/>
      <c r="P481" s="298"/>
      <c r="Q481" s="298"/>
      <c r="R481" s="307"/>
      <c r="S481" s="307"/>
      <c r="T481" s="304"/>
      <c r="U481" s="304"/>
    </row>
    <row r="482" spans="1:21" x14ac:dyDescent="0.2">
      <c r="A482" s="258"/>
      <c r="B482" s="2"/>
      <c r="C482" s="153"/>
      <c r="D482" s="2"/>
      <c r="E482" s="153"/>
      <c r="F482" s="258"/>
      <c r="H482" s="299"/>
      <c r="I482" s="301"/>
      <c r="J482" s="301"/>
      <c r="K482" s="300"/>
      <c r="L482" s="309"/>
      <c r="M482" s="303"/>
      <c r="N482" s="307"/>
      <c r="O482" s="308"/>
      <c r="P482" s="298"/>
      <c r="Q482" s="298"/>
      <c r="R482" s="307"/>
      <c r="S482" s="307"/>
      <c r="T482" s="304"/>
      <c r="U482" s="304"/>
    </row>
    <row r="483" spans="1:21" x14ac:dyDescent="0.2">
      <c r="A483" s="258"/>
      <c r="B483" s="2"/>
      <c r="C483" s="153"/>
      <c r="D483" s="2"/>
      <c r="E483" s="153"/>
      <c r="F483" s="258"/>
      <c r="H483" s="299"/>
      <c r="I483" s="301"/>
      <c r="J483" s="301"/>
      <c r="K483" s="300"/>
      <c r="L483" s="309"/>
      <c r="M483" s="303"/>
      <c r="N483" s="307"/>
      <c r="O483" s="308"/>
      <c r="P483" s="298"/>
      <c r="Q483" s="298"/>
      <c r="R483" s="307"/>
      <c r="S483" s="307"/>
      <c r="T483" s="304"/>
      <c r="U483" s="304"/>
    </row>
    <row r="484" spans="1:21" x14ac:dyDescent="0.2">
      <c r="A484" s="132"/>
      <c r="B484" s="2"/>
      <c r="C484" s="153"/>
      <c r="D484" s="2"/>
      <c r="E484" s="153"/>
      <c r="F484" s="132"/>
      <c r="H484" s="299"/>
      <c r="I484" s="301"/>
      <c r="J484" s="301"/>
      <c r="K484" s="305"/>
      <c r="L484" s="309"/>
      <c r="M484" s="303"/>
      <c r="N484" s="307"/>
      <c r="O484" s="308"/>
      <c r="P484" s="298"/>
      <c r="Q484" s="298"/>
      <c r="R484" s="307"/>
      <c r="S484" s="307"/>
      <c r="T484" s="304"/>
      <c r="U484" s="304"/>
    </row>
    <row r="485" spans="1:21" x14ac:dyDescent="0.2">
      <c r="A485" s="350" t="s">
        <v>652</v>
      </c>
      <c r="B485" s="351"/>
      <c r="C485" s="351"/>
      <c r="D485" s="351"/>
      <c r="E485" s="351"/>
      <c r="F485" s="352"/>
      <c r="H485" s="299"/>
      <c r="I485" s="301"/>
      <c r="J485" s="301"/>
      <c r="K485" s="305"/>
      <c r="L485" s="309"/>
      <c r="M485" s="303"/>
      <c r="N485" s="307"/>
      <c r="O485" s="308"/>
      <c r="P485" s="298"/>
      <c r="Q485" s="298"/>
      <c r="R485" s="307"/>
      <c r="S485" s="307"/>
      <c r="T485" s="304"/>
      <c r="U485" s="304"/>
    </row>
    <row r="486" spans="1:21" x14ac:dyDescent="0.2">
      <c r="A486" s="132"/>
      <c r="B486" s="2" t="s">
        <v>68</v>
      </c>
      <c r="C486" s="153"/>
      <c r="D486" s="2" t="s">
        <v>69</v>
      </c>
      <c r="E486" s="153"/>
      <c r="F486" s="132" t="s">
        <v>70</v>
      </c>
      <c r="H486" s="304"/>
      <c r="I486" s="304"/>
      <c r="J486" s="304"/>
      <c r="K486" s="304"/>
      <c r="L486" s="304"/>
      <c r="M486" s="307"/>
      <c r="N486" s="307"/>
      <c r="O486" s="308"/>
      <c r="P486" s="298"/>
      <c r="Q486" s="298"/>
      <c r="R486" s="307"/>
      <c r="S486" s="307"/>
      <c r="T486" s="304"/>
      <c r="U486" s="304"/>
    </row>
    <row r="487" spans="1:21" x14ac:dyDescent="0.2">
      <c r="A487" s="132" t="s">
        <v>28</v>
      </c>
      <c r="B487" s="2" t="s">
        <v>71</v>
      </c>
      <c r="C487" s="153" t="s">
        <v>72</v>
      </c>
      <c r="D487" s="2" t="s">
        <v>71</v>
      </c>
      <c r="E487" s="153" t="s">
        <v>72</v>
      </c>
      <c r="F487" s="132"/>
      <c r="H487" s="304"/>
      <c r="I487" s="304"/>
      <c r="J487" s="304"/>
      <c r="K487" s="304"/>
      <c r="L487" s="304"/>
      <c r="M487" s="307"/>
      <c r="N487" s="307"/>
      <c r="O487" s="308"/>
      <c r="P487" s="298"/>
      <c r="Q487" s="298"/>
      <c r="R487" s="307"/>
      <c r="S487" s="307"/>
      <c r="T487" s="304"/>
      <c r="U487" s="304"/>
    </row>
    <row r="488" spans="1:21" x14ac:dyDescent="0.2">
      <c r="A488" s="132">
        <v>1</v>
      </c>
      <c r="B488" s="130">
        <v>44715</v>
      </c>
      <c r="C488" s="143">
        <v>500000</v>
      </c>
      <c r="D488" s="207"/>
      <c r="E488" s="153"/>
      <c r="F488" s="246">
        <f t="shared" ref="F488:F498" si="26">E488-C488</f>
        <v>-500000</v>
      </c>
      <c r="H488" s="304"/>
      <c r="I488" s="304"/>
      <c r="J488" s="304"/>
      <c r="K488" s="304"/>
      <c r="L488" s="304"/>
      <c r="M488" s="307"/>
      <c r="N488" s="307"/>
      <c r="O488" s="308"/>
      <c r="P488" s="298"/>
      <c r="Q488" s="298"/>
      <c r="R488" s="307"/>
      <c r="S488" s="307"/>
      <c r="T488" s="304"/>
      <c r="U488" s="304"/>
    </row>
    <row r="489" spans="1:21" x14ac:dyDescent="0.2">
      <c r="A489" s="132">
        <v>2</v>
      </c>
      <c r="B489" s="130">
        <v>44723</v>
      </c>
      <c r="C489" s="143">
        <v>250000</v>
      </c>
      <c r="D489" s="130">
        <v>44743</v>
      </c>
      <c r="E489" s="143">
        <v>150000</v>
      </c>
      <c r="F489" s="246">
        <f t="shared" si="26"/>
        <v>-100000</v>
      </c>
      <c r="H489" s="304"/>
      <c r="I489" s="304"/>
      <c r="J489" s="304"/>
      <c r="K489" s="304"/>
      <c r="L489" s="304"/>
      <c r="M489" s="307"/>
      <c r="N489" s="307"/>
      <c r="O489" s="308"/>
      <c r="P489" s="298"/>
      <c r="Q489" s="298"/>
      <c r="R489" s="307"/>
      <c r="S489" s="307"/>
      <c r="T489" s="304"/>
      <c r="U489" s="304"/>
    </row>
    <row r="490" spans="1:21" x14ac:dyDescent="0.2">
      <c r="A490" s="132">
        <v>3</v>
      </c>
      <c r="B490" s="2"/>
      <c r="C490" s="153"/>
      <c r="D490" s="2"/>
      <c r="E490" s="153"/>
      <c r="F490" s="246">
        <f t="shared" si="26"/>
        <v>0</v>
      </c>
      <c r="H490" s="304"/>
      <c r="I490" s="304"/>
      <c r="J490" s="304"/>
      <c r="K490" s="304"/>
      <c r="L490" s="304"/>
      <c r="M490" s="307"/>
      <c r="N490" s="307"/>
      <c r="O490" s="308"/>
      <c r="P490" s="298"/>
      <c r="Q490" s="298"/>
      <c r="R490" s="307"/>
      <c r="S490" s="307"/>
      <c r="T490" s="304"/>
      <c r="U490" s="304"/>
    </row>
    <row r="491" spans="1:21" x14ac:dyDescent="0.2">
      <c r="A491" s="132">
        <v>4</v>
      </c>
      <c r="B491" s="2"/>
      <c r="C491" s="153"/>
      <c r="D491" s="2"/>
      <c r="E491" s="153"/>
      <c r="F491" s="246">
        <f t="shared" si="26"/>
        <v>0</v>
      </c>
      <c r="H491" s="304"/>
      <c r="I491" s="304"/>
      <c r="J491" s="304"/>
      <c r="K491" s="304"/>
      <c r="L491" s="304"/>
      <c r="M491" s="307"/>
      <c r="N491" s="307"/>
      <c r="O491" s="308"/>
      <c r="P491" s="298"/>
      <c r="Q491" s="298"/>
      <c r="R491" s="307"/>
      <c r="S491" s="307"/>
      <c r="T491" s="304"/>
      <c r="U491" s="304"/>
    </row>
    <row r="492" spans="1:21" x14ac:dyDescent="0.2">
      <c r="A492" s="132">
        <v>5</v>
      </c>
      <c r="B492" s="2"/>
      <c r="C492" s="153"/>
      <c r="D492" s="2"/>
      <c r="E492" s="153"/>
      <c r="F492" s="246">
        <f t="shared" si="26"/>
        <v>0</v>
      </c>
      <c r="H492" s="304"/>
      <c r="I492" s="304"/>
      <c r="J492" s="304"/>
      <c r="K492" s="304"/>
      <c r="L492" s="304"/>
      <c r="M492" s="307"/>
      <c r="N492" s="307"/>
      <c r="O492" s="308"/>
      <c r="P492" s="298"/>
      <c r="Q492" s="298"/>
      <c r="R492" s="307"/>
      <c r="S492" s="307"/>
      <c r="T492" s="304"/>
      <c r="U492" s="304"/>
    </row>
    <row r="493" spans="1:21" x14ac:dyDescent="0.2">
      <c r="A493" s="132">
        <v>6</v>
      </c>
      <c r="B493" s="2"/>
      <c r="C493" s="153"/>
      <c r="D493" s="2"/>
      <c r="E493" s="153"/>
      <c r="F493" s="246">
        <f t="shared" si="26"/>
        <v>0</v>
      </c>
      <c r="H493" s="304"/>
      <c r="I493" s="304"/>
      <c r="J493" s="304"/>
      <c r="K493" s="304"/>
      <c r="L493" s="304"/>
      <c r="M493" s="307"/>
      <c r="N493" s="307"/>
      <c r="O493" s="308"/>
      <c r="P493" s="298"/>
      <c r="Q493" s="298"/>
      <c r="R493" s="307"/>
      <c r="S493" s="307"/>
      <c r="T493" s="304"/>
      <c r="U493" s="304"/>
    </row>
    <row r="494" spans="1:21" x14ac:dyDescent="0.2">
      <c r="A494" s="132">
        <v>7</v>
      </c>
      <c r="B494" s="2"/>
      <c r="C494" s="153"/>
      <c r="D494" s="2"/>
      <c r="E494" s="153"/>
      <c r="F494" s="246">
        <f t="shared" si="26"/>
        <v>0</v>
      </c>
      <c r="H494" s="304"/>
      <c r="I494" s="304"/>
      <c r="J494" s="304"/>
      <c r="K494" s="304"/>
      <c r="L494" s="304"/>
      <c r="M494" s="307"/>
      <c r="N494" s="307"/>
      <c r="O494" s="308"/>
      <c r="P494" s="298"/>
      <c r="Q494" s="298"/>
      <c r="R494" s="307"/>
      <c r="S494" s="307"/>
      <c r="T494" s="304"/>
      <c r="U494" s="304"/>
    </row>
    <row r="495" spans="1:21" x14ac:dyDescent="0.2">
      <c r="A495" s="132">
        <v>8</v>
      </c>
      <c r="B495" s="2"/>
      <c r="C495" s="153"/>
      <c r="D495" s="2"/>
      <c r="E495" s="153"/>
      <c r="F495" s="246">
        <f t="shared" si="26"/>
        <v>0</v>
      </c>
      <c r="H495" s="304"/>
      <c r="I495" s="304"/>
      <c r="J495" s="304"/>
      <c r="K495" s="304"/>
      <c r="L495" s="304"/>
      <c r="M495" s="307"/>
      <c r="N495" s="307"/>
      <c r="O495" s="308"/>
      <c r="P495" s="298"/>
      <c r="Q495" s="298"/>
      <c r="R495" s="307"/>
      <c r="S495" s="307"/>
      <c r="T495" s="304"/>
      <c r="U495" s="304"/>
    </row>
    <row r="496" spans="1:21" x14ac:dyDescent="0.2">
      <c r="A496" s="132">
        <v>9</v>
      </c>
      <c r="B496" s="2"/>
      <c r="C496" s="153"/>
      <c r="D496" s="2"/>
      <c r="E496" s="153"/>
      <c r="F496" s="246">
        <f t="shared" si="26"/>
        <v>0</v>
      </c>
      <c r="H496" s="304"/>
      <c r="I496" s="304"/>
      <c r="J496" s="304"/>
      <c r="K496" s="304"/>
      <c r="L496" s="304"/>
      <c r="M496" s="307"/>
      <c r="N496" s="307"/>
      <c r="O496" s="308"/>
      <c r="P496" s="298"/>
      <c r="Q496" s="298"/>
      <c r="R496" s="307"/>
      <c r="S496" s="307"/>
      <c r="T496" s="304"/>
      <c r="U496" s="304"/>
    </row>
    <row r="497" spans="1:21" x14ac:dyDescent="0.2">
      <c r="A497" s="132">
        <v>10</v>
      </c>
      <c r="B497" s="2"/>
      <c r="C497" s="153"/>
      <c r="D497" s="2"/>
      <c r="E497" s="153"/>
      <c r="F497" s="246">
        <f t="shared" si="26"/>
        <v>0</v>
      </c>
      <c r="H497" s="304"/>
      <c r="I497" s="304"/>
      <c r="J497" s="304"/>
      <c r="K497" s="304"/>
      <c r="L497" s="304"/>
      <c r="M497" s="307"/>
      <c r="N497" s="307"/>
      <c r="O497" s="308"/>
      <c r="P497" s="298"/>
      <c r="Q497" s="298"/>
      <c r="R497" s="307"/>
      <c r="S497" s="307"/>
      <c r="T497" s="304"/>
      <c r="U497" s="304"/>
    </row>
    <row r="498" spans="1:21" x14ac:dyDescent="0.2">
      <c r="A498" s="132"/>
      <c r="B498" s="2"/>
      <c r="C498" s="153"/>
      <c r="D498" s="2"/>
      <c r="E498" s="153"/>
      <c r="F498" s="246">
        <f t="shared" si="26"/>
        <v>0</v>
      </c>
      <c r="H498" s="304"/>
      <c r="I498" s="304"/>
      <c r="J498" s="304"/>
      <c r="K498" s="304"/>
      <c r="L498" s="304"/>
      <c r="M498" s="307"/>
      <c r="N498" s="307"/>
      <c r="O498" s="308"/>
      <c r="P498" s="298"/>
      <c r="Q498" s="298"/>
      <c r="R498" s="307"/>
      <c r="S498" s="307"/>
      <c r="T498" s="304"/>
      <c r="U498" s="304"/>
    </row>
    <row r="499" spans="1:21" x14ac:dyDescent="0.2">
      <c r="A499" s="350" t="s">
        <v>653</v>
      </c>
      <c r="B499" s="351"/>
      <c r="C499" s="351"/>
      <c r="D499" s="351"/>
      <c r="E499" s="351"/>
      <c r="F499" s="352"/>
      <c r="H499" s="304"/>
      <c r="I499" s="304"/>
      <c r="J499" s="304"/>
      <c r="K499" s="304"/>
      <c r="L499" s="304"/>
      <c r="M499" s="307"/>
      <c r="N499" s="307"/>
      <c r="O499" s="308"/>
      <c r="P499" s="298"/>
      <c r="Q499" s="298"/>
      <c r="R499" s="307"/>
      <c r="S499" s="307"/>
      <c r="T499" s="304"/>
      <c r="U499" s="304"/>
    </row>
    <row r="500" spans="1:21" x14ac:dyDescent="0.2">
      <c r="A500" s="132"/>
      <c r="B500" s="2" t="s">
        <v>68</v>
      </c>
      <c r="C500" s="153"/>
      <c r="D500" s="2" t="s">
        <v>69</v>
      </c>
      <c r="E500" s="153"/>
      <c r="F500" s="132" t="s">
        <v>70</v>
      </c>
      <c r="H500" s="130"/>
      <c r="I500"/>
      <c r="J500"/>
      <c r="K500" s="143"/>
      <c r="L500" s="143"/>
      <c r="M500" s="307"/>
      <c r="N500" s="307"/>
      <c r="O500" s="308"/>
      <c r="P500" s="298"/>
      <c r="Q500" s="298"/>
      <c r="R500" s="307"/>
      <c r="S500" s="307"/>
      <c r="T500" s="304"/>
      <c r="U500" s="304"/>
    </row>
    <row r="501" spans="1:21" x14ac:dyDescent="0.2">
      <c r="A501" s="132" t="s">
        <v>28</v>
      </c>
      <c r="B501" s="2" t="s">
        <v>71</v>
      </c>
      <c r="C501" s="153" t="s">
        <v>72</v>
      </c>
      <c r="D501" s="2" t="s">
        <v>71</v>
      </c>
      <c r="E501" s="153" t="s">
        <v>72</v>
      </c>
      <c r="F501" s="132"/>
      <c r="H501" s="130"/>
      <c r="I501"/>
      <c r="J501"/>
      <c r="K501" s="143"/>
      <c r="L501" s="143"/>
      <c r="M501" s="307"/>
      <c r="N501" s="307"/>
      <c r="O501" s="308"/>
      <c r="P501" s="298"/>
      <c r="Q501" s="298"/>
      <c r="R501" s="307"/>
      <c r="S501" s="307"/>
      <c r="T501" s="304"/>
      <c r="U501" s="304"/>
    </row>
    <row r="502" spans="1:21" x14ac:dyDescent="0.2">
      <c r="A502" s="132">
        <v>1</v>
      </c>
      <c r="B502" s="171">
        <v>44602</v>
      </c>
      <c r="C502" s="172">
        <v>300000</v>
      </c>
      <c r="D502" s="171">
        <v>44621</v>
      </c>
      <c r="E502" s="143">
        <v>300000</v>
      </c>
      <c r="F502" s="246">
        <f t="shared" ref="F502:F512" si="27">E502-C502</f>
        <v>0</v>
      </c>
      <c r="H502" s="130"/>
      <c r="I502"/>
      <c r="J502"/>
      <c r="K502" s="143"/>
      <c r="L502" s="143"/>
      <c r="M502" s="307"/>
      <c r="N502" s="307"/>
      <c r="O502" s="308"/>
      <c r="P502" s="298"/>
      <c r="Q502" s="298"/>
      <c r="R502" s="307"/>
      <c r="S502" s="307"/>
      <c r="T502" s="304"/>
      <c r="U502" s="304"/>
    </row>
    <row r="503" spans="1:21" x14ac:dyDescent="0.2">
      <c r="A503" s="132">
        <v>2</v>
      </c>
      <c r="B503" s="207">
        <v>44638</v>
      </c>
      <c r="C503" s="172">
        <v>300000</v>
      </c>
      <c r="D503" s="171">
        <v>44655</v>
      </c>
      <c r="E503" s="143">
        <v>300000</v>
      </c>
      <c r="F503" s="246">
        <f t="shared" si="27"/>
        <v>0</v>
      </c>
      <c r="H503" s="304"/>
      <c r="I503" s="304"/>
      <c r="J503" s="304"/>
      <c r="K503" s="304"/>
      <c r="L503" s="304"/>
      <c r="M503" s="307"/>
      <c r="N503" s="307"/>
      <c r="O503" s="308"/>
      <c r="P503" s="298"/>
      <c r="Q503" s="298"/>
      <c r="R503" s="307"/>
      <c r="S503" s="307"/>
      <c r="T503" s="304"/>
      <c r="U503" s="304"/>
    </row>
    <row r="504" spans="1:21" x14ac:dyDescent="0.2">
      <c r="A504" s="132">
        <v>3</v>
      </c>
      <c r="B504" s="207">
        <v>44664</v>
      </c>
      <c r="C504" s="172">
        <v>500000</v>
      </c>
      <c r="D504" s="2"/>
      <c r="E504" s="153"/>
      <c r="F504" s="246">
        <f t="shared" si="27"/>
        <v>-500000</v>
      </c>
      <c r="H504" s="130"/>
      <c r="I504"/>
      <c r="J504"/>
      <c r="K504" s="143"/>
      <c r="L504" s="143"/>
      <c r="N504" s="307"/>
      <c r="O504" s="308"/>
      <c r="P504" s="298"/>
      <c r="Q504" s="298"/>
      <c r="R504" s="307"/>
      <c r="S504" s="307"/>
      <c r="T504" s="304"/>
      <c r="U504" s="304"/>
    </row>
    <row r="505" spans="1:21" x14ac:dyDescent="0.2">
      <c r="A505" s="132">
        <v>4</v>
      </c>
      <c r="B505" s="2"/>
      <c r="C505" s="153"/>
      <c r="D505" s="2"/>
      <c r="E505" s="153"/>
      <c r="F505" s="246">
        <f t="shared" si="27"/>
        <v>0</v>
      </c>
      <c r="H505" s="130"/>
      <c r="I505"/>
      <c r="J505"/>
      <c r="K505" s="143"/>
      <c r="L505" s="143"/>
      <c r="N505" s="307"/>
      <c r="O505" s="308"/>
      <c r="P505" s="298"/>
      <c r="Q505" s="298"/>
      <c r="R505" s="307"/>
      <c r="S505" s="307"/>
      <c r="T505" s="304"/>
      <c r="U505" s="304"/>
    </row>
    <row r="506" spans="1:21" x14ac:dyDescent="0.2">
      <c r="A506" s="132">
        <v>5</v>
      </c>
      <c r="B506" s="2"/>
      <c r="C506" s="153"/>
      <c r="D506" s="2"/>
      <c r="E506" s="153"/>
      <c r="F506" s="246">
        <f t="shared" si="27"/>
        <v>0</v>
      </c>
      <c r="H506" s="130"/>
      <c r="I506"/>
      <c r="J506"/>
      <c r="K506" s="143"/>
      <c r="L506" s="143"/>
      <c r="N506" s="307"/>
      <c r="O506" s="308"/>
      <c r="P506" s="298"/>
      <c r="Q506" s="298"/>
      <c r="R506" s="307"/>
      <c r="S506" s="307"/>
      <c r="T506" s="304"/>
      <c r="U506" s="304"/>
    </row>
    <row r="507" spans="1:21" x14ac:dyDescent="0.2">
      <c r="A507" s="132">
        <v>6</v>
      </c>
      <c r="B507" s="2"/>
      <c r="C507" s="153"/>
      <c r="D507" s="2"/>
      <c r="E507" s="153"/>
      <c r="F507" s="246">
        <f t="shared" si="27"/>
        <v>0</v>
      </c>
      <c r="H507"/>
      <c r="I507"/>
      <c r="J507"/>
      <c r="K507"/>
      <c r="L507"/>
      <c r="N507" s="307"/>
      <c r="O507" s="308"/>
      <c r="P507" s="298"/>
      <c r="Q507" s="298"/>
      <c r="R507" s="307"/>
      <c r="S507" s="307"/>
      <c r="T507" s="304"/>
      <c r="U507" s="304"/>
    </row>
    <row r="508" spans="1:21" x14ac:dyDescent="0.2">
      <c r="A508" s="132">
        <v>7</v>
      </c>
      <c r="B508" s="2"/>
      <c r="C508" s="153"/>
      <c r="D508" s="2"/>
      <c r="E508" s="153"/>
      <c r="F508" s="246">
        <f t="shared" si="27"/>
        <v>0</v>
      </c>
      <c r="H508" s="304"/>
      <c r="I508" s="304"/>
      <c r="J508" s="304"/>
      <c r="K508" s="304"/>
      <c r="L508" s="304"/>
      <c r="M508" s="307"/>
      <c r="N508" s="307"/>
      <c r="O508" s="308"/>
      <c r="P508" s="298"/>
      <c r="Q508" s="298"/>
      <c r="R508" s="307"/>
      <c r="S508" s="307"/>
      <c r="T508" s="304"/>
      <c r="U508" s="304"/>
    </row>
    <row r="509" spans="1:21" x14ac:dyDescent="0.2">
      <c r="A509" s="132">
        <v>8</v>
      </c>
      <c r="B509" s="2"/>
      <c r="C509" s="153"/>
      <c r="D509" s="2"/>
      <c r="E509" s="153"/>
      <c r="F509" s="246">
        <f t="shared" si="27"/>
        <v>0</v>
      </c>
      <c r="H509" s="304"/>
      <c r="I509" s="304"/>
      <c r="J509" s="304"/>
      <c r="K509" s="304"/>
      <c r="L509" s="304"/>
      <c r="M509" s="307"/>
      <c r="N509" s="307"/>
      <c r="O509" s="308"/>
      <c r="P509" s="298"/>
      <c r="Q509" s="298"/>
      <c r="R509" s="307"/>
      <c r="S509" s="307"/>
      <c r="T509" s="304"/>
      <c r="U509" s="304"/>
    </row>
    <row r="510" spans="1:21" x14ac:dyDescent="0.2">
      <c r="A510" s="132">
        <v>9</v>
      </c>
      <c r="B510" s="2"/>
      <c r="C510" s="153"/>
      <c r="D510" s="2"/>
      <c r="E510" s="153"/>
      <c r="F510" s="246">
        <f t="shared" si="27"/>
        <v>0</v>
      </c>
      <c r="H510" s="304"/>
      <c r="I510" s="304"/>
      <c r="J510" s="304"/>
      <c r="K510" s="304"/>
      <c r="L510" s="304"/>
      <c r="M510" s="307"/>
      <c r="N510" s="307"/>
      <c r="O510" s="308"/>
      <c r="P510" s="298"/>
      <c r="Q510" s="298"/>
      <c r="R510" s="307"/>
      <c r="S510" s="307"/>
      <c r="T510" s="304"/>
      <c r="U510" s="304"/>
    </row>
    <row r="511" spans="1:21" x14ac:dyDescent="0.2">
      <c r="A511" s="132">
        <v>10</v>
      </c>
      <c r="B511" s="2"/>
      <c r="C511" s="153"/>
      <c r="D511" s="2"/>
      <c r="E511" s="153"/>
      <c r="F511" s="246">
        <f t="shared" si="27"/>
        <v>0</v>
      </c>
      <c r="H511" s="304"/>
      <c r="I511" s="304"/>
      <c r="J511" s="304"/>
      <c r="K511" s="304"/>
      <c r="L511" s="304"/>
      <c r="M511" s="307"/>
      <c r="N511" s="307"/>
      <c r="O511" s="308"/>
      <c r="P511" s="298"/>
      <c r="Q511" s="298"/>
      <c r="R511" s="307"/>
      <c r="S511" s="307"/>
      <c r="T511" s="304"/>
      <c r="U511" s="304"/>
    </row>
    <row r="512" spans="1:21" x14ac:dyDescent="0.2">
      <c r="A512" s="132"/>
      <c r="B512" s="2"/>
      <c r="C512" s="153"/>
      <c r="D512" s="2"/>
      <c r="E512" s="153"/>
      <c r="F512" s="246">
        <f t="shared" si="27"/>
        <v>0</v>
      </c>
      <c r="H512" s="304"/>
      <c r="I512" s="304"/>
      <c r="J512" s="304"/>
      <c r="K512" s="304"/>
      <c r="L512" s="304"/>
      <c r="M512" s="307"/>
      <c r="N512" s="307"/>
      <c r="O512" s="308"/>
      <c r="P512" s="298"/>
      <c r="Q512" s="298"/>
      <c r="R512" s="307"/>
      <c r="S512" s="307"/>
      <c r="T512" s="304"/>
      <c r="U512" s="304"/>
    </row>
    <row r="513" spans="1:21" x14ac:dyDescent="0.2">
      <c r="A513" s="350" t="s">
        <v>654</v>
      </c>
      <c r="B513" s="351"/>
      <c r="C513" s="351"/>
      <c r="D513" s="351"/>
      <c r="E513" s="351"/>
      <c r="F513" s="352"/>
      <c r="H513" s="130"/>
      <c r="I513"/>
      <c r="J513"/>
      <c r="K513" s="143"/>
      <c r="L513" s="143"/>
      <c r="N513" s="307"/>
      <c r="O513" s="308"/>
      <c r="P513" s="298"/>
      <c r="Q513" s="298"/>
      <c r="R513" s="307"/>
      <c r="S513" s="307"/>
      <c r="T513" s="304"/>
      <c r="U513" s="304"/>
    </row>
    <row r="514" spans="1:21" x14ac:dyDescent="0.2">
      <c r="A514" s="132"/>
      <c r="B514" s="2" t="s">
        <v>68</v>
      </c>
      <c r="C514" s="153"/>
      <c r="D514" s="2" t="s">
        <v>69</v>
      </c>
      <c r="E514" s="153"/>
      <c r="F514" s="132" t="s">
        <v>70</v>
      </c>
      <c r="H514" s="130"/>
      <c r="I514"/>
      <c r="J514"/>
      <c r="K514" s="143"/>
      <c r="L514" s="143"/>
      <c r="N514" s="307"/>
      <c r="O514" s="308"/>
      <c r="P514" s="298"/>
      <c r="Q514" s="298"/>
      <c r="R514" s="307"/>
      <c r="S514" s="307"/>
      <c r="T514" s="304"/>
      <c r="U514" s="304"/>
    </row>
    <row r="515" spans="1:21" x14ac:dyDescent="0.2">
      <c r="A515" s="132" t="s">
        <v>28</v>
      </c>
      <c r="B515" s="2" t="s">
        <v>71</v>
      </c>
      <c r="C515" s="153" t="s">
        <v>72</v>
      </c>
      <c r="D515" s="204" t="s">
        <v>71</v>
      </c>
      <c r="E515" s="189" t="s">
        <v>72</v>
      </c>
      <c r="F515" s="290"/>
      <c r="H515" s="130"/>
      <c r="I515"/>
      <c r="J515"/>
      <c r="K515" s="143"/>
      <c r="L515" s="143"/>
      <c r="N515" s="307"/>
      <c r="O515" s="308"/>
      <c r="P515" s="298"/>
      <c r="Q515" s="298"/>
      <c r="R515" s="307"/>
      <c r="S515" s="307"/>
      <c r="T515" s="304"/>
      <c r="U515" s="304"/>
    </row>
    <row r="516" spans="1:21" x14ac:dyDescent="0.2">
      <c r="A516" s="132">
        <v>1</v>
      </c>
      <c r="B516" s="130">
        <v>44568</v>
      </c>
      <c r="C516" s="143">
        <v>200000</v>
      </c>
      <c r="D516" s="130">
        <v>44590</v>
      </c>
      <c r="E516" s="143">
        <v>200000</v>
      </c>
      <c r="F516" s="185">
        <f t="shared" ref="F516:F521" si="28">E516-C516</f>
        <v>0</v>
      </c>
      <c r="H516" s="130"/>
      <c r="I516"/>
      <c r="J516"/>
      <c r="K516" s="143"/>
      <c r="L516" s="143"/>
      <c r="N516" s="307"/>
      <c r="O516" s="308"/>
      <c r="P516" s="298"/>
      <c r="Q516" s="298"/>
      <c r="R516" s="307"/>
      <c r="S516" s="307"/>
      <c r="T516" s="304"/>
      <c r="U516" s="304"/>
    </row>
    <row r="517" spans="1:21" x14ac:dyDescent="0.2">
      <c r="A517" s="132">
        <v>2</v>
      </c>
      <c r="B517" s="171">
        <v>44596</v>
      </c>
      <c r="C517" s="220">
        <v>200000</v>
      </c>
      <c r="D517" s="224">
        <v>44649</v>
      </c>
      <c r="E517" s="199">
        <v>200000</v>
      </c>
      <c r="F517" s="185">
        <f t="shared" si="28"/>
        <v>0</v>
      </c>
      <c r="H517" s="130"/>
      <c r="I517"/>
      <c r="J517"/>
      <c r="K517" s="143"/>
      <c r="L517" s="143"/>
      <c r="N517" s="307"/>
      <c r="O517" s="308"/>
      <c r="P517" s="298"/>
      <c r="Q517" s="298"/>
      <c r="R517" s="307"/>
      <c r="S517" s="307"/>
      <c r="T517" s="304"/>
      <c r="U517" s="304"/>
    </row>
    <row r="518" spans="1:21" x14ac:dyDescent="0.2">
      <c r="A518" s="132">
        <v>3</v>
      </c>
      <c r="B518" s="171">
        <v>44607</v>
      </c>
      <c r="C518" s="198">
        <v>100000</v>
      </c>
      <c r="D518" s="226">
        <v>44649</v>
      </c>
      <c r="E518" s="289">
        <v>100000</v>
      </c>
      <c r="F518" s="319">
        <f t="shared" si="28"/>
        <v>0</v>
      </c>
      <c r="H518" s="130"/>
      <c r="I518"/>
      <c r="J518"/>
      <c r="K518" s="143"/>
      <c r="L518" s="143"/>
      <c r="N518" s="307"/>
      <c r="O518" s="308"/>
      <c r="P518" s="298"/>
      <c r="Q518" s="298"/>
      <c r="R518" s="307"/>
      <c r="S518" s="307"/>
      <c r="T518" s="304"/>
      <c r="U518" s="304"/>
    </row>
    <row r="519" spans="1:21" x14ac:dyDescent="0.2">
      <c r="A519" s="132">
        <v>4</v>
      </c>
      <c r="B519" s="171">
        <v>44652</v>
      </c>
      <c r="C519" s="172">
        <v>500000</v>
      </c>
      <c r="D519" s="171">
        <v>44676</v>
      </c>
      <c r="E519" s="143">
        <v>150000</v>
      </c>
      <c r="F519" s="246">
        <f t="shared" si="28"/>
        <v>-350000</v>
      </c>
      <c r="H519" s="130"/>
      <c r="I519"/>
      <c r="J519"/>
      <c r="K519" s="143"/>
      <c r="L519" s="143"/>
      <c r="N519" s="307"/>
      <c r="O519" s="308"/>
      <c r="P519" s="298"/>
      <c r="Q519" s="298"/>
      <c r="R519" s="307"/>
      <c r="S519" s="307"/>
      <c r="T519" s="304"/>
      <c r="U519" s="304"/>
    </row>
    <row r="520" spans="1:21" x14ac:dyDescent="0.2">
      <c r="A520" s="132">
        <v>5</v>
      </c>
      <c r="B520" s="207">
        <v>44695</v>
      </c>
      <c r="C520" s="143">
        <v>150000</v>
      </c>
      <c r="D520" s="130">
        <v>44741</v>
      </c>
      <c r="E520" s="143">
        <v>150000</v>
      </c>
      <c r="F520" s="246">
        <f t="shared" si="28"/>
        <v>0</v>
      </c>
      <c r="H520" s="130"/>
      <c r="I520"/>
      <c r="J520"/>
      <c r="K520" s="143"/>
      <c r="L520" s="143"/>
      <c r="N520" s="307"/>
      <c r="O520" s="308"/>
      <c r="P520" s="298"/>
      <c r="Q520" s="298"/>
      <c r="R520" s="307"/>
      <c r="S520" s="307"/>
      <c r="T520" s="304"/>
      <c r="U520" s="304"/>
    </row>
    <row r="521" spans="1:21" x14ac:dyDescent="0.2">
      <c r="A521" s="132">
        <v>6</v>
      </c>
      <c r="B521" s="130">
        <v>44730</v>
      </c>
      <c r="C521" s="143">
        <v>200000</v>
      </c>
      <c r="D521" s="130">
        <v>44741</v>
      </c>
      <c r="E521" s="143">
        <v>100000</v>
      </c>
      <c r="F521" s="246">
        <f t="shared" si="28"/>
        <v>-100000</v>
      </c>
      <c r="H521" s="130"/>
      <c r="I521"/>
      <c r="J521"/>
      <c r="K521" s="143"/>
      <c r="L521" s="143"/>
      <c r="N521" s="307"/>
      <c r="O521" s="308"/>
      <c r="P521" s="298"/>
      <c r="Q521" s="298"/>
      <c r="R521" s="298"/>
      <c r="S521" s="307"/>
      <c r="T521" s="304"/>
      <c r="U521" s="304"/>
    </row>
    <row r="522" spans="1:21" x14ac:dyDescent="0.2">
      <c r="A522" s="132">
        <v>7</v>
      </c>
      <c r="B522" s="2"/>
      <c r="C522" s="153"/>
      <c r="D522" s="2"/>
      <c r="E522" s="153"/>
      <c r="F522" s="246">
        <f t="shared" ref="F522:F526" si="29">E522-C522</f>
        <v>0</v>
      </c>
      <c r="H522" s="130"/>
      <c r="I522"/>
      <c r="J522"/>
      <c r="K522" s="143"/>
      <c r="L522" s="143"/>
      <c r="N522" s="307"/>
      <c r="O522" s="308"/>
      <c r="P522" s="298"/>
      <c r="Q522" s="298"/>
      <c r="R522" s="307"/>
      <c r="S522" s="307"/>
      <c r="T522" s="304"/>
      <c r="U522" s="304"/>
    </row>
    <row r="523" spans="1:21" x14ac:dyDescent="0.2">
      <c r="A523" s="132">
        <v>8</v>
      </c>
      <c r="B523" s="2"/>
      <c r="C523" s="153"/>
      <c r="D523" s="2"/>
      <c r="E523" s="153"/>
      <c r="F523" s="246">
        <f t="shared" si="29"/>
        <v>0</v>
      </c>
      <c r="H523" s="130"/>
      <c r="I523"/>
      <c r="J523"/>
      <c r="K523" s="143"/>
      <c r="L523" s="143"/>
      <c r="N523" s="307"/>
      <c r="O523" s="308"/>
      <c r="P523" s="298"/>
      <c r="Q523" s="298"/>
      <c r="R523" s="307"/>
      <c r="S523" s="307"/>
      <c r="T523" s="304"/>
      <c r="U523" s="304"/>
    </row>
    <row r="524" spans="1:21" x14ac:dyDescent="0.2">
      <c r="A524" s="132">
        <v>9</v>
      </c>
      <c r="B524" s="2"/>
      <c r="C524" s="153"/>
      <c r="D524" s="2"/>
      <c r="E524" s="153"/>
      <c r="F524" s="246">
        <f t="shared" si="29"/>
        <v>0</v>
      </c>
      <c r="H524" s="130"/>
      <c r="I524"/>
      <c r="J524"/>
      <c r="K524" s="143"/>
      <c r="L524" s="143"/>
      <c r="N524" s="307"/>
      <c r="O524" s="308"/>
      <c r="P524" s="298"/>
      <c r="Q524" s="298"/>
      <c r="R524" s="307"/>
      <c r="S524" s="307"/>
      <c r="T524" s="304"/>
      <c r="U524" s="304"/>
    </row>
    <row r="525" spans="1:21" x14ac:dyDescent="0.2">
      <c r="A525" s="132">
        <v>10</v>
      </c>
      <c r="B525" s="2"/>
      <c r="C525" s="153"/>
      <c r="D525" s="2"/>
      <c r="E525" s="153"/>
      <c r="F525" s="246">
        <f t="shared" si="29"/>
        <v>0</v>
      </c>
      <c r="H525" s="130"/>
      <c r="I525"/>
      <c r="J525"/>
      <c r="K525" s="143"/>
      <c r="L525" s="143"/>
      <c r="N525" s="307"/>
      <c r="O525" s="308"/>
      <c r="P525" s="298"/>
      <c r="Q525" s="298"/>
      <c r="R525" s="307"/>
      <c r="S525" s="307"/>
      <c r="T525" s="304"/>
      <c r="U525" s="304"/>
    </row>
    <row r="526" spans="1:21" x14ac:dyDescent="0.2">
      <c r="A526" s="132"/>
      <c r="B526" s="2"/>
      <c r="C526" s="153"/>
      <c r="D526" s="2"/>
      <c r="E526" s="153"/>
      <c r="F526" s="246">
        <f t="shared" si="29"/>
        <v>0</v>
      </c>
      <c r="H526" s="130"/>
      <c r="I526"/>
      <c r="J526"/>
      <c r="K526" s="143"/>
      <c r="L526" s="143"/>
      <c r="N526" s="307"/>
      <c r="O526" s="308"/>
      <c r="P526" s="298"/>
      <c r="Q526" s="298"/>
      <c r="R526" s="307"/>
      <c r="S526" s="307"/>
      <c r="T526" s="304"/>
      <c r="U526" s="304"/>
    </row>
    <row r="527" spans="1:21" x14ac:dyDescent="0.2">
      <c r="A527" s="350" t="s">
        <v>655</v>
      </c>
      <c r="B527" s="351"/>
      <c r="C527" s="351"/>
      <c r="D527" s="351"/>
      <c r="E527" s="351"/>
      <c r="F527" s="352"/>
      <c r="G527" s="336" t="s">
        <v>758</v>
      </c>
      <c r="H527" s="336"/>
      <c r="I527" s="336"/>
      <c r="J527" s="336"/>
      <c r="K527" s="336"/>
      <c r="L527" s="143"/>
      <c r="N527" s="307"/>
      <c r="O527" s="308"/>
      <c r="P527" s="298"/>
      <c r="Q527" s="298"/>
      <c r="R527" s="307"/>
      <c r="S527" s="307"/>
      <c r="T527" s="304"/>
      <c r="U527" s="304"/>
    </row>
    <row r="528" spans="1:21" x14ac:dyDescent="0.2">
      <c r="A528" s="132"/>
      <c r="B528" s="2" t="s">
        <v>68</v>
      </c>
      <c r="C528" s="153"/>
      <c r="D528" s="2" t="s">
        <v>69</v>
      </c>
      <c r="E528" s="153"/>
      <c r="F528" s="132" t="s">
        <v>70</v>
      </c>
      <c r="G528" s="337" t="s">
        <v>68</v>
      </c>
      <c r="H528" s="337"/>
      <c r="I528" s="337" t="s">
        <v>69</v>
      </c>
      <c r="J528" s="337"/>
      <c r="K528" s="288" t="s">
        <v>70</v>
      </c>
      <c r="L528" s="143"/>
      <c r="N528" s="307"/>
      <c r="O528" s="308"/>
      <c r="P528" s="298"/>
      <c r="Q528" s="298"/>
      <c r="R528" s="307"/>
      <c r="S528" s="307"/>
      <c r="T528" s="304"/>
      <c r="U528" s="304"/>
    </row>
    <row r="529" spans="1:21" x14ac:dyDescent="0.2">
      <c r="A529" s="132" t="s">
        <v>28</v>
      </c>
      <c r="B529" s="204" t="s">
        <v>71</v>
      </c>
      <c r="C529" s="189" t="s">
        <v>72</v>
      </c>
      <c r="D529" s="204" t="s">
        <v>71</v>
      </c>
      <c r="E529" s="189" t="s">
        <v>72</v>
      </c>
      <c r="F529" s="290"/>
      <c r="G529" s="320" t="s">
        <v>71</v>
      </c>
      <c r="H529" s="320" t="s">
        <v>72</v>
      </c>
      <c r="I529" s="320" t="s">
        <v>71</v>
      </c>
      <c r="J529" s="320" t="s">
        <v>72</v>
      </c>
      <c r="K529" s="89"/>
      <c r="N529" s="307"/>
      <c r="O529" s="308"/>
      <c r="P529" s="298"/>
      <c r="Q529" s="298"/>
      <c r="R529" s="307"/>
      <c r="S529" s="307"/>
      <c r="T529" s="304"/>
      <c r="U529" s="304"/>
    </row>
    <row r="530" spans="1:21" x14ac:dyDescent="0.2">
      <c r="A530" s="96">
        <v>1</v>
      </c>
      <c r="B530" s="202">
        <v>44613</v>
      </c>
      <c r="C530" s="199">
        <v>200000</v>
      </c>
      <c r="D530" s="224">
        <v>44617</v>
      </c>
      <c r="E530" s="199">
        <v>200000</v>
      </c>
      <c r="F530" s="185">
        <f t="shared" ref="F530:F540" si="30">E530-C530</f>
        <v>0</v>
      </c>
      <c r="G530" s="326">
        <v>44637</v>
      </c>
      <c r="H530" s="322">
        <v>500000</v>
      </c>
      <c r="I530" s="208">
        <v>44680</v>
      </c>
      <c r="J530" s="170">
        <v>100000</v>
      </c>
      <c r="K530" s="338">
        <f>H530-J530-J531-J532</f>
        <v>0</v>
      </c>
      <c r="N530" s="307"/>
      <c r="O530" s="308"/>
      <c r="P530" s="298"/>
      <c r="Q530" s="298"/>
      <c r="R530" s="307"/>
      <c r="S530" s="307"/>
      <c r="T530" s="304"/>
      <c r="U530" s="304"/>
    </row>
    <row r="531" spans="1:21" x14ac:dyDescent="0.2">
      <c r="A531" s="96">
        <v>2</v>
      </c>
      <c r="B531" s="202">
        <v>44637</v>
      </c>
      <c r="C531" s="221">
        <v>300000</v>
      </c>
      <c r="D531" s="224">
        <v>44648</v>
      </c>
      <c r="E531" s="221">
        <v>100000</v>
      </c>
      <c r="F531" s="185">
        <f t="shared" si="30"/>
        <v>-200000</v>
      </c>
      <c r="G531" s="327"/>
      <c r="H531" s="323"/>
      <c r="I531" s="208">
        <v>44709</v>
      </c>
      <c r="J531" s="322">
        <v>300000</v>
      </c>
      <c r="K531" s="339"/>
      <c r="N531" s="307"/>
      <c r="O531" s="308"/>
      <c r="P531" s="298"/>
      <c r="Q531" s="298"/>
      <c r="R531" s="307"/>
      <c r="S531" s="307"/>
      <c r="T531" s="304"/>
      <c r="U531" s="304"/>
    </row>
    <row r="532" spans="1:21" x14ac:dyDescent="0.2">
      <c r="A532" s="96">
        <v>3</v>
      </c>
      <c r="B532" s="208">
        <v>44726</v>
      </c>
      <c r="C532" s="322">
        <v>300000</v>
      </c>
      <c r="D532" s="328"/>
      <c r="E532" s="194"/>
      <c r="F532" s="329">
        <f>E532-C532</f>
        <v>-300000</v>
      </c>
      <c r="G532" s="325"/>
      <c r="H532" s="324"/>
      <c r="I532" s="208">
        <v>44741</v>
      </c>
      <c r="J532" s="322">
        <v>100000</v>
      </c>
      <c r="K532" s="340"/>
      <c r="N532" s="307"/>
      <c r="O532" s="308"/>
      <c r="P532" s="298"/>
      <c r="Q532" s="298"/>
      <c r="R532" s="307"/>
      <c r="S532" s="307"/>
      <c r="T532" s="304"/>
      <c r="U532" s="304"/>
    </row>
    <row r="533" spans="1:21" x14ac:dyDescent="0.2">
      <c r="A533" s="96">
        <v>4</v>
      </c>
      <c r="B533" s="202">
        <v>44737</v>
      </c>
      <c r="C533" s="221">
        <v>200000</v>
      </c>
      <c r="D533" s="224">
        <v>44741</v>
      </c>
      <c r="E533" s="221">
        <v>200000</v>
      </c>
      <c r="F533" s="185">
        <f>E533-C533</f>
        <v>0</v>
      </c>
      <c r="G533" s="325"/>
      <c r="H533" s="90"/>
      <c r="I533" s="288"/>
      <c r="J533" s="321"/>
      <c r="K533" s="89"/>
      <c r="N533" s="307"/>
      <c r="O533" s="308"/>
      <c r="P533" s="298"/>
      <c r="Q533" s="298"/>
      <c r="R533" s="307"/>
      <c r="S533" s="307"/>
      <c r="T533" s="304"/>
      <c r="U533" s="304"/>
    </row>
    <row r="534" spans="1:21" x14ac:dyDescent="0.2">
      <c r="A534" s="96">
        <v>5</v>
      </c>
      <c r="B534" s="208">
        <v>44760</v>
      </c>
      <c r="C534" s="322">
        <v>200000</v>
      </c>
      <c r="D534" s="328"/>
      <c r="E534" s="194"/>
      <c r="F534" s="329">
        <f>E534-C534</f>
        <v>-200000</v>
      </c>
      <c r="G534" s="325"/>
      <c r="H534" s="90"/>
      <c r="I534" s="89"/>
      <c r="J534" s="90"/>
      <c r="K534" s="89"/>
      <c r="N534" s="307"/>
      <c r="O534" s="308"/>
      <c r="P534" s="298"/>
      <c r="Q534" s="298"/>
      <c r="R534" s="307"/>
      <c r="S534" s="307"/>
      <c r="T534" s="304"/>
      <c r="U534" s="304"/>
    </row>
    <row r="535" spans="1:21" x14ac:dyDescent="0.2">
      <c r="A535" s="96">
        <v>6</v>
      </c>
      <c r="B535" s="7"/>
      <c r="C535" s="287"/>
      <c r="D535" s="7"/>
      <c r="E535" s="287"/>
      <c r="F535" s="18"/>
      <c r="G535" s="325"/>
      <c r="H535" s="90"/>
      <c r="I535" s="89"/>
      <c r="J535" s="90"/>
      <c r="K535" s="89"/>
      <c r="M535" s="307"/>
      <c r="N535" s="307"/>
      <c r="O535" s="308"/>
      <c r="P535" s="298"/>
      <c r="Q535" s="298"/>
      <c r="R535" s="307"/>
      <c r="S535" s="307"/>
      <c r="T535" s="304"/>
      <c r="U535" s="304"/>
    </row>
    <row r="536" spans="1:21" x14ac:dyDescent="0.2">
      <c r="A536" s="132">
        <v>7</v>
      </c>
      <c r="B536" s="205"/>
      <c r="C536" s="191"/>
      <c r="D536" s="205"/>
      <c r="E536" s="191"/>
      <c r="F536" s="319">
        <f t="shared" si="30"/>
        <v>0</v>
      </c>
      <c r="G536" s="89"/>
      <c r="H536" s="90"/>
      <c r="I536" s="89"/>
      <c r="J536" s="90"/>
      <c r="K536" s="89"/>
      <c r="N536" s="307"/>
      <c r="O536" s="308"/>
      <c r="P536" s="298"/>
      <c r="Q536" s="298"/>
      <c r="R536" s="307"/>
      <c r="S536" s="307"/>
      <c r="T536" s="304"/>
      <c r="U536" s="304"/>
    </row>
    <row r="537" spans="1:21" x14ac:dyDescent="0.2">
      <c r="A537" s="132">
        <v>8</v>
      </c>
      <c r="B537" s="2"/>
      <c r="C537" s="153"/>
      <c r="D537" s="2"/>
      <c r="E537" s="153"/>
      <c r="F537" s="246">
        <f t="shared" si="30"/>
        <v>0</v>
      </c>
      <c r="G537" s="89"/>
      <c r="H537" s="90"/>
      <c r="I537" s="89"/>
      <c r="J537" s="90"/>
      <c r="K537" s="89"/>
      <c r="N537" s="307"/>
      <c r="O537" s="308"/>
      <c r="P537" s="298"/>
      <c r="Q537" s="298"/>
      <c r="R537" s="307"/>
      <c r="S537" s="307"/>
      <c r="T537" s="304"/>
      <c r="U537" s="304"/>
    </row>
    <row r="538" spans="1:21" x14ac:dyDescent="0.2">
      <c r="A538" s="132">
        <v>9</v>
      </c>
      <c r="B538" s="2"/>
      <c r="C538" s="153"/>
      <c r="D538" s="2"/>
      <c r="E538" s="153"/>
      <c r="F538" s="246">
        <f t="shared" si="30"/>
        <v>0</v>
      </c>
      <c r="G538" s="89"/>
      <c r="H538" s="90"/>
      <c r="I538" s="89"/>
      <c r="J538" s="90"/>
      <c r="K538" s="89"/>
      <c r="N538" s="307"/>
      <c r="O538" s="308"/>
      <c r="P538" s="298"/>
      <c r="Q538" s="298"/>
      <c r="R538" s="307"/>
      <c r="S538" s="307"/>
      <c r="T538" s="304"/>
      <c r="U538" s="304"/>
    </row>
    <row r="539" spans="1:21" x14ac:dyDescent="0.2">
      <c r="A539" s="132">
        <v>10</v>
      </c>
      <c r="B539" s="2"/>
      <c r="C539" s="153"/>
      <c r="D539" s="2"/>
      <c r="E539" s="153"/>
      <c r="F539" s="246">
        <f t="shared" si="30"/>
        <v>0</v>
      </c>
      <c r="G539" s="89"/>
      <c r="H539" s="90"/>
      <c r="I539" s="89"/>
      <c r="J539" s="90"/>
      <c r="K539" s="89"/>
      <c r="M539" s="143"/>
      <c r="N539" s="307"/>
      <c r="O539" s="308"/>
      <c r="P539" s="298"/>
      <c r="Q539" s="298"/>
      <c r="R539" s="307"/>
      <c r="S539" s="307"/>
      <c r="T539" s="304"/>
      <c r="U539" s="304"/>
    </row>
    <row r="540" spans="1:21" x14ac:dyDescent="0.2">
      <c r="A540" s="132"/>
      <c r="B540" s="2"/>
      <c r="C540" s="153"/>
      <c r="D540" s="2"/>
      <c r="E540" s="153"/>
      <c r="F540" s="246">
        <f t="shared" si="30"/>
        <v>0</v>
      </c>
      <c r="N540" s="307"/>
      <c r="O540" s="308"/>
      <c r="P540" s="298"/>
      <c r="Q540" s="298"/>
      <c r="R540" s="307"/>
      <c r="S540" s="307"/>
      <c r="T540" s="304"/>
      <c r="U540" s="304"/>
    </row>
    <row r="541" spans="1:21" x14ac:dyDescent="0.2">
      <c r="N541" s="307"/>
      <c r="O541" s="308"/>
      <c r="P541" s="298"/>
      <c r="Q541" s="298"/>
      <c r="R541" s="307"/>
      <c r="S541" s="307"/>
      <c r="T541" s="304"/>
      <c r="U541" s="304"/>
    </row>
    <row r="542" spans="1:21" x14ac:dyDescent="0.2">
      <c r="B542" s="130"/>
      <c r="C542"/>
      <c r="D542"/>
      <c r="E542" s="143"/>
      <c r="F542" s="143"/>
      <c r="H542" s="304"/>
      <c r="I542" s="304"/>
      <c r="J542" s="304"/>
      <c r="K542" s="304"/>
      <c r="L542" s="304"/>
      <c r="M542" s="307"/>
      <c r="N542" s="307"/>
      <c r="O542" s="308"/>
      <c r="P542" s="298"/>
      <c r="Q542" s="298"/>
      <c r="R542" s="307"/>
      <c r="S542" s="307"/>
      <c r="T542" s="304"/>
      <c r="U542" s="304"/>
    </row>
    <row r="543" spans="1:21" x14ac:dyDescent="0.2">
      <c r="B543" s="130"/>
      <c r="C543"/>
      <c r="D543"/>
      <c r="E543" s="143"/>
      <c r="F543" s="143"/>
      <c r="H543" s="304"/>
      <c r="I543" s="304"/>
      <c r="J543" s="304"/>
      <c r="K543" s="304"/>
      <c r="L543" s="304"/>
      <c r="M543" s="307"/>
      <c r="N543" s="307"/>
      <c r="O543" s="308"/>
      <c r="P543" s="298"/>
      <c r="Q543" s="298"/>
      <c r="R543" s="307"/>
      <c r="S543" s="307"/>
      <c r="T543" s="304"/>
      <c r="U543" s="304"/>
    </row>
    <row r="544" spans="1:21" x14ac:dyDescent="0.2">
      <c r="B544" s="130"/>
      <c r="C544"/>
      <c r="D544"/>
      <c r="E544" s="143"/>
      <c r="F544" s="143"/>
      <c r="H544" s="304"/>
      <c r="I544" s="304"/>
      <c r="J544" s="304"/>
      <c r="K544" s="304"/>
      <c r="L544" s="304"/>
      <c r="M544" s="307"/>
      <c r="N544" s="311"/>
      <c r="O544" s="311"/>
      <c r="P544" s="311"/>
      <c r="Q544" s="311"/>
      <c r="R544" s="307"/>
      <c r="S544" s="307"/>
      <c r="T544" s="304"/>
      <c r="U544" s="304"/>
    </row>
    <row r="545" spans="2:21" x14ac:dyDescent="0.2">
      <c r="B545" s="130"/>
      <c r="C545"/>
      <c r="D545"/>
      <c r="E545" s="143"/>
      <c r="F545" s="143"/>
      <c r="H545" s="304"/>
      <c r="I545" s="304"/>
      <c r="J545" s="304"/>
      <c r="K545" s="304"/>
      <c r="L545" s="304"/>
      <c r="M545" s="307"/>
      <c r="N545" s="304"/>
      <c r="O545" s="304"/>
      <c r="P545" s="304"/>
      <c r="Q545" s="304"/>
      <c r="R545" s="304"/>
      <c r="S545" s="307"/>
      <c r="T545" s="304"/>
      <c r="U545" s="304"/>
    </row>
    <row r="546" spans="2:21" x14ac:dyDescent="0.2">
      <c r="B546" s="130"/>
      <c r="C546"/>
      <c r="D546"/>
      <c r="E546" s="143"/>
      <c r="F546" s="143"/>
      <c r="H546" s="304"/>
      <c r="I546" s="304"/>
      <c r="J546" s="304"/>
      <c r="K546" s="304"/>
      <c r="L546" s="304"/>
      <c r="M546" s="307"/>
      <c r="N546" s="304"/>
      <c r="O546" s="304"/>
      <c r="P546" s="304"/>
      <c r="Q546" s="304"/>
      <c r="R546" s="304"/>
      <c r="S546" s="307"/>
      <c r="T546" s="304"/>
      <c r="U546" s="304"/>
    </row>
    <row r="547" spans="2:21" x14ac:dyDescent="0.2">
      <c r="B547" s="130"/>
      <c r="C547"/>
      <c r="D547"/>
      <c r="E547" s="143"/>
      <c r="F547" s="143"/>
      <c r="H547" s="304"/>
      <c r="I547" s="304"/>
      <c r="J547" s="304"/>
      <c r="K547" s="304"/>
      <c r="L547" s="304"/>
      <c r="M547" s="307"/>
      <c r="N547" s="304"/>
      <c r="O547" s="304"/>
      <c r="P547" s="304"/>
      <c r="Q547" s="304"/>
      <c r="R547" s="304"/>
      <c r="S547" s="307"/>
      <c r="T547" s="304"/>
      <c r="U547" s="304"/>
    </row>
    <row r="548" spans="2:21" x14ac:dyDescent="0.2">
      <c r="B548" s="304"/>
      <c r="C548" s="304"/>
      <c r="D548" s="304"/>
      <c r="E548" s="304"/>
      <c r="F548" s="304"/>
      <c r="H548" s="304"/>
      <c r="I548" s="304"/>
      <c r="J548" s="304"/>
      <c r="K548" s="304"/>
      <c r="L548" s="304"/>
      <c r="M548" s="307"/>
      <c r="N548" s="304"/>
      <c r="O548" s="304"/>
      <c r="P548" s="304"/>
      <c r="Q548" s="304"/>
      <c r="R548" s="304"/>
      <c r="S548" s="304"/>
      <c r="T548" s="304"/>
      <c r="U548" s="304"/>
    </row>
    <row r="549" spans="2:21" x14ac:dyDescent="0.2">
      <c r="B549" s="130"/>
      <c r="C549"/>
      <c r="D549"/>
      <c r="E549" s="143"/>
      <c r="F549" s="143"/>
      <c r="H549" s="304"/>
      <c r="I549" s="304"/>
      <c r="J549" s="304"/>
      <c r="K549" s="304"/>
      <c r="L549" s="304"/>
      <c r="M549" s="307"/>
      <c r="N549" s="304"/>
      <c r="O549" s="304"/>
      <c r="P549" s="304"/>
      <c r="Q549" s="304"/>
      <c r="R549" s="304"/>
      <c r="S549" s="304"/>
      <c r="T549" s="304"/>
      <c r="U549" s="304"/>
    </row>
    <row r="550" spans="2:21" x14ac:dyDescent="0.2">
      <c r="B550" s="130"/>
      <c r="C550"/>
      <c r="D550"/>
      <c r="E550" s="143"/>
      <c r="F550" s="143"/>
      <c r="H550" s="304"/>
      <c r="I550" s="304"/>
      <c r="J550" s="304"/>
      <c r="K550" s="304"/>
      <c r="L550" s="304"/>
      <c r="M550" s="307"/>
      <c r="N550" s="304"/>
      <c r="O550" s="304"/>
      <c r="P550" s="304"/>
      <c r="Q550" s="304"/>
      <c r="R550" s="304"/>
      <c r="S550" s="304"/>
      <c r="T550" s="304"/>
      <c r="U550" s="304"/>
    </row>
    <row r="551" spans="2:21" x14ac:dyDescent="0.2">
      <c r="B551" s="130"/>
      <c r="C551"/>
      <c r="D551"/>
      <c r="E551" s="143"/>
      <c r="F551" s="143"/>
      <c r="H551" s="304"/>
      <c r="I551" s="304"/>
      <c r="J551" s="304"/>
      <c r="K551" s="304"/>
      <c r="L551" s="304"/>
      <c r="M551" s="307"/>
      <c r="N551" s="304"/>
      <c r="O551" s="304"/>
      <c r="P551" s="304"/>
      <c r="Q551" s="304"/>
      <c r="R551" s="304"/>
      <c r="S551" s="304"/>
      <c r="T551" s="304"/>
      <c r="U551" s="304"/>
    </row>
    <row r="552" spans="2:21" x14ac:dyDescent="0.2">
      <c r="B552" s="130"/>
      <c r="C552"/>
      <c r="D552"/>
      <c r="E552" s="143"/>
      <c r="F552" s="143"/>
      <c r="H552" s="304"/>
      <c r="I552" s="304"/>
      <c r="J552" s="304"/>
      <c r="K552" s="304"/>
      <c r="L552" s="304"/>
      <c r="M552" s="307"/>
      <c r="N552" s="304"/>
      <c r="O552" s="304"/>
      <c r="P552" s="304"/>
      <c r="Q552" s="304"/>
      <c r="R552" s="304"/>
      <c r="S552" s="304"/>
      <c r="T552" s="304"/>
      <c r="U552" s="304"/>
    </row>
    <row r="553" spans="2:21" x14ac:dyDescent="0.2">
      <c r="B553" s="130"/>
      <c r="C553"/>
      <c r="D553"/>
      <c r="E553" s="143"/>
      <c r="F553" s="143"/>
      <c r="H553" s="304"/>
      <c r="I553" s="304"/>
      <c r="J553" s="304"/>
      <c r="K553" s="304"/>
      <c r="L553" s="304"/>
      <c r="M553" s="307"/>
      <c r="N553" s="304"/>
      <c r="O553" s="304"/>
      <c r="P553" s="304"/>
      <c r="Q553" s="304"/>
      <c r="R553" s="304"/>
      <c r="S553" s="304"/>
      <c r="T553" s="304"/>
      <c r="U553" s="304"/>
    </row>
    <row r="554" spans="2:21" x14ac:dyDescent="0.2">
      <c r="B554" s="130"/>
      <c r="C554"/>
      <c r="D554"/>
      <c r="E554" s="143"/>
      <c r="F554" s="143"/>
      <c r="H554" s="304"/>
      <c r="I554" s="304"/>
      <c r="J554" s="304"/>
      <c r="K554" s="304"/>
      <c r="L554" s="304"/>
      <c r="M554" s="307"/>
      <c r="N554" s="304"/>
      <c r="O554" s="304"/>
      <c r="P554" s="304"/>
      <c r="Q554" s="304"/>
      <c r="R554" s="304"/>
      <c r="S554" s="304"/>
      <c r="T554" s="304"/>
      <c r="U554" s="304"/>
    </row>
    <row r="555" spans="2:21" x14ac:dyDescent="0.2">
      <c r="H555" s="304"/>
      <c r="I555" s="304"/>
      <c r="J555" s="304"/>
      <c r="K555" s="304"/>
      <c r="L555" s="304"/>
      <c r="M555" s="307"/>
      <c r="N555" s="304"/>
      <c r="O555" s="304"/>
      <c r="P555" s="304"/>
      <c r="Q555" s="304"/>
      <c r="R555" s="304"/>
      <c r="S555" s="304"/>
      <c r="T555" s="304"/>
      <c r="U555" s="304"/>
    </row>
    <row r="556" spans="2:21" x14ac:dyDescent="0.2">
      <c r="H556" s="304"/>
      <c r="I556" s="304"/>
      <c r="J556" s="304"/>
      <c r="K556" s="304"/>
      <c r="L556" s="304"/>
      <c r="M556" s="307"/>
      <c r="N556" s="304"/>
      <c r="O556" s="304"/>
      <c r="P556" s="304"/>
      <c r="Q556" s="304"/>
      <c r="R556" s="304"/>
      <c r="S556" s="304"/>
      <c r="T556" s="304"/>
      <c r="U556" s="304"/>
    </row>
    <row r="557" spans="2:21" x14ac:dyDescent="0.2">
      <c r="H557" s="304"/>
      <c r="I557" s="304"/>
      <c r="J557" s="304"/>
      <c r="K557" s="304"/>
      <c r="L557" s="304"/>
      <c r="M557" s="307"/>
      <c r="N557" s="304"/>
      <c r="O557" s="304"/>
      <c r="P557" s="304"/>
      <c r="Q557" s="304"/>
      <c r="R557" s="304"/>
      <c r="S557" s="304"/>
      <c r="T557" s="304"/>
      <c r="U557" s="304"/>
    </row>
    <row r="558" spans="2:21" x14ac:dyDescent="0.2">
      <c r="H558" s="304"/>
      <c r="I558" s="304"/>
      <c r="J558" s="304"/>
      <c r="K558" s="304"/>
      <c r="L558" s="304"/>
      <c r="M558" s="307"/>
      <c r="N558" s="304"/>
      <c r="O558" s="304"/>
      <c r="P558" s="304"/>
      <c r="Q558" s="304"/>
      <c r="R558" s="304"/>
      <c r="S558" s="304"/>
      <c r="T558" s="304"/>
      <c r="U558" s="304"/>
    </row>
    <row r="559" spans="2:21" x14ac:dyDescent="0.2">
      <c r="H559" s="304"/>
      <c r="I559" s="304"/>
      <c r="J559" s="304"/>
      <c r="K559" s="304"/>
      <c r="L559" s="304"/>
      <c r="M559" s="307"/>
      <c r="N559" s="304"/>
      <c r="O559" s="304"/>
      <c r="P559" s="304"/>
      <c r="Q559" s="304"/>
      <c r="R559" s="304"/>
      <c r="S559" s="304"/>
      <c r="T559" s="304"/>
      <c r="U559" s="304"/>
    </row>
    <row r="560" spans="2:21" x14ac:dyDescent="0.2">
      <c r="H560" s="304"/>
      <c r="I560" s="304"/>
      <c r="J560" s="304"/>
      <c r="K560" s="304"/>
      <c r="L560" s="304"/>
      <c r="M560" s="307"/>
      <c r="N560" s="304"/>
      <c r="O560" s="304"/>
      <c r="P560" s="304"/>
      <c r="Q560" s="304"/>
      <c r="R560" s="304"/>
      <c r="S560" s="304"/>
      <c r="T560" s="304"/>
      <c r="U560" s="304"/>
    </row>
    <row r="561" spans="8:21" x14ac:dyDescent="0.2">
      <c r="H561" s="304"/>
      <c r="I561" s="304"/>
      <c r="J561" s="304"/>
      <c r="K561" s="304"/>
      <c r="L561" s="304"/>
      <c r="M561" s="307"/>
      <c r="N561" s="304"/>
      <c r="O561" s="304"/>
      <c r="P561" s="304"/>
      <c r="Q561" s="304"/>
      <c r="R561" s="304"/>
      <c r="S561" s="304"/>
      <c r="T561" s="304"/>
      <c r="U561" s="304"/>
    </row>
    <row r="562" spans="8:21" x14ac:dyDescent="0.2">
      <c r="H562" s="304"/>
      <c r="I562" s="304"/>
      <c r="J562" s="304"/>
      <c r="K562" s="304"/>
      <c r="L562" s="304"/>
      <c r="M562" s="307"/>
      <c r="N562" s="304"/>
      <c r="O562" s="304"/>
      <c r="P562" s="304"/>
      <c r="Q562" s="304"/>
      <c r="R562" s="304"/>
      <c r="S562" s="304"/>
      <c r="T562" s="304"/>
      <c r="U562" s="304"/>
    </row>
    <row r="563" spans="8:21" x14ac:dyDescent="0.2">
      <c r="H563" s="304"/>
      <c r="I563" s="304"/>
      <c r="J563" s="304"/>
      <c r="K563" s="304"/>
      <c r="L563" s="304"/>
      <c r="M563" s="307"/>
      <c r="N563" s="304"/>
      <c r="O563" s="304"/>
      <c r="P563" s="304"/>
      <c r="Q563" s="304"/>
      <c r="R563" s="304"/>
      <c r="S563" s="304"/>
      <c r="T563" s="304"/>
      <c r="U563" s="304"/>
    </row>
    <row r="564" spans="8:21" x14ac:dyDescent="0.2">
      <c r="H564" s="304"/>
      <c r="I564" s="304"/>
      <c r="J564" s="304"/>
      <c r="K564" s="304"/>
      <c r="L564" s="304"/>
      <c r="M564" s="307"/>
      <c r="N564" s="304"/>
      <c r="O564" s="304"/>
      <c r="P564" s="304"/>
      <c r="Q564" s="304"/>
      <c r="R564" s="304"/>
      <c r="S564" s="304"/>
      <c r="T564" s="304"/>
      <c r="U564" s="304"/>
    </row>
    <row r="565" spans="8:21" x14ac:dyDescent="0.2">
      <c r="H565" s="304"/>
      <c r="I565" s="304"/>
      <c r="J565" s="304"/>
      <c r="K565" s="304"/>
      <c r="L565" s="304"/>
      <c r="M565" s="307"/>
      <c r="N565" s="304"/>
      <c r="O565" s="304"/>
      <c r="P565" s="304"/>
      <c r="Q565" s="304"/>
      <c r="R565" s="304"/>
      <c r="S565" s="304"/>
      <c r="T565" s="304"/>
      <c r="U565" s="304"/>
    </row>
    <row r="566" spans="8:21" x14ac:dyDescent="0.2">
      <c r="H566" s="304"/>
      <c r="I566" s="304"/>
      <c r="J566" s="304"/>
      <c r="K566" s="304"/>
      <c r="L566" s="304"/>
      <c r="M566" s="307"/>
      <c r="N566" s="304"/>
      <c r="O566" s="304"/>
      <c r="P566" s="304"/>
      <c r="Q566" s="304"/>
      <c r="R566" s="304"/>
      <c r="S566" s="304"/>
      <c r="T566" s="304"/>
      <c r="U566" s="304"/>
    </row>
  </sheetData>
  <sortState xmlns:xlrd2="http://schemas.microsoft.com/office/spreadsheetml/2017/richdata2" ref="N2:Q547">
    <sortCondition ref="N1:N547"/>
  </sortState>
  <mergeCells count="110">
    <mergeCell ref="D16:D17"/>
    <mergeCell ref="E16:E17"/>
    <mergeCell ref="B40:B41"/>
    <mergeCell ref="C40:C41"/>
    <mergeCell ref="F366:F367"/>
    <mergeCell ref="A390:F390"/>
    <mergeCell ref="F295:F296"/>
    <mergeCell ref="B73:C73"/>
    <mergeCell ref="D73:E73"/>
    <mergeCell ref="B87:C87"/>
    <mergeCell ref="D87:E87"/>
    <mergeCell ref="A86:F86"/>
    <mergeCell ref="D256:E256"/>
    <mergeCell ref="A100:F100"/>
    <mergeCell ref="A119:F119"/>
    <mergeCell ref="A133:F133"/>
    <mergeCell ref="A146:F146"/>
    <mergeCell ref="A160:F160"/>
    <mergeCell ref="B101:C101"/>
    <mergeCell ref="B407:B408"/>
    <mergeCell ref="C407:C408"/>
    <mergeCell ref="B409:C409"/>
    <mergeCell ref="F467:F468"/>
    <mergeCell ref="F472:F473"/>
    <mergeCell ref="F463:F464"/>
    <mergeCell ref="B59:C59"/>
    <mergeCell ref="D59:E59"/>
    <mergeCell ref="D101:E101"/>
    <mergeCell ref="B120:C120"/>
    <mergeCell ref="D120:E120"/>
    <mergeCell ref="B134:C134"/>
    <mergeCell ref="D134:E134"/>
    <mergeCell ref="B147:C147"/>
    <mergeCell ref="D147:E147"/>
    <mergeCell ref="B161:C161"/>
    <mergeCell ref="D161:E161"/>
    <mergeCell ref="B377:B378"/>
    <mergeCell ref="C377:C378"/>
    <mergeCell ref="A3:F3"/>
    <mergeCell ref="A323:F323"/>
    <mergeCell ref="A337:F337"/>
    <mergeCell ref="A351:F351"/>
    <mergeCell ref="A198:F198"/>
    <mergeCell ref="A217:F217"/>
    <mergeCell ref="A231:F231"/>
    <mergeCell ref="A255:F255"/>
    <mergeCell ref="A288:F288"/>
    <mergeCell ref="A307:F307"/>
    <mergeCell ref="B199:C199"/>
    <mergeCell ref="D199:E199"/>
    <mergeCell ref="B218:C218"/>
    <mergeCell ref="D218:E218"/>
    <mergeCell ref="B232:C232"/>
    <mergeCell ref="D232:E232"/>
    <mergeCell ref="A10:F10"/>
    <mergeCell ref="A29:F29"/>
    <mergeCell ref="A58:F58"/>
    <mergeCell ref="A72:F72"/>
    <mergeCell ref="B11:C11"/>
    <mergeCell ref="D11:E11"/>
    <mergeCell ref="B30:C30"/>
    <mergeCell ref="D30:E30"/>
    <mergeCell ref="G134:H134"/>
    <mergeCell ref="I134:J134"/>
    <mergeCell ref="G133:K133"/>
    <mergeCell ref="B150:B151"/>
    <mergeCell ref="C150:C151"/>
    <mergeCell ref="F150:F151"/>
    <mergeCell ref="D338:E338"/>
    <mergeCell ref="B352:C352"/>
    <mergeCell ref="D352:E352"/>
    <mergeCell ref="B289:C289"/>
    <mergeCell ref="D289:E289"/>
    <mergeCell ref="B308:C308"/>
    <mergeCell ref="D308:E308"/>
    <mergeCell ref="D324:E324"/>
    <mergeCell ref="B324:C324"/>
    <mergeCell ref="B180:C180"/>
    <mergeCell ref="D180:E180"/>
    <mergeCell ref="A179:F179"/>
    <mergeCell ref="B165:B166"/>
    <mergeCell ref="C165:C166"/>
    <mergeCell ref="B167:B168"/>
    <mergeCell ref="C167:C168"/>
    <mergeCell ref="B202:B203"/>
    <mergeCell ref="C202:C203"/>
    <mergeCell ref="G527:K527"/>
    <mergeCell ref="G528:H528"/>
    <mergeCell ref="I528:J528"/>
    <mergeCell ref="K530:K532"/>
    <mergeCell ref="B338:C338"/>
    <mergeCell ref="B256:C256"/>
    <mergeCell ref="B366:B367"/>
    <mergeCell ref="C366:C367"/>
    <mergeCell ref="H342:I342"/>
    <mergeCell ref="H343:I343"/>
    <mergeCell ref="H344:I344"/>
    <mergeCell ref="H345:I345"/>
    <mergeCell ref="H347:I347"/>
    <mergeCell ref="B264:B265"/>
    <mergeCell ref="C264:C265"/>
    <mergeCell ref="A527:F527"/>
    <mergeCell ref="A513:F513"/>
    <mergeCell ref="A499:F499"/>
    <mergeCell ref="A485:F485"/>
    <mergeCell ref="A460:F460"/>
    <mergeCell ref="A446:F446"/>
    <mergeCell ref="A432:F432"/>
    <mergeCell ref="A418:F418"/>
    <mergeCell ref="A404:F404"/>
  </mergeCells>
  <pageMargins left="0" right="0" top="0" bottom="0" header="0" footer="0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35"/>
  <sheetViews>
    <sheetView tabSelected="1" topLeftCell="S2" zoomScale="70" zoomScaleNormal="70" zoomScaleSheetLayoutView="100" workbookViewId="0">
      <selection activeCell="Q29" sqref="Q29"/>
    </sheetView>
  </sheetViews>
  <sheetFormatPr defaultRowHeight="15" x14ac:dyDescent="0.2"/>
  <cols>
    <col min="1" max="1" width="5.109375" style="3" bestFit="1" customWidth="1"/>
    <col min="2" max="2" width="11.43359375" bestFit="1" customWidth="1"/>
    <col min="3" max="5" width="12.23828125" style="143" bestFit="1" customWidth="1"/>
    <col min="6" max="6" width="12.375" style="143" bestFit="1" customWidth="1"/>
    <col min="7" max="7" width="12.23828125" style="143" bestFit="1" customWidth="1"/>
    <col min="8" max="9" width="9.81640625" bestFit="1" customWidth="1"/>
    <col min="10" max="10" width="8.7421875" bestFit="1" customWidth="1"/>
    <col min="15" max="15" width="9.55078125" customWidth="1"/>
  </cols>
  <sheetData>
    <row r="2" spans="1:15" x14ac:dyDescent="0.2">
      <c r="A2" s="372" t="s">
        <v>0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82"/>
    </row>
    <row r="3" spans="1:15" x14ac:dyDescent="0.2">
      <c r="A3" s="2" t="s">
        <v>1</v>
      </c>
      <c r="B3" s="1" t="s">
        <v>2</v>
      </c>
      <c r="C3" s="169" t="s">
        <v>3</v>
      </c>
      <c r="D3" s="169"/>
      <c r="E3" s="169"/>
      <c r="F3" s="167"/>
      <c r="G3" s="167"/>
      <c r="H3" s="1"/>
      <c r="I3" s="1"/>
      <c r="J3" s="1"/>
      <c r="K3" s="1"/>
      <c r="L3" s="1"/>
      <c r="M3" s="1"/>
      <c r="N3" s="1"/>
      <c r="O3" s="1" t="s">
        <v>531</v>
      </c>
    </row>
    <row r="4" spans="1:15" x14ac:dyDescent="0.2">
      <c r="A4" s="2"/>
      <c r="B4" s="136"/>
      <c r="C4" s="169" t="s">
        <v>4</v>
      </c>
      <c r="D4" s="169" t="s">
        <v>5</v>
      </c>
      <c r="E4" s="169" t="s">
        <v>6</v>
      </c>
      <c r="F4" s="169" t="s">
        <v>7</v>
      </c>
      <c r="G4" s="168" t="s">
        <v>8</v>
      </c>
      <c r="H4" s="136" t="s">
        <v>9</v>
      </c>
      <c r="I4" s="136" t="s">
        <v>10</v>
      </c>
      <c r="J4" s="136" t="s">
        <v>11</v>
      </c>
      <c r="K4" s="136" t="s">
        <v>12</v>
      </c>
      <c r="L4" s="136" t="s">
        <v>13</v>
      </c>
      <c r="M4" s="136" t="s">
        <v>14</v>
      </c>
      <c r="N4" s="136" t="s">
        <v>15</v>
      </c>
      <c r="O4" s="136"/>
    </row>
    <row r="5" spans="1:15" x14ac:dyDescent="0.2">
      <c r="A5" s="255">
        <v>1</v>
      </c>
      <c r="B5" s="9" t="s">
        <v>640</v>
      </c>
      <c r="C5" s="150">
        <v>50000</v>
      </c>
      <c r="D5" s="150">
        <v>50000</v>
      </c>
      <c r="E5" s="150">
        <v>50000</v>
      </c>
      <c r="F5" s="150">
        <v>50000</v>
      </c>
      <c r="G5" s="150">
        <v>50000</v>
      </c>
      <c r="H5" s="150">
        <v>50000</v>
      </c>
      <c r="I5" s="150">
        <v>50000</v>
      </c>
      <c r="J5" s="150"/>
      <c r="K5" s="150"/>
      <c r="L5" s="150"/>
      <c r="M5" s="150"/>
      <c r="N5" s="150"/>
      <c r="O5" s="155">
        <f t="shared" ref="O5:O34" si="0">C5+D5+E5+F5+G5+H5+I5+J5+K5+L5+M5+N5</f>
        <v>350000</v>
      </c>
    </row>
    <row r="6" spans="1:15" x14ac:dyDescent="0.2">
      <c r="A6" s="255">
        <v>2</v>
      </c>
      <c r="B6" s="9" t="s">
        <v>24</v>
      </c>
      <c r="C6" s="150">
        <v>50000</v>
      </c>
      <c r="D6" s="150">
        <v>50000</v>
      </c>
      <c r="E6" s="150">
        <v>50000</v>
      </c>
      <c r="F6" s="150">
        <v>50000</v>
      </c>
      <c r="G6" s="150">
        <v>50000</v>
      </c>
      <c r="H6" s="150">
        <v>50000</v>
      </c>
      <c r="I6" s="150">
        <v>50000</v>
      </c>
      <c r="J6" s="164"/>
      <c r="K6" s="164"/>
      <c r="L6" s="164"/>
      <c r="M6" s="164"/>
      <c r="N6" s="164"/>
      <c r="O6" s="155">
        <f t="shared" si="0"/>
        <v>350000</v>
      </c>
    </row>
    <row r="7" spans="1:15" x14ac:dyDescent="0.2">
      <c r="A7" s="255">
        <v>3</v>
      </c>
      <c r="B7" s="9" t="s">
        <v>16</v>
      </c>
      <c r="C7" s="150">
        <v>50000</v>
      </c>
      <c r="D7" s="150">
        <v>50000</v>
      </c>
      <c r="E7" s="150">
        <v>50000</v>
      </c>
      <c r="F7" s="150">
        <v>50000</v>
      </c>
      <c r="G7" s="150">
        <v>50000</v>
      </c>
      <c r="H7" s="150">
        <v>50000</v>
      </c>
      <c r="I7" s="150">
        <v>50000</v>
      </c>
      <c r="J7" s="150"/>
      <c r="K7" s="150"/>
      <c r="L7" s="150"/>
      <c r="M7" s="150"/>
      <c r="N7" s="150"/>
      <c r="O7" s="155">
        <f t="shared" si="0"/>
        <v>350000</v>
      </c>
    </row>
    <row r="8" spans="1:15" x14ac:dyDescent="0.2">
      <c r="A8" s="255">
        <v>4</v>
      </c>
      <c r="B8" s="9" t="s">
        <v>19</v>
      </c>
      <c r="C8" s="150">
        <v>50000</v>
      </c>
      <c r="D8" s="150">
        <v>50000</v>
      </c>
      <c r="E8" s="150">
        <v>50000</v>
      </c>
      <c r="F8" s="150">
        <v>50000</v>
      </c>
      <c r="G8" s="150">
        <v>50000</v>
      </c>
      <c r="H8" s="268"/>
      <c r="I8" s="170"/>
      <c r="J8" s="150"/>
      <c r="K8" s="150"/>
      <c r="L8" s="150"/>
      <c r="M8" s="164"/>
      <c r="N8" s="150"/>
      <c r="O8" s="155">
        <f t="shared" si="0"/>
        <v>250000</v>
      </c>
    </row>
    <row r="9" spans="1:15" x14ac:dyDescent="0.2">
      <c r="A9" s="255">
        <v>5</v>
      </c>
      <c r="B9" s="9" t="s">
        <v>21</v>
      </c>
      <c r="C9" s="150">
        <v>50000</v>
      </c>
      <c r="D9" s="150">
        <v>50000</v>
      </c>
      <c r="E9" s="150">
        <v>50000</v>
      </c>
      <c r="F9" s="150">
        <v>50000</v>
      </c>
      <c r="G9" s="150">
        <v>50000</v>
      </c>
      <c r="H9" s="150">
        <v>50000</v>
      </c>
      <c r="I9" s="150">
        <v>50000</v>
      </c>
      <c r="J9" s="150"/>
      <c r="K9" s="150"/>
      <c r="L9" s="150"/>
      <c r="M9" s="150"/>
      <c r="N9" s="150"/>
      <c r="O9" s="155">
        <f t="shared" si="0"/>
        <v>350000</v>
      </c>
    </row>
    <row r="10" spans="1:15" x14ac:dyDescent="0.2">
      <c r="A10" s="255">
        <v>6</v>
      </c>
      <c r="B10" s="9" t="s">
        <v>803</v>
      </c>
      <c r="C10" s="150">
        <v>50000</v>
      </c>
      <c r="D10" s="150">
        <v>50000</v>
      </c>
      <c r="E10" s="150">
        <v>50000</v>
      </c>
      <c r="F10" s="150">
        <v>50000</v>
      </c>
      <c r="G10" s="150">
        <v>50000</v>
      </c>
      <c r="H10" s="150">
        <v>50000</v>
      </c>
      <c r="I10" s="150">
        <v>50000</v>
      </c>
      <c r="J10" s="164"/>
      <c r="K10" s="164"/>
      <c r="L10" s="164"/>
      <c r="M10" s="164"/>
      <c r="N10" s="164"/>
      <c r="O10" s="155">
        <f t="shared" si="0"/>
        <v>350000</v>
      </c>
    </row>
    <row r="11" spans="1:15" x14ac:dyDescent="0.2">
      <c r="A11" s="255">
        <v>7</v>
      </c>
      <c r="B11" s="9" t="s">
        <v>636</v>
      </c>
      <c r="C11" s="150">
        <v>50000</v>
      </c>
      <c r="D11" s="150">
        <v>50000</v>
      </c>
      <c r="E11" s="150">
        <v>50000</v>
      </c>
      <c r="F11" s="150">
        <v>50000</v>
      </c>
      <c r="G11" s="150">
        <v>50000</v>
      </c>
      <c r="H11" s="155">
        <v>50000</v>
      </c>
      <c r="I11" s="150">
        <v>50000</v>
      </c>
      <c r="J11" s="150"/>
      <c r="K11" s="150"/>
      <c r="L11" s="150"/>
      <c r="M11" s="150"/>
      <c r="N11" s="150"/>
      <c r="O11" s="155">
        <f t="shared" si="0"/>
        <v>350000</v>
      </c>
    </row>
    <row r="12" spans="1:15" x14ac:dyDescent="0.2">
      <c r="A12" s="255">
        <v>8</v>
      </c>
      <c r="B12" s="9" t="s">
        <v>645</v>
      </c>
      <c r="C12" s="150">
        <v>50000</v>
      </c>
      <c r="D12" s="150">
        <v>50000</v>
      </c>
      <c r="E12" s="150">
        <v>50000</v>
      </c>
      <c r="F12" s="150">
        <v>50000</v>
      </c>
      <c r="G12" s="150">
        <v>50000</v>
      </c>
      <c r="H12" s="155">
        <v>50000</v>
      </c>
      <c r="I12" s="150">
        <v>50000</v>
      </c>
      <c r="J12" s="150"/>
      <c r="K12" s="150"/>
      <c r="L12" s="150"/>
      <c r="M12" s="150"/>
      <c r="N12" s="150"/>
      <c r="O12" s="155">
        <f t="shared" si="0"/>
        <v>350000</v>
      </c>
    </row>
    <row r="13" spans="1:15" x14ac:dyDescent="0.2">
      <c r="A13" s="255">
        <v>9</v>
      </c>
      <c r="B13" s="267" t="s">
        <v>637</v>
      </c>
      <c r="C13" s="265">
        <v>50000</v>
      </c>
      <c r="D13" s="265">
        <v>50000</v>
      </c>
      <c r="E13" s="265">
        <v>50000</v>
      </c>
      <c r="F13" s="265">
        <v>50000</v>
      </c>
      <c r="G13" s="383" t="s">
        <v>799</v>
      </c>
      <c r="H13" s="384"/>
      <c r="I13" s="384"/>
      <c r="J13" s="384"/>
      <c r="K13" s="384"/>
      <c r="L13" s="384"/>
      <c r="M13" s="384"/>
      <c r="N13" s="385"/>
      <c r="O13" s="266" t="e">
        <f t="shared" si="0"/>
        <v>#VALUE!</v>
      </c>
    </row>
    <row r="14" spans="1:15" x14ac:dyDescent="0.2">
      <c r="A14" s="255">
        <v>10</v>
      </c>
      <c r="B14" s="9" t="s">
        <v>643</v>
      </c>
      <c r="C14" s="150">
        <v>50000</v>
      </c>
      <c r="D14" s="150">
        <v>50000</v>
      </c>
      <c r="E14" s="150">
        <v>50000</v>
      </c>
      <c r="F14" s="150">
        <v>50000</v>
      </c>
      <c r="G14" s="150">
        <v>50000</v>
      </c>
      <c r="H14" s="170"/>
      <c r="I14" s="170"/>
      <c r="J14" s="150"/>
      <c r="K14" s="150"/>
      <c r="L14" s="150"/>
      <c r="M14" s="150"/>
      <c r="N14" s="150"/>
      <c r="O14" s="155">
        <f t="shared" si="0"/>
        <v>250000</v>
      </c>
    </row>
    <row r="15" spans="1:15" x14ac:dyDescent="0.2">
      <c r="A15" s="255">
        <v>11</v>
      </c>
      <c r="B15" s="9" t="s">
        <v>375</v>
      </c>
      <c r="C15" s="150">
        <v>50000</v>
      </c>
      <c r="D15" s="150">
        <v>50000</v>
      </c>
      <c r="E15" s="150">
        <v>50000</v>
      </c>
      <c r="F15" s="150">
        <v>50000</v>
      </c>
      <c r="G15" s="150">
        <v>50000</v>
      </c>
      <c r="H15" s="150">
        <v>50000</v>
      </c>
      <c r="I15" s="150">
        <v>50000</v>
      </c>
      <c r="J15" s="150"/>
      <c r="K15" s="150"/>
      <c r="L15" s="150"/>
      <c r="M15" s="150"/>
      <c r="N15" s="150"/>
      <c r="O15" s="155">
        <f t="shared" si="0"/>
        <v>350000</v>
      </c>
    </row>
    <row r="16" spans="1:15" x14ac:dyDescent="0.2">
      <c r="A16" s="255">
        <v>12</v>
      </c>
      <c r="B16" s="9" t="s">
        <v>23</v>
      </c>
      <c r="C16" s="150">
        <v>50000</v>
      </c>
      <c r="D16" s="150">
        <v>50000</v>
      </c>
      <c r="E16" s="150">
        <v>50000</v>
      </c>
      <c r="F16" s="150">
        <v>50000</v>
      </c>
      <c r="G16" s="150">
        <v>50000</v>
      </c>
      <c r="H16" s="150">
        <v>50000</v>
      </c>
      <c r="I16" s="164"/>
      <c r="J16" s="164"/>
      <c r="K16" s="164"/>
      <c r="L16" s="164"/>
      <c r="M16" s="164"/>
      <c r="N16" s="164"/>
      <c r="O16" s="155">
        <f t="shared" si="0"/>
        <v>300000</v>
      </c>
    </row>
    <row r="17" spans="1:15" x14ac:dyDescent="0.2">
      <c r="A17" s="255">
        <v>13</v>
      </c>
      <c r="B17" s="9" t="s">
        <v>373</v>
      </c>
      <c r="C17" s="150">
        <v>50000</v>
      </c>
      <c r="D17" s="150">
        <v>50000</v>
      </c>
      <c r="E17" s="150">
        <v>50000</v>
      </c>
      <c r="F17" s="150">
        <v>50000</v>
      </c>
      <c r="G17" s="150">
        <v>50000</v>
      </c>
      <c r="H17" s="150">
        <v>50000</v>
      </c>
      <c r="I17" s="150"/>
      <c r="J17" s="150"/>
      <c r="K17" s="150"/>
      <c r="L17" s="150"/>
      <c r="M17" s="150"/>
      <c r="N17" s="160"/>
      <c r="O17" s="155">
        <f t="shared" si="0"/>
        <v>300000</v>
      </c>
    </row>
    <row r="18" spans="1:15" x14ac:dyDescent="0.2">
      <c r="A18" s="255">
        <v>14</v>
      </c>
      <c r="B18" s="9" t="s">
        <v>374</v>
      </c>
      <c r="C18" s="150">
        <v>50000</v>
      </c>
      <c r="D18" s="150">
        <v>50000</v>
      </c>
      <c r="E18" s="150">
        <v>50000</v>
      </c>
      <c r="F18" s="150">
        <v>50000</v>
      </c>
      <c r="G18" s="150">
        <v>50000</v>
      </c>
      <c r="H18" s="150">
        <v>50000</v>
      </c>
      <c r="I18" s="150">
        <v>50000</v>
      </c>
      <c r="J18" s="150"/>
      <c r="K18" s="150"/>
      <c r="L18" s="150"/>
      <c r="M18" s="150"/>
      <c r="N18" s="160"/>
      <c r="O18" s="155">
        <f t="shared" si="0"/>
        <v>350000</v>
      </c>
    </row>
    <row r="19" spans="1:15" x14ac:dyDescent="0.2">
      <c r="A19" s="255">
        <v>15</v>
      </c>
      <c r="B19" s="9" t="s">
        <v>644</v>
      </c>
      <c r="C19" s="150">
        <v>50000</v>
      </c>
      <c r="D19" s="150">
        <v>50000</v>
      </c>
      <c r="E19" s="150">
        <v>50000</v>
      </c>
      <c r="F19" s="150">
        <v>50000</v>
      </c>
      <c r="G19" s="150">
        <v>50000</v>
      </c>
      <c r="H19" s="150">
        <v>50000</v>
      </c>
      <c r="I19" s="150">
        <v>50000</v>
      </c>
      <c r="J19" s="150"/>
      <c r="K19" s="150"/>
      <c r="L19" s="150"/>
      <c r="M19" s="150"/>
      <c r="N19" s="150"/>
      <c r="O19" s="155">
        <f t="shared" si="0"/>
        <v>350000</v>
      </c>
    </row>
    <row r="20" spans="1:15" x14ac:dyDescent="0.2">
      <c r="A20" s="255">
        <v>16</v>
      </c>
      <c r="B20" s="9" t="s">
        <v>20</v>
      </c>
      <c r="C20" s="150">
        <v>50000</v>
      </c>
      <c r="D20" s="150">
        <v>50000</v>
      </c>
      <c r="E20" s="150">
        <v>50000</v>
      </c>
      <c r="F20" s="150">
        <v>50000</v>
      </c>
      <c r="G20" s="150">
        <v>50000</v>
      </c>
      <c r="H20" s="150">
        <v>50000</v>
      </c>
      <c r="I20" s="150">
        <v>50000</v>
      </c>
      <c r="J20" s="150"/>
      <c r="K20" s="150"/>
      <c r="L20" s="150"/>
      <c r="M20" s="150"/>
      <c r="N20" s="150"/>
      <c r="O20" s="155">
        <f t="shared" si="0"/>
        <v>350000</v>
      </c>
    </row>
    <row r="21" spans="1:15" x14ac:dyDescent="0.2">
      <c r="A21" s="255">
        <v>17</v>
      </c>
      <c r="B21" s="9" t="s">
        <v>27</v>
      </c>
      <c r="C21" s="164">
        <v>50000</v>
      </c>
      <c r="D21" s="164">
        <v>50000</v>
      </c>
      <c r="E21" s="164">
        <v>50000</v>
      </c>
      <c r="F21" s="164">
        <v>50000</v>
      </c>
      <c r="G21" s="164">
        <v>50000</v>
      </c>
      <c r="H21" s="156">
        <v>50000</v>
      </c>
      <c r="I21" s="150">
        <v>50000</v>
      </c>
      <c r="J21" s="164"/>
      <c r="K21" s="164"/>
      <c r="L21" s="164"/>
      <c r="M21" s="164"/>
      <c r="N21" s="164"/>
      <c r="O21" s="155">
        <f t="shared" si="0"/>
        <v>350000</v>
      </c>
    </row>
    <row r="22" spans="1:15" x14ac:dyDescent="0.2">
      <c r="A22" s="255">
        <v>18</v>
      </c>
      <c r="B22" s="9" t="s">
        <v>78</v>
      </c>
      <c r="C22" s="170"/>
      <c r="D22" s="170"/>
      <c r="E22" s="170"/>
      <c r="F22" s="164">
        <v>50000</v>
      </c>
      <c r="G22" s="164">
        <v>50000</v>
      </c>
      <c r="H22" s="170"/>
      <c r="I22" s="170"/>
      <c r="J22" s="150"/>
      <c r="K22" s="150"/>
      <c r="L22" s="150"/>
      <c r="M22" s="150"/>
      <c r="N22" s="150"/>
      <c r="O22" s="155">
        <f t="shared" si="0"/>
        <v>100000</v>
      </c>
    </row>
    <row r="23" spans="1:15" x14ac:dyDescent="0.2">
      <c r="A23" s="255">
        <v>19</v>
      </c>
      <c r="B23" s="9" t="s">
        <v>800</v>
      </c>
      <c r="C23" s="150">
        <v>50000</v>
      </c>
      <c r="D23" s="150">
        <v>50000</v>
      </c>
      <c r="E23" s="150">
        <v>50000</v>
      </c>
      <c r="F23" s="150">
        <v>50000</v>
      </c>
      <c r="G23" s="150">
        <v>50000</v>
      </c>
      <c r="H23" s="150">
        <v>50000</v>
      </c>
      <c r="I23" s="150"/>
      <c r="J23" s="164"/>
      <c r="K23" s="164"/>
      <c r="L23" s="164"/>
      <c r="M23" s="164"/>
      <c r="N23" s="164"/>
      <c r="O23" s="155">
        <f t="shared" si="0"/>
        <v>300000</v>
      </c>
    </row>
    <row r="24" spans="1:15" x14ac:dyDescent="0.2">
      <c r="A24" s="255">
        <v>20</v>
      </c>
      <c r="B24" s="9" t="s">
        <v>801</v>
      </c>
      <c r="C24" s="150">
        <v>50000</v>
      </c>
      <c r="D24" s="150">
        <v>50000</v>
      </c>
      <c r="E24" s="150">
        <v>50000</v>
      </c>
      <c r="F24" s="150">
        <v>50000</v>
      </c>
      <c r="G24" s="150">
        <v>50000</v>
      </c>
      <c r="H24" s="150">
        <v>50000</v>
      </c>
      <c r="I24" s="150">
        <v>50000</v>
      </c>
      <c r="J24" s="150"/>
      <c r="K24" s="150"/>
      <c r="L24" s="150"/>
      <c r="M24" s="150"/>
      <c r="N24" s="150"/>
      <c r="O24" s="155">
        <f t="shared" si="0"/>
        <v>350000</v>
      </c>
    </row>
    <row r="25" spans="1:15" x14ac:dyDescent="0.2">
      <c r="A25" s="255">
        <v>21</v>
      </c>
      <c r="B25" s="9" t="s">
        <v>802</v>
      </c>
      <c r="C25" s="150">
        <v>50000</v>
      </c>
      <c r="D25" s="150">
        <v>50000</v>
      </c>
      <c r="E25" s="150">
        <v>50000</v>
      </c>
      <c r="F25" s="150">
        <v>50000</v>
      </c>
      <c r="G25" s="150">
        <v>50000</v>
      </c>
      <c r="H25" s="150">
        <v>50000</v>
      </c>
      <c r="I25" s="150"/>
      <c r="J25" s="150"/>
      <c r="K25" s="150"/>
      <c r="L25" s="150"/>
      <c r="M25" s="150"/>
      <c r="N25" s="150"/>
      <c r="O25" s="155">
        <f t="shared" si="0"/>
        <v>300000</v>
      </c>
    </row>
    <row r="26" spans="1:15" x14ac:dyDescent="0.2">
      <c r="A26" s="255">
        <v>22</v>
      </c>
      <c r="B26" s="9" t="s">
        <v>17</v>
      </c>
      <c r="C26" s="150">
        <v>50000</v>
      </c>
      <c r="D26" s="150">
        <v>50000</v>
      </c>
      <c r="E26" s="150">
        <v>50000</v>
      </c>
      <c r="F26" s="150">
        <v>50000</v>
      </c>
      <c r="G26" s="150">
        <v>50000</v>
      </c>
      <c r="H26" s="150">
        <v>50000</v>
      </c>
      <c r="I26" s="150">
        <v>50000</v>
      </c>
      <c r="J26" s="150"/>
      <c r="K26" s="150"/>
      <c r="L26" s="150"/>
      <c r="M26" s="150"/>
      <c r="N26" s="150"/>
      <c r="O26" s="155">
        <f t="shared" si="0"/>
        <v>350000</v>
      </c>
    </row>
    <row r="27" spans="1:15" x14ac:dyDescent="0.2">
      <c r="A27" s="255">
        <v>23</v>
      </c>
      <c r="B27" s="9" t="s">
        <v>18</v>
      </c>
      <c r="C27" s="150">
        <v>50000</v>
      </c>
      <c r="D27" s="150">
        <v>50000</v>
      </c>
      <c r="E27" s="150">
        <v>50000</v>
      </c>
      <c r="F27" s="150">
        <v>50000</v>
      </c>
      <c r="G27" s="150">
        <v>50000</v>
      </c>
      <c r="H27" s="150">
        <v>50000</v>
      </c>
      <c r="I27" s="150">
        <v>50000</v>
      </c>
      <c r="J27" s="150"/>
      <c r="K27" s="150"/>
      <c r="L27" s="150"/>
      <c r="M27" s="150"/>
      <c r="N27" s="150"/>
      <c r="O27" s="155">
        <f t="shared" si="0"/>
        <v>350000</v>
      </c>
    </row>
    <row r="28" spans="1:15" x14ac:dyDescent="0.2">
      <c r="A28" s="255">
        <v>24</v>
      </c>
      <c r="B28" s="9" t="s">
        <v>752</v>
      </c>
      <c r="C28" s="150">
        <v>50000</v>
      </c>
      <c r="D28" s="150">
        <v>50000</v>
      </c>
      <c r="E28" s="150">
        <v>50000</v>
      </c>
      <c r="F28" s="150">
        <v>50000</v>
      </c>
      <c r="G28" s="150">
        <v>50000</v>
      </c>
      <c r="H28" s="150">
        <v>50000</v>
      </c>
      <c r="I28" s="150">
        <v>50000</v>
      </c>
      <c r="J28" s="150"/>
      <c r="K28" s="150"/>
      <c r="L28" s="150"/>
      <c r="M28" s="150"/>
      <c r="N28" s="150"/>
      <c r="O28" s="155">
        <f t="shared" si="0"/>
        <v>350000</v>
      </c>
    </row>
    <row r="29" spans="1:15" x14ac:dyDescent="0.2">
      <c r="A29" s="255">
        <v>25</v>
      </c>
      <c r="B29" s="9" t="s">
        <v>753</v>
      </c>
      <c r="C29" s="150">
        <v>50000</v>
      </c>
      <c r="D29" s="150">
        <v>50000</v>
      </c>
      <c r="E29" s="150">
        <v>50000</v>
      </c>
      <c r="F29" s="164">
        <v>50000</v>
      </c>
      <c r="G29" s="164">
        <v>50000</v>
      </c>
      <c r="H29" s="150">
        <v>50000</v>
      </c>
      <c r="I29" s="150">
        <v>50000</v>
      </c>
      <c r="J29" s="164"/>
      <c r="K29" s="164"/>
      <c r="L29" s="164"/>
      <c r="M29" s="164"/>
      <c r="N29" s="164"/>
      <c r="O29" s="155">
        <f t="shared" si="0"/>
        <v>350000</v>
      </c>
    </row>
    <row r="30" spans="1:15" x14ac:dyDescent="0.2">
      <c r="A30" s="255">
        <v>26</v>
      </c>
      <c r="B30" s="9" t="s">
        <v>22</v>
      </c>
      <c r="C30" s="150">
        <v>50000</v>
      </c>
      <c r="D30" s="150">
        <v>50000</v>
      </c>
      <c r="E30" s="150">
        <v>50000</v>
      </c>
      <c r="F30" s="150">
        <v>50000</v>
      </c>
      <c r="G30" s="150">
        <v>50000</v>
      </c>
      <c r="H30" s="150">
        <v>50000</v>
      </c>
      <c r="I30" s="150">
        <v>50000</v>
      </c>
      <c r="J30" s="165"/>
      <c r="K30" s="165"/>
      <c r="L30" s="165"/>
      <c r="M30" s="165"/>
      <c r="N30" s="165"/>
      <c r="O30" s="155">
        <f t="shared" si="0"/>
        <v>350000</v>
      </c>
    </row>
    <row r="31" spans="1:15" x14ac:dyDescent="0.2">
      <c r="A31" s="255">
        <v>27</v>
      </c>
      <c r="B31" s="9" t="s">
        <v>641</v>
      </c>
      <c r="C31" s="150">
        <v>50000</v>
      </c>
      <c r="D31" s="150">
        <v>50000</v>
      </c>
      <c r="E31" s="150">
        <v>50000</v>
      </c>
      <c r="F31" s="164">
        <v>50000</v>
      </c>
      <c r="G31" s="150">
        <v>50000</v>
      </c>
      <c r="H31" s="170"/>
      <c r="I31" s="170"/>
      <c r="J31" s="150"/>
      <c r="K31" s="150"/>
      <c r="L31" s="150"/>
      <c r="M31" s="150"/>
      <c r="N31" s="150"/>
      <c r="O31" s="155">
        <f t="shared" si="0"/>
        <v>250000</v>
      </c>
    </row>
    <row r="32" spans="1:15" x14ac:dyDescent="0.2">
      <c r="A32" s="255">
        <v>28</v>
      </c>
      <c r="B32" s="9" t="s">
        <v>639</v>
      </c>
      <c r="C32" s="150">
        <v>50000</v>
      </c>
      <c r="D32" s="150">
        <v>50000</v>
      </c>
      <c r="E32" s="150">
        <v>50000</v>
      </c>
      <c r="F32" s="150">
        <v>50000</v>
      </c>
      <c r="G32" s="164">
        <v>50000</v>
      </c>
      <c r="H32" s="164">
        <v>50000</v>
      </c>
      <c r="I32" s="164">
        <v>50000</v>
      </c>
      <c r="J32" s="150"/>
      <c r="K32" s="150"/>
      <c r="L32" s="150"/>
      <c r="M32" s="150"/>
      <c r="N32" s="150"/>
      <c r="O32" s="155">
        <f t="shared" si="0"/>
        <v>350000</v>
      </c>
    </row>
    <row r="33" spans="1:15" x14ac:dyDescent="0.2">
      <c r="A33" s="255">
        <v>29</v>
      </c>
      <c r="B33" s="267" t="s">
        <v>25</v>
      </c>
      <c r="C33" s="383" t="s">
        <v>798</v>
      </c>
      <c r="D33" s="384"/>
      <c r="E33" s="384"/>
      <c r="F33" s="384"/>
      <c r="G33" s="384"/>
      <c r="H33" s="384"/>
      <c r="I33" s="384"/>
      <c r="J33" s="384"/>
      <c r="K33" s="384"/>
      <c r="L33" s="384"/>
      <c r="M33" s="384"/>
      <c r="N33" s="385"/>
      <c r="O33" s="266" t="e">
        <f t="shared" si="0"/>
        <v>#VALUE!</v>
      </c>
    </row>
    <row r="34" spans="1:15" x14ac:dyDescent="0.2">
      <c r="A34" s="255">
        <v>30</v>
      </c>
      <c r="B34" s="9" t="s">
        <v>635</v>
      </c>
      <c r="C34" s="150">
        <v>50000</v>
      </c>
      <c r="D34" s="150">
        <v>50000</v>
      </c>
      <c r="E34" s="150">
        <v>50000</v>
      </c>
      <c r="F34" s="150">
        <v>50000</v>
      </c>
      <c r="G34" s="164">
        <v>50000</v>
      </c>
      <c r="H34" s="164">
        <v>50000</v>
      </c>
      <c r="I34" s="164">
        <v>50000</v>
      </c>
      <c r="J34" s="150"/>
      <c r="K34" s="150"/>
      <c r="L34" s="150"/>
      <c r="M34" s="150"/>
      <c r="N34" s="150"/>
      <c r="O34" s="155">
        <f t="shared" si="0"/>
        <v>350000</v>
      </c>
    </row>
    <row r="35" spans="1:15" x14ac:dyDescent="0.2">
      <c r="O35" s="131" t="e">
        <f>SUM(O5:O34)</f>
        <v>#VALUE!</v>
      </c>
    </row>
  </sheetData>
  <sortState xmlns:xlrd2="http://schemas.microsoft.com/office/spreadsheetml/2017/richdata2" ref="B5:N34">
    <sortCondition ref="B7:B34"/>
  </sortState>
  <mergeCells count="3">
    <mergeCell ref="A2:O2"/>
    <mergeCell ref="G13:N13"/>
    <mergeCell ref="C33:N33"/>
  </mergeCells>
  <pageMargins left="0" right="0" top="0" bottom="0" header="0" footer="0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174"/>
  <sheetViews>
    <sheetView topLeftCell="B73" zoomScale="85" zoomScaleNormal="85" zoomScaleSheetLayoutView="100" workbookViewId="0">
      <selection activeCell="L81" sqref="L81"/>
    </sheetView>
  </sheetViews>
  <sheetFormatPr defaultRowHeight="15" x14ac:dyDescent="0.2"/>
  <cols>
    <col min="2" max="2" width="3.8984375" style="5" bestFit="1" customWidth="1"/>
    <col min="3" max="3" width="11.43359375" bestFit="1" customWidth="1"/>
    <col min="4" max="4" width="11.56640625" bestFit="1" customWidth="1"/>
    <col min="5" max="5" width="18.4296875" bestFit="1" customWidth="1"/>
    <col min="6" max="6" width="18.0234375" bestFit="1" customWidth="1"/>
    <col min="7" max="7" width="12.9140625" bestFit="1" customWidth="1"/>
    <col min="8" max="8" width="11.56640625" bestFit="1" customWidth="1"/>
    <col min="9" max="9" width="11.43359375" bestFit="1" customWidth="1"/>
    <col min="10" max="10" width="13.31640625" bestFit="1" customWidth="1"/>
    <col min="11" max="11" width="11.97265625" bestFit="1" customWidth="1"/>
    <col min="12" max="12" width="11.703125" bestFit="1" customWidth="1"/>
    <col min="13" max="13" width="11.43359375" bestFit="1" customWidth="1"/>
    <col min="14" max="14" width="10.76171875" bestFit="1" customWidth="1"/>
    <col min="15" max="16" width="12.64453125" bestFit="1" customWidth="1"/>
    <col min="17" max="17" width="13.31640625" bestFit="1" customWidth="1"/>
    <col min="18" max="18" width="12.10546875" bestFit="1" customWidth="1"/>
  </cols>
  <sheetData>
    <row r="1" spans="2:20" x14ac:dyDescent="0.2">
      <c r="B1" s="386" t="s">
        <v>656</v>
      </c>
      <c r="C1" s="386"/>
      <c r="D1" s="386"/>
      <c r="E1" s="386"/>
      <c r="F1" s="386"/>
      <c r="G1" s="386"/>
      <c r="H1" s="386"/>
    </row>
    <row r="2" spans="2:20" x14ac:dyDescent="0.2">
      <c r="B2" s="386"/>
      <c r="C2" s="386"/>
      <c r="D2" s="386"/>
      <c r="E2" s="386"/>
      <c r="F2" s="386"/>
      <c r="G2" s="386"/>
      <c r="H2" s="386"/>
    </row>
    <row r="4" spans="2:20" x14ac:dyDescent="0.2">
      <c r="B4" s="10" t="s">
        <v>1</v>
      </c>
      <c r="C4" s="9" t="s">
        <v>2</v>
      </c>
      <c r="D4" s="9" t="s">
        <v>89</v>
      </c>
      <c r="E4" s="9" t="s">
        <v>90</v>
      </c>
      <c r="F4" s="9" t="s">
        <v>91</v>
      </c>
      <c r="G4" s="388" t="s">
        <v>92</v>
      </c>
      <c r="H4" s="389"/>
      <c r="I4" s="389"/>
      <c r="J4" s="389"/>
      <c r="K4" s="389"/>
      <c r="L4" s="389"/>
      <c r="M4" s="389"/>
      <c r="N4" s="389"/>
      <c r="O4" s="389"/>
      <c r="P4" s="390"/>
      <c r="Q4" s="9" t="s">
        <v>93</v>
      </c>
      <c r="R4" s="9"/>
      <c r="S4" s="400" t="s">
        <v>94</v>
      </c>
      <c r="T4" s="401"/>
    </row>
    <row r="5" spans="2:20" x14ac:dyDescent="0.2">
      <c r="B5" s="7"/>
      <c r="C5" s="6"/>
      <c r="D5" s="114"/>
      <c r="E5" s="114"/>
      <c r="F5" s="114"/>
      <c r="G5" s="114">
        <v>1</v>
      </c>
      <c r="H5" s="114">
        <v>2</v>
      </c>
      <c r="I5" s="114">
        <v>3</v>
      </c>
      <c r="J5" s="114">
        <v>4</v>
      </c>
      <c r="K5" s="114">
        <v>5</v>
      </c>
      <c r="L5" s="114">
        <v>6</v>
      </c>
      <c r="M5" s="114">
        <v>7</v>
      </c>
      <c r="N5" s="114">
        <v>8</v>
      </c>
      <c r="O5" s="114">
        <v>9</v>
      </c>
      <c r="P5" s="114">
        <v>10</v>
      </c>
      <c r="Q5" s="114" t="s">
        <v>95</v>
      </c>
      <c r="R5" s="114" t="s">
        <v>96</v>
      </c>
      <c r="S5" s="15"/>
      <c r="T5" s="16"/>
    </row>
    <row r="6" spans="2:20" x14ac:dyDescent="0.2">
      <c r="B6" s="393">
        <v>1</v>
      </c>
      <c r="C6" s="391" t="s">
        <v>24</v>
      </c>
      <c r="D6" s="99">
        <v>43866</v>
      </c>
      <c r="E6" s="101">
        <v>2000000</v>
      </c>
      <c r="F6" s="102">
        <v>200000</v>
      </c>
      <c r="G6" s="99">
        <v>43890</v>
      </c>
      <c r="H6" s="99">
        <v>43950</v>
      </c>
      <c r="I6" s="99">
        <v>44017</v>
      </c>
      <c r="J6" s="99">
        <v>44102</v>
      </c>
      <c r="K6" s="98">
        <v>44557</v>
      </c>
      <c r="L6" s="98">
        <v>44562</v>
      </c>
      <c r="M6" s="100"/>
      <c r="N6" s="100"/>
      <c r="O6" s="100"/>
      <c r="P6" s="100"/>
      <c r="Q6" s="102">
        <f>G7+H7+I7+J7+K7+L7+M7+N7+O7+P7</f>
        <v>2200000</v>
      </c>
      <c r="R6" s="102">
        <f>Q6-(E6+F6)</f>
        <v>0</v>
      </c>
      <c r="S6" s="112"/>
      <c r="T6" s="17"/>
    </row>
    <row r="7" spans="2:20" x14ac:dyDescent="0.2">
      <c r="B7" s="394"/>
      <c r="C7" s="392"/>
      <c r="D7" s="100"/>
      <c r="E7" s="100"/>
      <c r="F7" s="100"/>
      <c r="G7" s="102">
        <v>240000</v>
      </c>
      <c r="H7" s="102">
        <v>200000</v>
      </c>
      <c r="I7" s="102">
        <v>220000</v>
      </c>
      <c r="J7" s="102">
        <v>240000</v>
      </c>
      <c r="K7" s="94">
        <v>1000000</v>
      </c>
      <c r="L7" s="102">
        <v>300000</v>
      </c>
      <c r="M7" s="100"/>
      <c r="N7" s="100"/>
      <c r="O7" s="100"/>
      <c r="P7" s="100"/>
      <c r="Q7" s="100"/>
      <c r="R7" s="100"/>
      <c r="S7" s="112"/>
      <c r="T7" s="17"/>
    </row>
    <row r="8" spans="2:20" x14ac:dyDescent="0.2">
      <c r="B8" s="394"/>
      <c r="C8" s="392"/>
      <c r="D8" s="100"/>
      <c r="E8" s="100"/>
      <c r="F8" s="100"/>
      <c r="G8" s="102"/>
      <c r="H8" s="102"/>
      <c r="I8" s="102"/>
      <c r="J8" s="102"/>
      <c r="K8" s="94"/>
      <c r="L8" s="100"/>
      <c r="M8" s="100"/>
      <c r="N8" s="100"/>
      <c r="O8" s="100"/>
      <c r="P8" s="100"/>
      <c r="Q8" s="100"/>
      <c r="R8" s="100"/>
      <c r="S8" s="112"/>
      <c r="T8" s="17"/>
    </row>
    <row r="9" spans="2:20" x14ac:dyDescent="0.2">
      <c r="B9" s="394"/>
      <c r="C9" s="392"/>
      <c r="D9" s="117">
        <v>44568</v>
      </c>
      <c r="E9" s="101">
        <v>2500000</v>
      </c>
      <c r="F9" s="102">
        <v>250000</v>
      </c>
      <c r="G9" s="102"/>
      <c r="H9" s="102"/>
      <c r="I9" s="102"/>
      <c r="J9" s="102"/>
      <c r="K9" s="94"/>
      <c r="L9" s="100"/>
      <c r="M9" s="100"/>
      <c r="N9" s="100"/>
      <c r="O9" s="100"/>
      <c r="P9" s="100"/>
      <c r="Q9" s="100"/>
      <c r="R9" s="102">
        <f>Q9-(E9+F9)</f>
        <v>-2750000</v>
      </c>
      <c r="S9" s="112"/>
      <c r="T9" s="17"/>
    </row>
    <row r="10" spans="2:20" x14ac:dyDescent="0.2">
      <c r="B10" s="395"/>
      <c r="C10" s="396"/>
      <c r="D10" s="100"/>
      <c r="E10" s="100"/>
      <c r="F10" s="100"/>
      <c r="G10" s="102"/>
      <c r="H10" s="102"/>
      <c r="I10" s="102"/>
      <c r="J10" s="102"/>
      <c r="K10" s="94"/>
      <c r="L10" s="100"/>
      <c r="M10" s="100"/>
      <c r="N10" s="100"/>
      <c r="O10" s="100"/>
      <c r="P10" s="100"/>
      <c r="Q10" s="100"/>
      <c r="R10" s="100"/>
      <c r="S10" s="112"/>
      <c r="T10" s="17"/>
    </row>
    <row r="11" spans="2:20" x14ac:dyDescent="0.2">
      <c r="B11" s="7"/>
      <c r="C11" s="82"/>
      <c r="D11" s="100"/>
      <c r="E11" s="100"/>
      <c r="F11" s="100"/>
      <c r="G11" s="102"/>
      <c r="H11" s="102"/>
      <c r="I11" s="102"/>
      <c r="J11" s="102"/>
      <c r="K11" s="100"/>
      <c r="L11" s="100"/>
      <c r="M11" s="100"/>
      <c r="N11" s="100"/>
      <c r="O11" s="100"/>
      <c r="P11" s="100"/>
      <c r="Q11" s="100"/>
      <c r="R11" s="100"/>
      <c r="S11" s="112"/>
      <c r="T11" s="17"/>
    </row>
    <row r="12" spans="2:20" x14ac:dyDescent="0.2">
      <c r="B12" s="393">
        <v>2</v>
      </c>
      <c r="C12" s="391" t="s">
        <v>30</v>
      </c>
      <c r="D12" s="99">
        <v>44478</v>
      </c>
      <c r="E12" s="103">
        <v>2000000</v>
      </c>
      <c r="F12" s="102">
        <v>200000</v>
      </c>
      <c r="G12" s="130">
        <v>44617</v>
      </c>
      <c r="H12" s="130">
        <v>44651</v>
      </c>
      <c r="I12" s="130">
        <v>44674</v>
      </c>
      <c r="J12" s="99"/>
      <c r="K12" s="99"/>
      <c r="L12" s="99"/>
      <c r="M12" s="100"/>
      <c r="N12" s="100"/>
      <c r="O12" s="100"/>
      <c r="P12" s="100"/>
      <c r="Q12" s="102" t="e">
        <f>#REF!+H13+I13+J13+K13+L13+M13+N13+O13+P13</f>
        <v>#REF!</v>
      </c>
      <c r="R12" s="102" t="e">
        <f>Q12-(E12+F12)</f>
        <v>#REF!</v>
      </c>
      <c r="S12" s="112"/>
      <c r="T12" s="17"/>
    </row>
    <row r="13" spans="2:20" x14ac:dyDescent="0.2">
      <c r="B13" s="394"/>
      <c r="C13" s="392"/>
      <c r="D13" s="100"/>
      <c r="E13" s="100"/>
      <c r="F13" s="100"/>
      <c r="G13" s="131">
        <v>300000</v>
      </c>
      <c r="H13" s="102">
        <v>250000</v>
      </c>
      <c r="I13" s="131">
        <v>300000</v>
      </c>
      <c r="J13" s="103"/>
      <c r="K13" s="103"/>
      <c r="L13" s="103"/>
      <c r="M13" s="100"/>
      <c r="N13" s="100"/>
      <c r="O13" s="100"/>
      <c r="P13" s="100"/>
      <c r="Q13" s="100"/>
      <c r="R13" s="100"/>
      <c r="S13" s="112"/>
      <c r="T13" s="17"/>
    </row>
    <row r="14" spans="2:20" x14ac:dyDescent="0.2">
      <c r="B14" s="394"/>
      <c r="C14" s="392"/>
      <c r="D14" s="100"/>
      <c r="E14" s="100"/>
      <c r="F14" s="100"/>
      <c r="G14" s="102"/>
      <c r="H14" s="102"/>
      <c r="I14" s="97"/>
      <c r="J14" s="100"/>
      <c r="K14" s="100"/>
      <c r="L14" s="100"/>
      <c r="M14" s="100"/>
      <c r="N14" s="100"/>
      <c r="O14" s="100"/>
      <c r="P14" s="100"/>
      <c r="Q14" s="100"/>
      <c r="R14" s="100"/>
      <c r="S14" s="112"/>
      <c r="T14" s="17"/>
    </row>
    <row r="15" spans="2:20" x14ac:dyDescent="0.2">
      <c r="B15" s="394"/>
      <c r="C15" s="39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12"/>
      <c r="T15" s="17"/>
    </row>
    <row r="16" spans="2:20" x14ac:dyDescent="0.2">
      <c r="B16" s="394"/>
      <c r="C16" s="39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12"/>
      <c r="T16" s="17"/>
    </row>
    <row r="17" spans="2:20" x14ac:dyDescent="0.2">
      <c r="B17" s="12"/>
      <c r="C17" s="108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12"/>
      <c r="T17" s="17"/>
    </row>
    <row r="18" spans="2:20" x14ac:dyDescent="0.2">
      <c r="B18" s="393">
        <v>3</v>
      </c>
      <c r="C18" s="391" t="s">
        <v>76</v>
      </c>
      <c r="D18" s="104">
        <v>44249</v>
      </c>
      <c r="E18" s="103">
        <v>2000000</v>
      </c>
      <c r="F18" s="102">
        <v>200000</v>
      </c>
      <c r="G18" s="99">
        <v>44286</v>
      </c>
      <c r="H18" s="99">
        <v>44315</v>
      </c>
      <c r="I18" s="99">
        <v>44351</v>
      </c>
      <c r="J18" s="99">
        <v>44433</v>
      </c>
      <c r="K18" s="99">
        <v>44459</v>
      </c>
      <c r="L18" s="99">
        <v>44477</v>
      </c>
      <c r="M18" s="116">
        <v>44568</v>
      </c>
      <c r="N18" s="100"/>
      <c r="O18" s="100"/>
      <c r="P18" s="100"/>
      <c r="Q18" s="102">
        <f>G19+H19+I19+J19+K19+L19+M19+N19+O19+P19</f>
        <v>1300000</v>
      </c>
      <c r="R18" s="102">
        <f>Q18-(E18+F18)</f>
        <v>-900000</v>
      </c>
      <c r="S18" s="112"/>
      <c r="T18" s="17"/>
    </row>
    <row r="19" spans="2:20" x14ac:dyDescent="0.2">
      <c r="B19" s="394"/>
      <c r="C19" s="392"/>
      <c r="D19" s="100"/>
      <c r="E19" s="100"/>
      <c r="F19" s="100"/>
      <c r="G19" s="103">
        <v>220000</v>
      </c>
      <c r="H19" s="103">
        <v>180000</v>
      </c>
      <c r="I19" s="103">
        <v>180000</v>
      </c>
      <c r="J19" s="103">
        <v>180000</v>
      </c>
      <c r="K19" s="103">
        <v>180000</v>
      </c>
      <c r="L19" s="103">
        <v>180000</v>
      </c>
      <c r="M19" s="103">
        <v>180000</v>
      </c>
      <c r="N19" s="100"/>
      <c r="O19" s="100"/>
      <c r="P19" s="100"/>
      <c r="Q19" s="100"/>
      <c r="R19" s="100"/>
      <c r="S19" s="112"/>
      <c r="T19" s="17"/>
    </row>
    <row r="20" spans="2:20" x14ac:dyDescent="0.2">
      <c r="B20" s="394"/>
      <c r="C20" s="392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12"/>
      <c r="T20" s="17"/>
    </row>
    <row r="21" spans="2:20" x14ac:dyDescent="0.2">
      <c r="B21" s="394"/>
      <c r="C21" s="39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12"/>
      <c r="T21" s="17"/>
    </row>
    <row r="22" spans="2:20" x14ac:dyDescent="0.2">
      <c r="B22" s="395"/>
      <c r="C22" s="396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12"/>
      <c r="T22" s="17"/>
    </row>
    <row r="23" spans="2:20" x14ac:dyDescent="0.2">
      <c r="B23" s="7"/>
      <c r="C23" s="109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12"/>
      <c r="T23" s="17"/>
    </row>
    <row r="24" spans="2:20" x14ac:dyDescent="0.2">
      <c r="B24" s="393">
        <v>4</v>
      </c>
      <c r="C24" s="391" t="s">
        <v>77</v>
      </c>
      <c r="D24" s="99">
        <v>44518</v>
      </c>
      <c r="E24" s="103">
        <v>2500000</v>
      </c>
      <c r="F24" s="102">
        <v>250000</v>
      </c>
      <c r="G24" s="99">
        <v>44531</v>
      </c>
      <c r="H24" s="98">
        <v>44559</v>
      </c>
      <c r="I24" s="130">
        <v>44594</v>
      </c>
      <c r="J24" s="130">
        <v>44620</v>
      </c>
      <c r="K24" s="100"/>
      <c r="L24" s="100"/>
      <c r="M24" s="100"/>
      <c r="N24" s="100"/>
      <c r="O24" s="100"/>
      <c r="P24" s="100"/>
      <c r="Q24" s="102" t="e">
        <f>G25+I25+#REF!+#REF!+K25+L25+M25+N25+O25+P25</f>
        <v>#REF!</v>
      </c>
      <c r="R24" s="102" t="e">
        <f>Q24-(E24+F24)</f>
        <v>#REF!</v>
      </c>
      <c r="S24" s="112"/>
      <c r="T24" s="17"/>
    </row>
    <row r="25" spans="2:20" x14ac:dyDescent="0.2">
      <c r="B25" s="394"/>
      <c r="C25" s="392"/>
      <c r="D25" s="100"/>
      <c r="E25" s="100"/>
      <c r="F25" s="100"/>
      <c r="G25" s="103">
        <v>500000</v>
      </c>
      <c r="H25" s="103">
        <v>450000</v>
      </c>
      <c r="I25" s="103">
        <v>450000</v>
      </c>
      <c r="J25" s="131">
        <v>1350000</v>
      </c>
      <c r="K25" s="100"/>
      <c r="L25" s="100"/>
      <c r="M25" s="100"/>
      <c r="N25" s="100"/>
      <c r="O25" s="100"/>
      <c r="P25" s="100"/>
      <c r="Q25" s="100"/>
      <c r="R25" s="100"/>
      <c r="S25" s="112"/>
      <c r="T25" s="17"/>
    </row>
    <row r="26" spans="2:20" x14ac:dyDescent="0.2">
      <c r="B26" s="394"/>
      <c r="C26" s="392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12"/>
      <c r="T26" s="17"/>
    </row>
    <row r="27" spans="2:20" x14ac:dyDescent="0.2">
      <c r="B27" s="394"/>
      <c r="C27" s="392"/>
      <c r="D27" s="130">
        <v>44620</v>
      </c>
      <c r="E27" s="103">
        <v>2500000</v>
      </c>
      <c r="F27" s="102">
        <v>250000</v>
      </c>
      <c r="G27" s="130">
        <v>44656</v>
      </c>
      <c r="H27" s="130">
        <v>44681</v>
      </c>
      <c r="I27" s="99"/>
      <c r="J27" s="99"/>
      <c r="K27" s="99"/>
      <c r="L27" s="100"/>
      <c r="M27" s="100"/>
      <c r="N27" s="100"/>
      <c r="O27" s="100"/>
      <c r="P27" s="100"/>
      <c r="Q27" s="102"/>
      <c r="R27" s="102"/>
      <c r="S27" s="112"/>
      <c r="T27" s="17"/>
    </row>
    <row r="28" spans="2:20" x14ac:dyDescent="0.2">
      <c r="B28" s="394"/>
      <c r="C28" s="392"/>
      <c r="D28" s="100"/>
      <c r="E28" s="100"/>
      <c r="F28" s="100"/>
      <c r="G28" s="102">
        <v>275000</v>
      </c>
      <c r="H28" s="102">
        <v>275000</v>
      </c>
      <c r="I28" s="103"/>
      <c r="J28" s="103"/>
      <c r="K28" s="103"/>
      <c r="L28" s="100"/>
      <c r="M28" s="100"/>
      <c r="N28" s="100"/>
      <c r="O28" s="100"/>
      <c r="P28" s="100"/>
      <c r="Q28" s="100"/>
      <c r="R28" s="100"/>
      <c r="S28" s="112"/>
      <c r="T28" s="17"/>
    </row>
    <row r="29" spans="2:20" x14ac:dyDescent="0.2">
      <c r="B29" s="394"/>
      <c r="C29" s="392"/>
      <c r="D29" s="100"/>
      <c r="E29" s="100"/>
      <c r="F29" s="100"/>
      <c r="G29" s="103"/>
      <c r="H29" s="103"/>
      <c r="I29" s="103"/>
      <c r="J29" s="103"/>
      <c r="K29" s="103"/>
      <c r="L29" s="100"/>
      <c r="M29" s="100"/>
      <c r="N29" s="100"/>
      <c r="O29" s="100"/>
      <c r="P29" s="100"/>
      <c r="Q29" s="100"/>
      <c r="R29" s="100"/>
      <c r="S29" s="112"/>
      <c r="T29" s="17"/>
    </row>
    <row r="30" spans="2:20" x14ac:dyDescent="0.2">
      <c r="B30" s="394"/>
      <c r="C30" s="39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12"/>
      <c r="T30" s="17"/>
    </row>
    <row r="31" spans="2:20" x14ac:dyDescent="0.2">
      <c r="B31" s="395"/>
      <c r="C31" s="39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12"/>
      <c r="T31" s="17"/>
    </row>
    <row r="32" spans="2:20" x14ac:dyDescent="0.2">
      <c r="B32" s="13"/>
      <c r="C32" s="11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12"/>
      <c r="T32" s="17"/>
    </row>
    <row r="33" spans="2:20" x14ac:dyDescent="0.2">
      <c r="B33" s="394">
        <v>5</v>
      </c>
      <c r="C33" s="392" t="s">
        <v>78</v>
      </c>
      <c r="D33" s="99">
        <v>44270</v>
      </c>
      <c r="E33" s="103">
        <v>2000000</v>
      </c>
      <c r="F33" s="102">
        <v>200000</v>
      </c>
      <c r="G33" s="99">
        <v>44308</v>
      </c>
      <c r="H33" s="130">
        <v>44564</v>
      </c>
      <c r="I33" s="130">
        <v>44618</v>
      </c>
      <c r="J33" s="100"/>
      <c r="K33" s="100"/>
      <c r="L33" s="100"/>
      <c r="M33" s="100"/>
      <c r="N33" s="100"/>
      <c r="O33" s="100"/>
      <c r="P33" s="100"/>
      <c r="Q33" s="102" t="e">
        <f>G34+#REF!+I37+J37+K37+L37+M37+N37+O37+P37</f>
        <v>#REF!</v>
      </c>
      <c r="R33" s="102" t="e">
        <f>Q33-(E33+F33)</f>
        <v>#REF!</v>
      </c>
      <c r="S33" s="112"/>
      <c r="T33" s="17"/>
    </row>
    <row r="34" spans="2:20" x14ac:dyDescent="0.2">
      <c r="B34" s="394"/>
      <c r="C34" s="392"/>
      <c r="D34" s="99"/>
      <c r="E34" s="103"/>
      <c r="F34" s="102"/>
      <c r="G34" s="102">
        <v>1200000</v>
      </c>
      <c r="H34" s="131">
        <v>500000</v>
      </c>
      <c r="I34" s="131">
        <v>500000</v>
      </c>
      <c r="J34" s="100"/>
      <c r="K34" s="100"/>
      <c r="L34" s="100"/>
      <c r="M34" s="100"/>
      <c r="N34" s="100"/>
      <c r="O34" s="100"/>
      <c r="P34" s="100"/>
      <c r="Q34" s="102"/>
      <c r="R34" s="102"/>
      <c r="S34" s="112"/>
      <c r="T34" s="17"/>
    </row>
    <row r="35" spans="2:20" x14ac:dyDescent="0.2">
      <c r="B35" s="394"/>
      <c r="C35" s="392"/>
      <c r="D35" s="99"/>
      <c r="E35" s="103"/>
      <c r="F35" s="102"/>
      <c r="G35" s="99"/>
      <c r="H35" s="130"/>
      <c r="I35" s="100"/>
      <c r="J35" s="100"/>
      <c r="K35" s="100"/>
      <c r="L35" s="100"/>
      <c r="M35" s="100"/>
      <c r="N35" s="100"/>
      <c r="O35" s="100"/>
      <c r="P35" s="100"/>
      <c r="Q35" s="102"/>
      <c r="R35" s="102"/>
      <c r="S35" s="112"/>
      <c r="T35" s="17"/>
    </row>
    <row r="36" spans="2:20" x14ac:dyDescent="0.2">
      <c r="B36" s="394"/>
      <c r="C36" s="392"/>
      <c r="D36" s="130">
        <v>44628</v>
      </c>
      <c r="E36" s="103">
        <v>2000000</v>
      </c>
      <c r="F36" s="102">
        <v>200000</v>
      </c>
      <c r="G36" s="99"/>
      <c r="H36" s="130"/>
      <c r="I36" s="100"/>
      <c r="J36" s="100"/>
      <c r="K36" s="100"/>
      <c r="L36" s="100"/>
      <c r="M36" s="100"/>
      <c r="N36" s="100"/>
      <c r="O36" s="100"/>
      <c r="P36" s="100"/>
      <c r="Q36" s="102"/>
      <c r="R36" s="102"/>
      <c r="S36" s="112"/>
      <c r="T36" s="17"/>
    </row>
    <row r="37" spans="2:20" x14ac:dyDescent="0.2">
      <c r="B37" s="395"/>
      <c r="C37" s="396"/>
      <c r="D37" s="100"/>
      <c r="E37" s="100"/>
      <c r="F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12"/>
      <c r="T37" s="17"/>
    </row>
    <row r="38" spans="2:20" x14ac:dyDescent="0.2">
      <c r="B38" s="7"/>
      <c r="C38" s="109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12"/>
      <c r="T38" s="17"/>
    </row>
    <row r="39" spans="2:20" x14ac:dyDescent="0.2">
      <c r="B39" s="394">
        <v>6</v>
      </c>
      <c r="C39" s="392" t="s">
        <v>97</v>
      </c>
      <c r="D39" s="99">
        <v>44520</v>
      </c>
      <c r="E39" s="103">
        <v>2000000</v>
      </c>
      <c r="F39" s="102">
        <v>200000</v>
      </c>
      <c r="G39" s="99">
        <v>44529</v>
      </c>
      <c r="H39" s="98">
        <v>44558</v>
      </c>
      <c r="I39" s="130">
        <v>44589</v>
      </c>
      <c r="J39" s="130">
        <v>44619</v>
      </c>
      <c r="K39" s="130">
        <v>44670</v>
      </c>
      <c r="L39" s="102"/>
      <c r="M39" s="102"/>
      <c r="N39" s="102"/>
      <c r="O39" s="100"/>
      <c r="P39" s="100"/>
      <c r="Q39" s="102">
        <f>G40+H40+I40+J40+K40+L40+M40+N40+O40+P40</f>
        <v>1000000</v>
      </c>
      <c r="R39" s="102">
        <f>Q39-(E39+F39)</f>
        <v>-1200000</v>
      </c>
      <c r="S39" s="112"/>
      <c r="T39" s="17"/>
    </row>
    <row r="40" spans="2:20" x14ac:dyDescent="0.2">
      <c r="B40" s="394"/>
      <c r="C40" s="392"/>
      <c r="D40" s="99"/>
      <c r="E40" s="100"/>
      <c r="F40" s="100"/>
      <c r="G40" s="102">
        <v>200000</v>
      </c>
      <c r="H40" s="102">
        <v>200000</v>
      </c>
      <c r="I40" s="102">
        <v>200000</v>
      </c>
      <c r="J40" s="102">
        <v>200000</v>
      </c>
      <c r="K40" s="102">
        <v>200000</v>
      </c>
      <c r="L40" s="102"/>
      <c r="M40" s="102"/>
      <c r="N40" s="102"/>
      <c r="O40" s="100"/>
      <c r="P40" s="100"/>
      <c r="Q40" s="100"/>
      <c r="R40" s="100"/>
      <c r="S40" s="112"/>
      <c r="T40" s="17"/>
    </row>
    <row r="41" spans="2:20" x14ac:dyDescent="0.2">
      <c r="B41" s="394"/>
      <c r="C41" s="392"/>
      <c r="D41" s="100"/>
      <c r="E41" s="100"/>
      <c r="F41" s="100"/>
      <c r="G41" s="102"/>
      <c r="H41" s="102"/>
      <c r="I41" s="102"/>
      <c r="J41" s="102"/>
      <c r="K41" s="102"/>
      <c r="L41" s="102"/>
      <c r="M41" s="102"/>
      <c r="N41" s="102"/>
      <c r="O41" s="100"/>
      <c r="P41" s="100"/>
      <c r="Q41" s="100"/>
      <c r="R41" s="100"/>
      <c r="S41" s="112"/>
      <c r="T41" s="17"/>
    </row>
    <row r="42" spans="2:20" x14ac:dyDescent="0.2">
      <c r="B42" s="394"/>
      <c r="C42" s="39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12"/>
      <c r="T42" s="17"/>
    </row>
    <row r="43" spans="2:20" x14ac:dyDescent="0.2">
      <c r="B43" s="395"/>
      <c r="C43" s="396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12"/>
      <c r="T43" s="17"/>
    </row>
    <row r="44" spans="2:20" x14ac:dyDescent="0.2">
      <c r="B44" s="7"/>
      <c r="C44" s="109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12"/>
      <c r="T44" s="17"/>
    </row>
    <row r="45" spans="2:20" x14ac:dyDescent="0.2">
      <c r="B45" s="394">
        <v>7</v>
      </c>
      <c r="C45" s="392" t="s">
        <v>79</v>
      </c>
      <c r="D45" s="99">
        <v>44503</v>
      </c>
      <c r="E45" s="103">
        <v>2000000</v>
      </c>
      <c r="F45" s="102">
        <v>200000</v>
      </c>
      <c r="G45" s="99">
        <v>44531</v>
      </c>
      <c r="H45" s="130">
        <v>44592</v>
      </c>
      <c r="I45" s="130">
        <v>44650</v>
      </c>
      <c r="J45" s="102"/>
      <c r="K45" s="102"/>
      <c r="L45" s="102"/>
      <c r="M45" s="102"/>
      <c r="N45" s="100"/>
      <c r="O45" s="100"/>
      <c r="P45" s="100"/>
      <c r="Q45" s="102">
        <f>G46+H46+I46+J46+K46+L46+M46+N46+O46+P46</f>
        <v>600000</v>
      </c>
      <c r="R45" s="102">
        <f>Q45-(E45+F45)</f>
        <v>-1600000</v>
      </c>
      <c r="S45" s="112"/>
      <c r="T45" s="17"/>
    </row>
    <row r="46" spans="2:20" x14ac:dyDescent="0.2">
      <c r="B46" s="394"/>
      <c r="C46" s="392"/>
      <c r="D46" s="100"/>
      <c r="E46" s="100"/>
      <c r="F46" s="100"/>
      <c r="G46" s="102">
        <v>200000</v>
      </c>
      <c r="H46" s="102">
        <v>200000</v>
      </c>
      <c r="I46" s="102">
        <v>200000</v>
      </c>
      <c r="J46" s="102"/>
      <c r="K46" s="102"/>
      <c r="L46" s="102"/>
      <c r="M46" s="102"/>
      <c r="N46" s="100"/>
      <c r="O46" s="100"/>
      <c r="P46" s="100"/>
      <c r="Q46" s="100"/>
      <c r="R46" s="100"/>
      <c r="S46" s="112"/>
      <c r="T46" s="17"/>
    </row>
    <row r="47" spans="2:20" x14ac:dyDescent="0.2">
      <c r="B47" s="394"/>
      <c r="C47" s="392"/>
      <c r="D47" s="100"/>
      <c r="E47" s="100"/>
      <c r="F47" s="100"/>
      <c r="G47" s="103"/>
      <c r="H47" s="102"/>
      <c r="I47" s="102"/>
      <c r="J47" s="103"/>
      <c r="K47" s="103"/>
      <c r="L47" s="102"/>
      <c r="M47" s="102"/>
      <c r="N47" s="100"/>
      <c r="O47" s="100"/>
      <c r="P47" s="100"/>
      <c r="Q47" s="100"/>
      <c r="R47" s="100"/>
      <c r="S47" s="112"/>
      <c r="T47" s="17"/>
    </row>
    <row r="48" spans="2:20" x14ac:dyDescent="0.2">
      <c r="B48" s="394"/>
      <c r="C48" s="39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12"/>
      <c r="T48" s="17"/>
    </row>
    <row r="49" spans="2:20" x14ac:dyDescent="0.2">
      <c r="B49" s="395"/>
      <c r="C49" s="396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12"/>
      <c r="T49" s="17"/>
    </row>
    <row r="50" spans="2:20" x14ac:dyDescent="0.2">
      <c r="B50" s="7"/>
      <c r="C50" s="109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12"/>
      <c r="T50" s="17"/>
    </row>
    <row r="51" spans="2:20" x14ac:dyDescent="0.2">
      <c r="B51" s="393">
        <v>8</v>
      </c>
      <c r="C51" s="391" t="s">
        <v>80</v>
      </c>
      <c r="D51" s="99">
        <v>44351</v>
      </c>
      <c r="E51" s="103">
        <v>2000000</v>
      </c>
      <c r="F51" s="102">
        <v>200000</v>
      </c>
      <c r="G51" s="99">
        <v>44429</v>
      </c>
      <c r="H51" s="99">
        <v>44470</v>
      </c>
      <c r="I51" s="99">
        <v>44501</v>
      </c>
      <c r="J51" s="130">
        <v>44592</v>
      </c>
      <c r="K51" s="130">
        <v>44621</v>
      </c>
      <c r="L51" s="100"/>
      <c r="M51" s="100"/>
      <c r="N51" s="100"/>
      <c r="O51" s="100"/>
      <c r="P51" s="100"/>
      <c r="Q51" s="102">
        <f>G52+H52+I52+J52+K52+L52+M52+N52+O52+P52</f>
        <v>600000</v>
      </c>
      <c r="R51" s="102">
        <f>Q51-(E51+F51)</f>
        <v>-1600000</v>
      </c>
      <c r="S51" s="112"/>
      <c r="T51" s="17"/>
    </row>
    <row r="52" spans="2:20" x14ac:dyDescent="0.2">
      <c r="B52" s="394"/>
      <c r="C52" s="392"/>
      <c r="D52" s="100"/>
      <c r="E52" s="100"/>
      <c r="F52" s="100"/>
      <c r="G52" s="103"/>
      <c r="H52" s="103">
        <v>200000</v>
      </c>
      <c r="I52" s="103">
        <v>100000</v>
      </c>
      <c r="J52" s="103">
        <v>200000</v>
      </c>
      <c r="K52" s="103">
        <v>100000</v>
      </c>
      <c r="L52" s="100"/>
      <c r="M52" s="100"/>
      <c r="N52" s="100"/>
      <c r="O52" s="100"/>
      <c r="P52" s="100"/>
      <c r="Q52" s="100"/>
      <c r="R52" s="100"/>
      <c r="S52" s="112"/>
      <c r="T52" s="17"/>
    </row>
    <row r="53" spans="2:20" x14ac:dyDescent="0.2">
      <c r="B53" s="394"/>
      <c r="C53" s="392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12"/>
      <c r="T53" s="17"/>
    </row>
    <row r="54" spans="2:20" x14ac:dyDescent="0.2">
      <c r="B54" s="394"/>
      <c r="C54" s="392"/>
      <c r="D54" s="99"/>
      <c r="E54" s="101"/>
      <c r="F54" s="102"/>
      <c r="G54" s="99"/>
      <c r="H54" s="99"/>
      <c r="I54" s="100"/>
      <c r="J54" s="100"/>
      <c r="K54" s="100"/>
      <c r="L54" s="100"/>
      <c r="M54" s="100"/>
      <c r="N54" s="100"/>
      <c r="O54" s="100"/>
      <c r="P54" s="100"/>
      <c r="Q54" s="102"/>
      <c r="R54" s="102"/>
      <c r="S54" s="112"/>
      <c r="T54" s="17"/>
    </row>
    <row r="55" spans="2:20" x14ac:dyDescent="0.2">
      <c r="B55" s="394"/>
      <c r="C55" s="392"/>
      <c r="D55" s="100"/>
      <c r="E55" s="100"/>
      <c r="F55" s="100"/>
      <c r="G55" s="103"/>
      <c r="H55" s="103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12"/>
      <c r="T55" s="17"/>
    </row>
    <row r="56" spans="2:20" x14ac:dyDescent="0.2">
      <c r="B56" s="394"/>
      <c r="C56" s="392"/>
      <c r="D56" s="100"/>
      <c r="E56" s="100"/>
      <c r="F56" s="100"/>
      <c r="G56" s="103"/>
      <c r="H56" s="103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12"/>
      <c r="T56" s="17"/>
    </row>
    <row r="57" spans="2:20" x14ac:dyDescent="0.2">
      <c r="B57" s="394"/>
      <c r="C57" s="39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12"/>
      <c r="T57" s="17"/>
    </row>
    <row r="58" spans="2:20" x14ac:dyDescent="0.2">
      <c r="B58" s="395"/>
      <c r="C58" s="396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12"/>
      <c r="T58" s="17"/>
    </row>
    <row r="59" spans="2:20" x14ac:dyDescent="0.2">
      <c r="B59" s="13"/>
      <c r="C59" s="110"/>
      <c r="D59" s="100"/>
      <c r="E59" s="100"/>
      <c r="F59" s="100"/>
      <c r="G59" s="103"/>
      <c r="H59" s="103"/>
      <c r="I59" s="103"/>
      <c r="J59" s="100"/>
      <c r="K59" s="100"/>
      <c r="L59" s="100"/>
      <c r="M59" s="100"/>
      <c r="N59" s="100"/>
      <c r="O59" s="100"/>
      <c r="P59" s="100"/>
      <c r="Q59" s="100"/>
      <c r="R59" s="100"/>
      <c r="S59" s="112"/>
      <c r="T59" s="17"/>
    </row>
    <row r="60" spans="2:20" x14ac:dyDescent="0.2">
      <c r="B60" s="394">
        <v>9</v>
      </c>
      <c r="C60" s="392" t="s">
        <v>81</v>
      </c>
      <c r="D60" s="99">
        <v>44359</v>
      </c>
      <c r="E60" s="103">
        <v>2000000</v>
      </c>
      <c r="F60" s="102">
        <v>200000</v>
      </c>
      <c r="G60" s="99">
        <v>44376</v>
      </c>
      <c r="H60" s="99">
        <v>44435</v>
      </c>
      <c r="I60" s="98">
        <v>44558</v>
      </c>
      <c r="J60" s="130">
        <v>44590</v>
      </c>
      <c r="K60" s="99"/>
      <c r="L60" s="100"/>
      <c r="M60" s="100"/>
      <c r="N60" s="100"/>
      <c r="O60" s="100"/>
      <c r="P60" s="100"/>
      <c r="Q60" s="102">
        <f>G61+H61+I61+J61+K61+L61+M61+N61+O61+P61</f>
        <v>1500000</v>
      </c>
      <c r="R60" s="102">
        <f>Q60-(E60+F60)</f>
        <v>-700000</v>
      </c>
      <c r="S60" s="112"/>
      <c r="T60" s="17"/>
    </row>
    <row r="61" spans="2:20" x14ac:dyDescent="0.2">
      <c r="B61" s="395"/>
      <c r="C61" s="396"/>
      <c r="D61" s="100"/>
      <c r="E61" s="100"/>
      <c r="F61" s="100"/>
      <c r="G61" s="102">
        <v>500000</v>
      </c>
      <c r="H61" s="102">
        <v>400000</v>
      </c>
      <c r="I61" s="102">
        <v>300000</v>
      </c>
      <c r="J61" s="102">
        <v>300000</v>
      </c>
      <c r="K61" s="102"/>
      <c r="L61" s="100"/>
      <c r="M61" s="100"/>
      <c r="N61" s="100"/>
      <c r="O61" s="100"/>
      <c r="P61" s="100"/>
      <c r="Q61" s="100"/>
      <c r="R61" s="100"/>
      <c r="S61" s="112"/>
      <c r="T61" s="17"/>
    </row>
    <row r="62" spans="2:20" x14ac:dyDescent="0.2">
      <c r="B62" s="7"/>
      <c r="C62" s="109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12"/>
      <c r="T62" s="17"/>
    </row>
    <row r="63" spans="2:20" x14ac:dyDescent="0.2">
      <c r="B63" s="393">
        <v>10</v>
      </c>
      <c r="C63" s="397" t="s">
        <v>82</v>
      </c>
      <c r="D63" s="99">
        <v>44531</v>
      </c>
      <c r="E63" s="103">
        <v>2000000</v>
      </c>
      <c r="F63" s="102">
        <v>200000</v>
      </c>
      <c r="G63" s="130">
        <v>44589</v>
      </c>
      <c r="H63" s="130">
        <v>44618</v>
      </c>
      <c r="I63" s="130">
        <v>44649</v>
      </c>
      <c r="J63" s="99">
        <v>44681</v>
      </c>
      <c r="K63" s="100"/>
      <c r="L63" s="100"/>
      <c r="M63" s="100"/>
      <c r="N63" s="100"/>
      <c r="O63" s="100"/>
      <c r="P63" s="100"/>
      <c r="Q63" s="102"/>
      <c r="R63" s="102">
        <f>Q63-(E63+F63)</f>
        <v>-2200000</v>
      </c>
      <c r="S63" s="112"/>
      <c r="T63" s="17"/>
    </row>
    <row r="64" spans="2:20" x14ac:dyDescent="0.2">
      <c r="B64" s="394"/>
      <c r="C64" s="398"/>
      <c r="D64" s="99"/>
      <c r="E64" s="103"/>
      <c r="F64" s="102"/>
      <c r="G64" s="103">
        <v>250000</v>
      </c>
      <c r="H64" s="103">
        <v>250000</v>
      </c>
      <c r="I64" s="102">
        <v>200000</v>
      </c>
      <c r="J64" s="151">
        <v>250000</v>
      </c>
      <c r="K64" s="100"/>
      <c r="L64" s="100"/>
      <c r="M64" s="100"/>
      <c r="N64" s="100"/>
      <c r="O64" s="100"/>
      <c r="P64" s="100"/>
      <c r="Q64" s="102"/>
      <c r="R64" s="102"/>
      <c r="S64" s="112"/>
      <c r="T64" s="17"/>
    </row>
    <row r="65" spans="2:20" x14ac:dyDescent="0.2">
      <c r="B65" s="394"/>
      <c r="C65" s="398"/>
      <c r="D65" s="99"/>
      <c r="E65" s="103"/>
      <c r="F65" s="102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2"/>
      <c r="R65" s="102"/>
      <c r="S65" s="112"/>
      <c r="T65" s="17"/>
    </row>
    <row r="66" spans="2:20" x14ac:dyDescent="0.2">
      <c r="B66" s="394"/>
      <c r="C66" s="39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12"/>
      <c r="T66" s="17"/>
    </row>
    <row r="67" spans="2:20" x14ac:dyDescent="0.2">
      <c r="B67" s="394"/>
      <c r="C67" s="39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12"/>
      <c r="T67" s="17"/>
    </row>
    <row r="68" spans="2:20" x14ac:dyDescent="0.2">
      <c r="B68" s="394"/>
      <c r="C68" s="39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12"/>
      <c r="T68" s="17"/>
    </row>
    <row r="69" spans="2:20" x14ac:dyDescent="0.2">
      <c r="B69" s="395"/>
      <c r="C69" s="399"/>
      <c r="D69" s="99"/>
      <c r="E69" s="103"/>
      <c r="F69" s="102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2"/>
      <c r="R69" s="102"/>
      <c r="S69" s="112"/>
      <c r="T69" s="17"/>
    </row>
    <row r="70" spans="2:20" x14ac:dyDescent="0.2">
      <c r="B70" s="14"/>
      <c r="C70" s="111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12"/>
      <c r="T70" s="17"/>
    </row>
    <row r="71" spans="2:20" x14ac:dyDescent="0.2">
      <c r="B71" s="394">
        <v>11</v>
      </c>
      <c r="C71" s="392" t="s">
        <v>83</v>
      </c>
      <c r="D71" s="38">
        <v>44413</v>
      </c>
      <c r="E71" s="119">
        <v>2000000</v>
      </c>
      <c r="F71" s="81">
        <v>200000</v>
      </c>
      <c r="G71" s="38">
        <v>44435</v>
      </c>
      <c r="H71" s="38">
        <v>44442</v>
      </c>
      <c r="I71" s="38">
        <v>44497</v>
      </c>
      <c r="J71" s="38">
        <v>44531</v>
      </c>
      <c r="K71" s="63">
        <v>44559</v>
      </c>
      <c r="L71" s="120">
        <v>44568</v>
      </c>
      <c r="M71" s="39"/>
      <c r="N71" s="39"/>
      <c r="O71" s="39"/>
      <c r="P71" s="39"/>
      <c r="Q71" s="81">
        <f>G72+H72+I72+J72+K72+L72+M72+N72+O72+P72</f>
        <v>2250000</v>
      </c>
      <c r="R71" s="81">
        <f>Q71-(E71+F71)</f>
        <v>50000</v>
      </c>
      <c r="S71" s="112"/>
      <c r="T71" s="17"/>
    </row>
    <row r="72" spans="2:20" x14ac:dyDescent="0.2">
      <c r="B72" s="394"/>
      <c r="C72" s="392"/>
      <c r="D72" s="39"/>
      <c r="E72" s="39"/>
      <c r="F72" s="39"/>
      <c r="G72" s="81">
        <v>300000</v>
      </c>
      <c r="H72" s="119">
        <v>250000</v>
      </c>
      <c r="I72" s="119">
        <v>250000</v>
      </c>
      <c r="J72" s="119">
        <v>250000</v>
      </c>
      <c r="K72" s="119">
        <v>150000</v>
      </c>
      <c r="L72" s="119">
        <v>1050000</v>
      </c>
      <c r="M72" s="39"/>
      <c r="N72" s="39"/>
      <c r="O72" s="39"/>
      <c r="P72" s="39"/>
      <c r="Q72" s="39"/>
      <c r="R72" s="39"/>
      <c r="S72" s="112"/>
      <c r="T72" s="17"/>
    </row>
    <row r="73" spans="2:20" x14ac:dyDescent="0.2">
      <c r="B73" s="394"/>
      <c r="C73" s="392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12"/>
      <c r="T73" s="17"/>
    </row>
    <row r="74" spans="2:20" x14ac:dyDescent="0.2">
      <c r="B74" s="394"/>
      <c r="C74" s="392"/>
      <c r="D74" s="116">
        <v>44568</v>
      </c>
      <c r="E74" s="103">
        <v>2500000</v>
      </c>
      <c r="F74" s="105">
        <v>250000</v>
      </c>
      <c r="G74" s="130">
        <v>44592</v>
      </c>
      <c r="H74" s="130">
        <v>44617</v>
      </c>
      <c r="I74" s="130">
        <v>44648</v>
      </c>
      <c r="J74" s="100"/>
      <c r="K74" s="100"/>
      <c r="L74" s="100"/>
      <c r="M74" s="100"/>
      <c r="N74" s="100"/>
      <c r="O74" s="100"/>
      <c r="P74" s="100"/>
      <c r="Q74" s="102"/>
      <c r="R74" s="102">
        <f>Q74-(E74+F74)</f>
        <v>-2750000</v>
      </c>
      <c r="S74" s="112"/>
      <c r="T74" s="17"/>
    </row>
    <row r="75" spans="2:20" x14ac:dyDescent="0.2">
      <c r="B75" s="394"/>
      <c r="C75" s="392"/>
      <c r="D75" s="100"/>
      <c r="E75" s="100"/>
      <c r="F75" s="100"/>
      <c r="G75" s="103">
        <v>250000</v>
      </c>
      <c r="H75" s="103">
        <v>250000</v>
      </c>
      <c r="I75" s="103">
        <v>250000</v>
      </c>
      <c r="J75" s="100"/>
      <c r="K75" s="100"/>
      <c r="L75" s="100"/>
      <c r="M75" s="100"/>
      <c r="N75" s="100"/>
      <c r="O75" s="100"/>
      <c r="P75" s="100"/>
      <c r="Q75" s="100"/>
      <c r="R75" s="100"/>
      <c r="S75" s="112"/>
      <c r="T75" s="17"/>
    </row>
    <row r="76" spans="2:20" x14ac:dyDescent="0.2">
      <c r="B76" s="394"/>
      <c r="C76" s="392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12"/>
      <c r="T76" s="17"/>
    </row>
    <row r="77" spans="2:20" x14ac:dyDescent="0.2">
      <c r="B77" s="394"/>
      <c r="C77" s="39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12"/>
      <c r="T77" s="17"/>
    </row>
    <row r="78" spans="2:20" x14ac:dyDescent="0.2">
      <c r="B78" s="395"/>
      <c r="C78" s="396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12"/>
      <c r="T78" s="17"/>
    </row>
    <row r="79" spans="2:20" x14ac:dyDescent="0.2">
      <c r="B79" s="7"/>
      <c r="C79" s="109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12"/>
      <c r="T79" s="17"/>
    </row>
    <row r="80" spans="2:20" x14ac:dyDescent="0.2">
      <c r="B80" s="394">
        <v>12</v>
      </c>
      <c r="C80" s="392" t="s">
        <v>84</v>
      </c>
      <c r="D80" s="99">
        <v>44391</v>
      </c>
      <c r="E80" s="103">
        <v>2500000</v>
      </c>
      <c r="F80" s="105">
        <v>250000</v>
      </c>
      <c r="G80" s="99">
        <v>44406</v>
      </c>
      <c r="H80" s="99">
        <v>44446</v>
      </c>
      <c r="I80" s="99">
        <v>44470</v>
      </c>
      <c r="J80" s="99">
        <v>44503</v>
      </c>
      <c r="K80" s="130">
        <v>44652</v>
      </c>
      <c r="L80" s="130">
        <v>44680</v>
      </c>
      <c r="M80" s="100"/>
      <c r="N80" s="100"/>
      <c r="O80" s="100"/>
      <c r="P80" s="100"/>
      <c r="Q80" s="102">
        <f>G81+H81+I81+J81+K81+L81+M81+N81+O81+P81</f>
        <v>2250000</v>
      </c>
      <c r="R80" s="102">
        <f>Q80-(E80+F80)</f>
        <v>-500000</v>
      </c>
      <c r="S80" s="112"/>
      <c r="T80" s="17"/>
    </row>
    <row r="81" spans="2:20" x14ac:dyDescent="0.2">
      <c r="B81" s="394"/>
      <c r="C81" s="392"/>
      <c r="D81" s="100"/>
      <c r="E81" s="100"/>
      <c r="F81" s="100"/>
      <c r="G81" s="103">
        <v>200000</v>
      </c>
      <c r="H81" s="103">
        <v>1000000</v>
      </c>
      <c r="I81" s="103">
        <v>200000</v>
      </c>
      <c r="J81" s="103">
        <v>150000</v>
      </c>
      <c r="K81" s="103">
        <v>200000</v>
      </c>
      <c r="L81" s="103">
        <v>500000</v>
      </c>
      <c r="M81" s="100"/>
      <c r="N81" s="100"/>
      <c r="O81" s="100"/>
      <c r="P81" s="100"/>
      <c r="Q81" s="100"/>
      <c r="R81" s="100"/>
      <c r="S81" s="112"/>
      <c r="T81" s="17"/>
    </row>
    <row r="82" spans="2:20" x14ac:dyDescent="0.2">
      <c r="B82" s="394"/>
      <c r="C82" s="392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12"/>
      <c r="T82" s="17"/>
    </row>
    <row r="83" spans="2:20" x14ac:dyDescent="0.2">
      <c r="B83" s="394"/>
      <c r="C83" s="39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12"/>
      <c r="T83" s="17"/>
    </row>
    <row r="84" spans="2:20" x14ac:dyDescent="0.2">
      <c r="B84" s="395"/>
      <c r="C84" s="396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12"/>
      <c r="T84" s="17"/>
    </row>
    <row r="85" spans="2:20" x14ac:dyDescent="0.2">
      <c r="B85" s="7"/>
      <c r="C85" s="109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12"/>
      <c r="T85" s="17"/>
    </row>
    <row r="86" spans="2:20" x14ac:dyDescent="0.2">
      <c r="B86" s="394">
        <v>13</v>
      </c>
      <c r="C86" s="392" t="s">
        <v>27</v>
      </c>
      <c r="D86" s="38">
        <v>44347</v>
      </c>
      <c r="E86" s="119">
        <v>2000000</v>
      </c>
      <c r="F86" s="81">
        <v>200000</v>
      </c>
      <c r="G86" s="38">
        <v>44378</v>
      </c>
      <c r="H86" s="38">
        <v>44406</v>
      </c>
      <c r="I86" s="130">
        <v>44671</v>
      </c>
      <c r="J86" s="38">
        <v>44444</v>
      </c>
      <c r="K86" s="38">
        <v>44482</v>
      </c>
      <c r="L86" s="39"/>
      <c r="M86" s="39"/>
      <c r="N86" s="39"/>
      <c r="O86" s="39"/>
      <c r="P86" s="39"/>
      <c r="Q86" s="81" t="e">
        <f>G87+H87+#REF!+J87+K87+L87+M87+N87+O87+P87</f>
        <v>#REF!</v>
      </c>
      <c r="R86" s="81" t="e">
        <f>Q86-(E86+F86)</f>
        <v>#REF!</v>
      </c>
      <c r="S86" s="112"/>
      <c r="T86" s="17"/>
    </row>
    <row r="87" spans="2:20" x14ac:dyDescent="0.2">
      <c r="B87" s="394"/>
      <c r="C87" s="392"/>
      <c r="D87" s="39"/>
      <c r="E87" s="39"/>
      <c r="F87" s="39"/>
      <c r="G87" s="119">
        <v>220000</v>
      </c>
      <c r="H87" s="119">
        <v>220000</v>
      </c>
      <c r="I87" s="131">
        <v>440000</v>
      </c>
      <c r="J87" s="119">
        <v>220000</v>
      </c>
      <c r="K87" s="119">
        <v>1100000</v>
      </c>
      <c r="L87" s="39"/>
      <c r="M87" s="39"/>
      <c r="N87" s="39"/>
      <c r="O87" s="39"/>
      <c r="P87" s="39"/>
      <c r="Q87" s="39"/>
      <c r="R87" s="39"/>
      <c r="S87" s="112"/>
      <c r="T87" s="17"/>
    </row>
    <row r="88" spans="2:20" x14ac:dyDescent="0.2">
      <c r="B88" s="394"/>
      <c r="C88" s="392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12"/>
      <c r="T88" s="17"/>
    </row>
    <row r="89" spans="2:20" x14ac:dyDescent="0.2">
      <c r="B89" s="394"/>
      <c r="C89" s="392"/>
      <c r="D89" s="99">
        <v>44482</v>
      </c>
      <c r="E89" s="103">
        <v>2500000</v>
      </c>
      <c r="F89" s="105">
        <v>250000</v>
      </c>
      <c r="G89" s="99">
        <v>44506</v>
      </c>
      <c r="H89" s="100"/>
      <c r="I89" s="100"/>
      <c r="J89" s="100"/>
      <c r="K89" s="100"/>
      <c r="L89" s="100"/>
      <c r="M89" s="100"/>
      <c r="N89" s="100"/>
      <c r="O89" s="100"/>
      <c r="P89" s="100"/>
      <c r="Q89" s="102">
        <f>G90+H90+I90+J90+K90+L90+M90+N90+O90+P90</f>
        <v>275000</v>
      </c>
      <c r="R89" s="102">
        <f>Q89-(E89+F89)</f>
        <v>-2475000</v>
      </c>
      <c r="S89" s="112"/>
      <c r="T89" s="17"/>
    </row>
    <row r="90" spans="2:20" x14ac:dyDescent="0.2">
      <c r="B90" s="394"/>
      <c r="C90" s="392"/>
      <c r="D90" s="100"/>
      <c r="E90" s="100"/>
      <c r="F90" s="100"/>
      <c r="G90" s="103">
        <v>275000</v>
      </c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12"/>
      <c r="T90" s="17"/>
    </row>
    <row r="91" spans="2:20" x14ac:dyDescent="0.2">
      <c r="B91" s="394"/>
      <c r="C91" s="39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12"/>
      <c r="T91" s="17"/>
    </row>
    <row r="92" spans="2:20" x14ac:dyDescent="0.2">
      <c r="B92" s="394"/>
      <c r="C92" s="39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12"/>
      <c r="T92" s="17"/>
    </row>
    <row r="93" spans="2:20" x14ac:dyDescent="0.2">
      <c r="B93" s="395"/>
      <c r="C93" s="396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12"/>
      <c r="T93" s="17"/>
    </row>
    <row r="94" spans="2:20" x14ac:dyDescent="0.2">
      <c r="B94" s="13"/>
      <c r="C94" s="110"/>
      <c r="D94" s="100"/>
      <c r="E94" s="100"/>
      <c r="F94" s="100"/>
      <c r="G94" s="103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12"/>
      <c r="T94" s="17"/>
    </row>
    <row r="95" spans="2:20" x14ac:dyDescent="0.2">
      <c r="B95" s="393">
        <v>14</v>
      </c>
      <c r="C95" s="391" t="s">
        <v>33</v>
      </c>
      <c r="D95" s="99">
        <v>44531</v>
      </c>
      <c r="E95" s="103">
        <v>1200000</v>
      </c>
      <c r="F95" s="105">
        <v>120000</v>
      </c>
      <c r="G95" s="130">
        <v>44592</v>
      </c>
      <c r="H95" s="130">
        <v>44618</v>
      </c>
      <c r="I95" s="130">
        <v>44653</v>
      </c>
      <c r="J95" s="130">
        <v>44681</v>
      </c>
      <c r="K95" s="100"/>
      <c r="L95" s="100"/>
      <c r="M95" s="100"/>
      <c r="N95" s="100"/>
      <c r="O95" s="100"/>
      <c r="P95" s="100"/>
      <c r="Q95" s="100"/>
      <c r="R95" s="102">
        <f>Q95-(E95+F95)</f>
        <v>-1320000</v>
      </c>
      <c r="S95" s="112"/>
      <c r="T95" s="17"/>
    </row>
    <row r="96" spans="2:20" x14ac:dyDescent="0.2">
      <c r="B96" s="394"/>
      <c r="C96" s="392"/>
      <c r="D96" s="99"/>
      <c r="E96" s="103"/>
      <c r="F96" s="105"/>
      <c r="G96" s="103">
        <v>150000</v>
      </c>
      <c r="H96" s="103">
        <v>150000</v>
      </c>
      <c r="I96" s="103">
        <v>150000</v>
      </c>
      <c r="J96" s="103">
        <v>150000</v>
      </c>
      <c r="K96" s="100"/>
      <c r="L96" s="100"/>
      <c r="M96" s="100"/>
      <c r="N96" s="100"/>
      <c r="O96" s="100"/>
      <c r="P96" s="100"/>
      <c r="Q96" s="100"/>
      <c r="R96" s="100"/>
      <c r="S96" s="112"/>
      <c r="T96" s="17"/>
    </row>
    <row r="97" spans="2:20" x14ac:dyDescent="0.2">
      <c r="B97" s="394"/>
      <c r="C97" s="392"/>
      <c r="D97" s="100"/>
      <c r="E97" s="100"/>
      <c r="F97" s="100"/>
      <c r="G97" s="103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12"/>
      <c r="T97" s="17"/>
    </row>
    <row r="98" spans="2:20" x14ac:dyDescent="0.2">
      <c r="B98" s="394"/>
      <c r="C98" s="39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13"/>
      <c r="T98" s="17"/>
    </row>
    <row r="99" spans="2:20" x14ac:dyDescent="0.2">
      <c r="B99" s="395"/>
      <c r="C99" s="396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13"/>
      <c r="T99" s="17"/>
    </row>
    <row r="100" spans="2:20" x14ac:dyDescent="0.2">
      <c r="B100" s="7"/>
      <c r="C100" s="109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12"/>
      <c r="T100" s="17"/>
    </row>
    <row r="101" spans="2:20" x14ac:dyDescent="0.2">
      <c r="B101" s="394">
        <v>15</v>
      </c>
      <c r="C101" s="392" t="s">
        <v>85</v>
      </c>
      <c r="D101" s="130">
        <v>44626</v>
      </c>
      <c r="E101" s="119">
        <v>2000000</v>
      </c>
      <c r="F101" s="81">
        <v>200000</v>
      </c>
      <c r="G101" s="99"/>
      <c r="H101" s="99"/>
      <c r="I101" s="99"/>
      <c r="J101" s="99"/>
      <c r="K101" s="99"/>
      <c r="L101" s="99"/>
      <c r="M101" s="99"/>
      <c r="N101" s="100"/>
      <c r="O101" s="100"/>
      <c r="P101" s="100"/>
      <c r="Q101" s="102"/>
      <c r="R101" s="102"/>
      <c r="S101" s="112"/>
      <c r="T101" s="17"/>
    </row>
    <row r="102" spans="2:20" x14ac:dyDescent="0.2">
      <c r="B102" s="394"/>
      <c r="C102" s="392"/>
      <c r="D102" s="100"/>
      <c r="E102" s="100"/>
      <c r="F102" s="100"/>
      <c r="G102" s="102"/>
      <c r="H102" s="102"/>
      <c r="I102" s="102"/>
      <c r="J102" s="102"/>
      <c r="K102" s="102"/>
      <c r="L102" s="102"/>
      <c r="M102" s="97"/>
      <c r="N102" s="100"/>
      <c r="O102" s="100"/>
      <c r="P102" s="100"/>
      <c r="Q102" s="100"/>
      <c r="R102" s="100"/>
      <c r="S102" s="112"/>
      <c r="T102" s="17"/>
    </row>
    <row r="103" spans="2:20" x14ac:dyDescent="0.2">
      <c r="B103" s="394"/>
      <c r="C103" s="392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12"/>
      <c r="T103" s="17"/>
    </row>
    <row r="104" spans="2:20" x14ac:dyDescent="0.2">
      <c r="B104" s="394"/>
      <c r="C104" s="392"/>
      <c r="D104" s="99"/>
      <c r="E104" s="106"/>
      <c r="F104" s="105"/>
      <c r="G104" s="99"/>
      <c r="H104" s="99"/>
      <c r="I104" s="99"/>
      <c r="J104" s="99"/>
      <c r="K104" s="99"/>
      <c r="L104" s="99"/>
      <c r="M104" s="99"/>
      <c r="N104" s="99"/>
      <c r="O104" s="100"/>
      <c r="P104" s="100"/>
      <c r="Q104" s="102"/>
      <c r="R104" s="102"/>
      <c r="S104" s="112"/>
      <c r="T104" s="17"/>
    </row>
    <row r="105" spans="2:20" x14ac:dyDescent="0.2">
      <c r="B105" s="394"/>
      <c r="C105" s="392"/>
      <c r="D105" s="100"/>
      <c r="E105" s="100"/>
      <c r="F105" s="100"/>
      <c r="G105" s="103"/>
      <c r="H105" s="103"/>
      <c r="I105" s="103"/>
      <c r="J105" s="103"/>
      <c r="K105" s="103"/>
      <c r="L105" s="103"/>
      <c r="M105" s="103"/>
      <c r="N105" s="103"/>
      <c r="O105" s="100"/>
      <c r="P105" s="100"/>
      <c r="Q105" s="100"/>
      <c r="R105" s="100"/>
      <c r="S105" s="112"/>
      <c r="T105" s="17"/>
    </row>
    <row r="106" spans="2:20" x14ac:dyDescent="0.2">
      <c r="B106" s="394"/>
      <c r="C106" s="39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12"/>
      <c r="T106" s="17"/>
    </row>
    <row r="107" spans="2:20" x14ac:dyDescent="0.2">
      <c r="B107" s="394"/>
      <c r="C107" s="392"/>
      <c r="D107" s="99"/>
      <c r="E107" s="103"/>
      <c r="F107" s="102"/>
      <c r="G107" s="98"/>
      <c r="H107" s="100"/>
      <c r="I107" s="100"/>
      <c r="J107" s="100"/>
      <c r="K107" s="100"/>
      <c r="L107" s="100"/>
      <c r="M107" s="100"/>
      <c r="N107" s="100"/>
      <c r="O107" s="100"/>
      <c r="P107" s="100"/>
      <c r="Q107" s="102"/>
      <c r="R107" s="102"/>
      <c r="S107" s="112"/>
      <c r="T107" s="17"/>
    </row>
    <row r="108" spans="2:20" x14ac:dyDescent="0.2">
      <c r="B108" s="395"/>
      <c r="C108" s="396"/>
      <c r="D108" s="100"/>
      <c r="E108" s="100"/>
      <c r="F108" s="100"/>
      <c r="G108" s="103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12"/>
      <c r="T108" s="17"/>
    </row>
    <row r="109" spans="2:20" x14ac:dyDescent="0.2">
      <c r="B109" s="7"/>
      <c r="C109" s="109"/>
      <c r="D109" s="100"/>
      <c r="E109" s="100"/>
      <c r="F109" s="100"/>
      <c r="G109" s="100"/>
      <c r="H109" s="100"/>
      <c r="I109" s="100"/>
      <c r="J109" s="100"/>
      <c r="K109" s="100"/>
      <c r="L109" s="100"/>
      <c r="M109" s="125"/>
      <c r="N109" s="100"/>
      <c r="O109" s="100"/>
      <c r="P109" s="100"/>
      <c r="Q109" s="100"/>
      <c r="R109" s="100"/>
      <c r="S109" s="112"/>
      <c r="T109" s="17"/>
    </row>
    <row r="110" spans="2:20" x14ac:dyDescent="0.2">
      <c r="B110" s="394">
        <v>16</v>
      </c>
      <c r="C110" s="392" t="s">
        <v>26</v>
      </c>
      <c r="D110" s="99">
        <v>44418</v>
      </c>
      <c r="E110" s="106">
        <v>2500000</v>
      </c>
      <c r="F110" s="105">
        <v>250000</v>
      </c>
      <c r="G110" s="99">
        <v>44439</v>
      </c>
      <c r="H110" s="99">
        <v>44469</v>
      </c>
      <c r="I110" s="99">
        <v>44497</v>
      </c>
      <c r="J110" s="99">
        <v>44531</v>
      </c>
      <c r="K110" s="44">
        <v>44559</v>
      </c>
      <c r="L110" s="122">
        <v>44569</v>
      </c>
      <c r="M110" s="1"/>
      <c r="N110" s="124"/>
      <c r="O110" s="100"/>
      <c r="P110" s="100"/>
      <c r="Q110" s="102">
        <f>G111+H111+I111+J111+K111+L111+M111+N111+O111+P111</f>
        <v>2750000</v>
      </c>
      <c r="R110" s="102">
        <f>Q110-(E110+F110)</f>
        <v>0</v>
      </c>
      <c r="S110" s="112"/>
      <c r="T110" s="17"/>
    </row>
    <row r="111" spans="2:20" x14ac:dyDescent="0.2">
      <c r="B111" s="394"/>
      <c r="C111" s="392"/>
      <c r="D111" s="100"/>
      <c r="E111" s="100"/>
      <c r="F111" s="100"/>
      <c r="G111" s="103">
        <v>500000</v>
      </c>
      <c r="H111" s="103">
        <v>250000</v>
      </c>
      <c r="I111" s="103">
        <v>250000</v>
      </c>
      <c r="J111" s="103">
        <v>250000</v>
      </c>
      <c r="K111" s="103">
        <v>250000</v>
      </c>
      <c r="L111" s="123">
        <v>1250000</v>
      </c>
      <c r="M111" s="1"/>
      <c r="N111" s="124"/>
      <c r="O111" s="100"/>
      <c r="P111" s="100"/>
      <c r="Q111" s="100"/>
      <c r="R111" s="100"/>
      <c r="S111" s="112"/>
      <c r="T111" s="17"/>
    </row>
    <row r="112" spans="2:20" x14ac:dyDescent="0.2">
      <c r="B112" s="394"/>
      <c r="C112" s="392"/>
      <c r="D112" s="100"/>
      <c r="E112" s="100"/>
      <c r="F112" s="100"/>
      <c r="G112" s="102"/>
      <c r="H112" s="102"/>
      <c r="I112" s="102"/>
      <c r="J112" s="97"/>
      <c r="K112" s="100"/>
      <c r="L112" s="100"/>
      <c r="M112" s="126"/>
      <c r="N112" s="100"/>
      <c r="O112" s="100"/>
      <c r="P112" s="100"/>
      <c r="Q112" s="100"/>
      <c r="R112" s="100"/>
      <c r="S112" s="112"/>
      <c r="T112" s="17"/>
    </row>
    <row r="113" spans="2:20" x14ac:dyDescent="0.2">
      <c r="B113" s="394"/>
      <c r="C113" s="392"/>
      <c r="D113" s="116">
        <v>44569</v>
      </c>
      <c r="E113" s="106">
        <v>2500000</v>
      </c>
      <c r="F113" s="105">
        <v>250000</v>
      </c>
      <c r="G113" s="130">
        <v>44590</v>
      </c>
      <c r="H113" s="130">
        <v>44621</v>
      </c>
      <c r="I113" s="130">
        <v>44669</v>
      </c>
      <c r="J113" s="99"/>
      <c r="K113" s="99"/>
      <c r="L113" s="99"/>
      <c r="M113" s="100"/>
      <c r="N113" s="100"/>
      <c r="O113" s="100"/>
      <c r="P113" s="100"/>
      <c r="Q113" s="102"/>
      <c r="R113" s="102">
        <f>Q113-(E113+F113)</f>
        <v>-2750000</v>
      </c>
      <c r="S113" s="112"/>
      <c r="T113" s="17"/>
    </row>
    <row r="114" spans="2:20" x14ac:dyDescent="0.2">
      <c r="B114" s="394"/>
      <c r="C114" s="392"/>
      <c r="D114" s="100"/>
      <c r="E114" s="100"/>
      <c r="F114" s="100"/>
      <c r="G114" s="103">
        <v>250000</v>
      </c>
      <c r="H114" s="103">
        <v>250000</v>
      </c>
      <c r="I114" s="103">
        <v>250000</v>
      </c>
      <c r="J114" s="103"/>
      <c r="K114" s="103"/>
      <c r="L114" s="103"/>
      <c r="M114" s="100"/>
      <c r="N114" s="100"/>
      <c r="O114" s="100"/>
      <c r="P114" s="100"/>
      <c r="Q114" s="100"/>
      <c r="R114" s="100"/>
      <c r="S114" s="112"/>
      <c r="T114" s="17"/>
    </row>
    <row r="115" spans="2:20" x14ac:dyDescent="0.2">
      <c r="B115" s="394"/>
      <c r="C115" s="392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12"/>
      <c r="T115" s="17"/>
    </row>
    <row r="116" spans="2:20" x14ac:dyDescent="0.2">
      <c r="B116" s="394"/>
      <c r="C116" s="39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12"/>
      <c r="T116" s="17"/>
    </row>
    <row r="117" spans="2:20" x14ac:dyDescent="0.2">
      <c r="B117" s="395"/>
      <c r="C117" s="396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12"/>
      <c r="T117" s="17"/>
    </row>
    <row r="118" spans="2:20" x14ac:dyDescent="0.2">
      <c r="B118" s="7"/>
      <c r="C118" s="109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12"/>
      <c r="T118" s="17"/>
    </row>
    <row r="119" spans="2:20" x14ac:dyDescent="0.2">
      <c r="B119" s="393">
        <v>17</v>
      </c>
      <c r="C119" s="391" t="s">
        <v>86</v>
      </c>
      <c r="D119" s="99">
        <v>44470</v>
      </c>
      <c r="E119" s="106">
        <v>1500000</v>
      </c>
      <c r="F119" s="105">
        <v>150000</v>
      </c>
      <c r="G119" s="99">
        <v>44473</v>
      </c>
      <c r="H119" s="100"/>
      <c r="I119" s="100"/>
      <c r="J119" s="100"/>
      <c r="K119" s="100"/>
      <c r="L119" s="100"/>
      <c r="M119" s="100"/>
      <c r="N119" s="100"/>
      <c r="O119" s="100"/>
      <c r="P119" s="100"/>
      <c r="Q119" s="102">
        <f>G120+H120+I120+J120+K120+L120+M120+N120+O120+P120</f>
        <v>200000</v>
      </c>
      <c r="R119" s="102">
        <f>Q119-(E119+F119)</f>
        <v>-1450000</v>
      </c>
      <c r="S119" s="112"/>
      <c r="T119" s="17"/>
    </row>
    <row r="120" spans="2:20" x14ac:dyDescent="0.2">
      <c r="B120" s="394"/>
      <c r="C120" s="392"/>
      <c r="D120" s="99"/>
      <c r="E120" s="100"/>
      <c r="F120" s="100"/>
      <c r="G120" s="103">
        <v>200000</v>
      </c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12"/>
      <c r="T120" s="17"/>
    </row>
    <row r="121" spans="2:20" x14ac:dyDescent="0.2">
      <c r="B121" s="394"/>
      <c r="C121" s="392"/>
      <c r="D121" s="100"/>
      <c r="E121" s="100"/>
      <c r="F121" s="100"/>
      <c r="G121" s="102"/>
      <c r="H121" s="102"/>
      <c r="I121" s="102"/>
      <c r="J121" s="102"/>
      <c r="K121" s="102"/>
      <c r="L121" s="100"/>
      <c r="M121" s="100"/>
      <c r="N121" s="100"/>
      <c r="O121" s="100"/>
      <c r="P121" s="100"/>
      <c r="Q121" s="100"/>
      <c r="R121" s="100"/>
      <c r="S121" s="112"/>
      <c r="T121" s="17"/>
    </row>
    <row r="122" spans="2:20" x14ac:dyDescent="0.2">
      <c r="B122" s="394"/>
      <c r="C122" s="392"/>
      <c r="D122" s="99"/>
      <c r="E122" s="103"/>
      <c r="F122" s="102"/>
      <c r="G122" s="99"/>
      <c r="H122" s="99"/>
      <c r="I122" s="99"/>
      <c r="J122" s="100"/>
      <c r="K122" s="100"/>
      <c r="L122" s="100"/>
      <c r="M122" s="100"/>
      <c r="N122" s="100"/>
      <c r="O122" s="100"/>
      <c r="P122" s="100"/>
      <c r="Q122" s="102"/>
      <c r="R122" s="102"/>
      <c r="S122" s="112"/>
      <c r="T122" s="17"/>
    </row>
    <row r="123" spans="2:20" x14ac:dyDescent="0.2">
      <c r="B123" s="394"/>
      <c r="C123" s="392"/>
      <c r="D123" s="99"/>
      <c r="E123" s="100"/>
      <c r="F123" s="100"/>
      <c r="G123" s="103"/>
      <c r="H123" s="103"/>
      <c r="I123" s="103"/>
      <c r="J123" s="100"/>
      <c r="K123" s="100"/>
      <c r="L123" s="100"/>
      <c r="M123" s="100"/>
      <c r="N123" s="100"/>
      <c r="O123" s="100"/>
      <c r="P123" s="100"/>
      <c r="Q123" s="100"/>
      <c r="R123" s="100"/>
      <c r="S123" s="112"/>
      <c r="T123" s="17"/>
    </row>
    <row r="124" spans="2:20" x14ac:dyDescent="0.2">
      <c r="B124" s="394"/>
      <c r="C124" s="392"/>
      <c r="D124" s="99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12"/>
      <c r="T124" s="17"/>
    </row>
    <row r="125" spans="2:20" x14ac:dyDescent="0.2">
      <c r="B125" s="394"/>
      <c r="C125" s="39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12"/>
      <c r="T125" s="17"/>
    </row>
    <row r="126" spans="2:20" x14ac:dyDescent="0.2">
      <c r="B126" s="395"/>
      <c r="C126" s="396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12"/>
      <c r="T126" s="17"/>
    </row>
    <row r="127" spans="2:20" x14ac:dyDescent="0.2">
      <c r="B127" s="7"/>
      <c r="C127" s="109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12"/>
      <c r="T127" s="17"/>
    </row>
    <row r="128" spans="2:20" x14ac:dyDescent="0.2">
      <c r="B128" s="394">
        <v>18</v>
      </c>
      <c r="C128" s="387" t="s">
        <v>87</v>
      </c>
      <c r="D128" s="99">
        <v>44577</v>
      </c>
      <c r="E128" s="106">
        <v>1500000</v>
      </c>
      <c r="F128" s="105">
        <v>150000</v>
      </c>
      <c r="G128" s="130">
        <v>44590</v>
      </c>
      <c r="H128" s="130">
        <v>44620</v>
      </c>
      <c r="I128" s="130">
        <v>44654</v>
      </c>
      <c r="J128" s="130">
        <v>44691</v>
      </c>
      <c r="K128" s="99"/>
      <c r="L128" s="99"/>
      <c r="M128" s="99"/>
      <c r="N128" s="99"/>
      <c r="O128" s="99"/>
      <c r="P128" s="99"/>
      <c r="Q128" s="102">
        <f>G129+H129+I129+J129+K129+L129+M129+N129+O129+P129</f>
        <v>600000</v>
      </c>
      <c r="R128" s="102">
        <f>Q128-(E128+F128)</f>
        <v>-1050000</v>
      </c>
      <c r="S128" s="112"/>
      <c r="T128" s="17"/>
    </row>
    <row r="129" spans="2:20" x14ac:dyDescent="0.2">
      <c r="B129" s="395"/>
      <c r="C129" s="387"/>
      <c r="D129" s="100"/>
      <c r="E129" s="100"/>
      <c r="F129" s="100"/>
      <c r="G129" s="131">
        <v>150000</v>
      </c>
      <c r="H129" s="131">
        <v>150000</v>
      </c>
      <c r="I129" s="131">
        <v>150000</v>
      </c>
      <c r="J129" s="131">
        <v>150000</v>
      </c>
      <c r="K129" s="97"/>
      <c r="L129" s="97"/>
      <c r="M129" s="97"/>
      <c r="N129" s="97"/>
      <c r="O129" s="97"/>
      <c r="P129" s="97"/>
      <c r="Q129" s="97"/>
      <c r="R129" s="102"/>
      <c r="S129" s="112"/>
      <c r="T129" s="17"/>
    </row>
    <row r="130" spans="2:20" x14ac:dyDescent="0.2">
      <c r="B130" s="7"/>
      <c r="C130" s="109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12"/>
      <c r="T130" s="17"/>
    </row>
    <row r="131" spans="2:20" x14ac:dyDescent="0.2">
      <c r="B131" s="394">
        <v>19</v>
      </c>
      <c r="C131" s="392" t="s">
        <v>25</v>
      </c>
      <c r="D131" s="38">
        <v>44057</v>
      </c>
      <c r="E131" s="127">
        <v>2000000</v>
      </c>
      <c r="F131" s="81">
        <v>200000</v>
      </c>
      <c r="G131" s="38">
        <v>44137</v>
      </c>
      <c r="H131" s="38">
        <v>44181</v>
      </c>
      <c r="I131" s="39"/>
      <c r="J131" s="38">
        <v>44245</v>
      </c>
      <c r="K131" s="38">
        <v>44249</v>
      </c>
      <c r="L131" s="39"/>
      <c r="M131" s="39"/>
      <c r="N131" s="39"/>
      <c r="O131" s="39"/>
      <c r="P131" s="39"/>
      <c r="Q131" s="81">
        <f>G132+H132+I132+J132+K132+L132+M132+N132+O132+P132</f>
        <v>1760000</v>
      </c>
      <c r="R131" s="81">
        <f>Q131-(E131+F131)</f>
        <v>-440000</v>
      </c>
      <c r="S131" s="112"/>
      <c r="T131" s="17"/>
    </row>
    <row r="132" spans="2:20" x14ac:dyDescent="0.2">
      <c r="B132" s="394"/>
      <c r="C132" s="392"/>
      <c r="D132" s="39"/>
      <c r="E132" s="39"/>
      <c r="F132" s="39"/>
      <c r="G132" s="81">
        <v>440000</v>
      </c>
      <c r="H132" s="81">
        <v>440000</v>
      </c>
      <c r="I132" s="39"/>
      <c r="J132" s="81">
        <v>440000</v>
      </c>
      <c r="K132" s="81">
        <v>440000</v>
      </c>
      <c r="L132" s="39"/>
      <c r="M132" s="39"/>
      <c r="N132" s="39"/>
      <c r="O132" s="39"/>
      <c r="P132" s="39"/>
      <c r="Q132" s="39"/>
      <c r="R132" s="39"/>
      <c r="S132" s="112"/>
      <c r="T132" s="17"/>
    </row>
    <row r="133" spans="2:20" x14ac:dyDescent="0.2">
      <c r="B133" s="394"/>
      <c r="C133" s="39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12"/>
      <c r="T133" s="17"/>
    </row>
    <row r="134" spans="2:20" x14ac:dyDescent="0.2">
      <c r="B134" s="394"/>
      <c r="C134" s="392"/>
      <c r="D134" s="38">
        <v>44368</v>
      </c>
      <c r="E134" s="119">
        <v>2000000</v>
      </c>
      <c r="F134" s="81">
        <v>200000</v>
      </c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81">
        <f>G135+H135+I135+J135+K135+L135+M135+N135+O135+P135</f>
        <v>0</v>
      </c>
      <c r="R134" s="81">
        <f>Q134-(E134+F134)</f>
        <v>-2200000</v>
      </c>
      <c r="S134" s="112"/>
      <c r="T134" s="17"/>
    </row>
    <row r="135" spans="2:20" x14ac:dyDescent="0.2">
      <c r="B135" s="394"/>
      <c r="C135" s="392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112"/>
      <c r="T135" s="17"/>
    </row>
    <row r="136" spans="2:20" x14ac:dyDescent="0.2">
      <c r="B136" s="394"/>
      <c r="C136" s="392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12"/>
      <c r="T136" s="17"/>
    </row>
    <row r="137" spans="2:20" x14ac:dyDescent="0.2">
      <c r="B137" s="394"/>
      <c r="C137" s="39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12"/>
      <c r="T137" s="17"/>
    </row>
    <row r="138" spans="2:20" x14ac:dyDescent="0.2">
      <c r="B138" s="395"/>
      <c r="C138" s="396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12"/>
      <c r="T138" s="17"/>
    </row>
    <row r="139" spans="2:20" x14ac:dyDescent="0.2">
      <c r="B139" s="11"/>
      <c r="C139" s="83"/>
      <c r="D139" s="125"/>
      <c r="E139" s="125"/>
      <c r="F139" s="125"/>
      <c r="G139" s="125"/>
      <c r="H139" s="125"/>
      <c r="I139" s="125"/>
      <c r="J139" s="125"/>
      <c r="K139" s="125"/>
      <c r="L139" s="125"/>
      <c r="M139" s="125"/>
      <c r="N139" s="125"/>
      <c r="O139" s="125"/>
      <c r="P139" s="125"/>
      <c r="Q139" s="125"/>
      <c r="R139" s="125"/>
      <c r="S139" s="112"/>
      <c r="T139" s="17"/>
    </row>
    <row r="140" spans="2:20" x14ac:dyDescent="0.2">
      <c r="B140" s="341">
        <v>20</v>
      </c>
      <c r="C140" s="359" t="s">
        <v>88</v>
      </c>
      <c r="D140" s="99"/>
      <c r="E140" s="101"/>
      <c r="F140" s="102"/>
      <c r="G140" s="99"/>
      <c r="H140" s="99"/>
      <c r="I140" s="99"/>
      <c r="J140" s="99"/>
      <c r="K140" s="100"/>
      <c r="L140" s="100"/>
      <c r="M140" s="100"/>
      <c r="N140" s="100"/>
      <c r="O140" s="100"/>
      <c r="P140" s="100"/>
      <c r="Q140" s="102"/>
      <c r="R140" s="102"/>
      <c r="S140" s="138"/>
      <c r="T140" s="138"/>
    </row>
    <row r="141" spans="2:20" x14ac:dyDescent="0.2">
      <c r="B141" s="341"/>
      <c r="C141" s="359"/>
      <c r="D141" s="100"/>
      <c r="E141" s="107"/>
      <c r="F141" s="100"/>
      <c r="G141" s="102"/>
      <c r="H141" s="102"/>
      <c r="I141" s="102"/>
      <c r="J141" s="102"/>
      <c r="K141" s="100"/>
      <c r="L141" s="100"/>
      <c r="M141" s="100"/>
      <c r="N141" s="100"/>
      <c r="O141" s="100"/>
      <c r="P141" s="100"/>
      <c r="Q141" s="100"/>
      <c r="R141" s="100"/>
      <c r="S141" s="138"/>
      <c r="T141" s="138"/>
    </row>
    <row r="142" spans="2:20" x14ac:dyDescent="0.2">
      <c r="B142" s="341"/>
      <c r="C142" s="359"/>
      <c r="D142" s="100"/>
      <c r="E142" s="107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38"/>
      <c r="T142" s="138"/>
    </row>
    <row r="143" spans="2:20" x14ac:dyDescent="0.2">
      <c r="B143" s="341"/>
      <c r="C143" s="359"/>
      <c r="D143" s="99"/>
      <c r="E143" s="106"/>
      <c r="F143" s="105"/>
      <c r="G143" s="99"/>
      <c r="H143" s="99"/>
      <c r="I143" s="99"/>
      <c r="J143" s="99"/>
      <c r="K143" s="99"/>
      <c r="L143" s="100"/>
      <c r="M143" s="100"/>
      <c r="N143" s="100"/>
      <c r="O143" s="100"/>
      <c r="P143" s="100"/>
      <c r="Q143" s="102"/>
      <c r="R143" s="102"/>
      <c r="S143" s="138"/>
      <c r="T143" s="138"/>
    </row>
    <row r="144" spans="2:20" x14ac:dyDescent="0.2">
      <c r="B144" s="341"/>
      <c r="C144" s="359"/>
      <c r="D144" s="100"/>
      <c r="E144" s="100"/>
      <c r="F144" s="100"/>
      <c r="G144" s="103"/>
      <c r="H144" s="103"/>
      <c r="I144" s="103"/>
      <c r="J144" s="103"/>
      <c r="K144" s="103"/>
      <c r="L144" s="100"/>
      <c r="M144" s="100"/>
      <c r="N144" s="100"/>
      <c r="O144" s="100"/>
      <c r="P144" s="100"/>
      <c r="Q144" s="100"/>
      <c r="R144" s="100"/>
      <c r="S144" s="138"/>
      <c r="T144" s="138"/>
    </row>
    <row r="145" spans="2:20" x14ac:dyDescent="0.2">
      <c r="B145" s="134"/>
      <c r="C145" s="135"/>
      <c r="D145" s="100"/>
      <c r="E145" s="100"/>
      <c r="F145" s="100"/>
      <c r="G145" s="103"/>
      <c r="H145" s="103"/>
      <c r="I145" s="103"/>
      <c r="J145" s="103"/>
      <c r="K145" s="103"/>
      <c r="L145" s="100"/>
      <c r="M145" s="100"/>
      <c r="N145" s="100"/>
      <c r="O145" s="100"/>
      <c r="P145" s="100"/>
      <c r="Q145" s="100"/>
      <c r="R145" s="100"/>
      <c r="S145" s="138"/>
      <c r="T145" s="138"/>
    </row>
    <row r="146" spans="2:20" x14ac:dyDescent="0.2">
      <c r="B146" s="341">
        <v>21</v>
      </c>
      <c r="C146" s="359" t="s">
        <v>636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2:20" x14ac:dyDescent="0.2">
      <c r="B147" s="341"/>
      <c r="C147" s="35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2:20" x14ac:dyDescent="0.2">
      <c r="B148" s="2"/>
      <c r="C148" s="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2:20" x14ac:dyDescent="0.2">
      <c r="B149" s="341">
        <v>22</v>
      </c>
      <c r="C149" s="359" t="s">
        <v>637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2:20" x14ac:dyDescent="0.2">
      <c r="B150" s="341"/>
      <c r="C150" s="35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2:20" x14ac:dyDescent="0.2">
      <c r="B151" s="2"/>
      <c r="C151" s="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2:20" x14ac:dyDescent="0.2">
      <c r="B152" s="341">
        <v>23</v>
      </c>
      <c r="C152" s="359" t="s">
        <v>638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2:20" x14ac:dyDescent="0.2">
      <c r="B153" s="341"/>
      <c r="C153" s="35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 x14ac:dyDescent="0.2">
      <c r="B154" s="2"/>
      <c r="C154" s="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 x14ac:dyDescent="0.2">
      <c r="B155" s="341">
        <v>24</v>
      </c>
      <c r="C155" s="359" t="s">
        <v>639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2:20" x14ac:dyDescent="0.2">
      <c r="B156" s="341"/>
      <c r="C156" s="35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2:20" x14ac:dyDescent="0.2">
      <c r="B157" s="2"/>
      <c r="C157" s="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2:20" x14ac:dyDescent="0.2">
      <c r="B158" s="341">
        <v>25</v>
      </c>
      <c r="C158" s="359" t="s">
        <v>640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2:20" x14ac:dyDescent="0.2">
      <c r="B159" s="341"/>
      <c r="C159" s="35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2:20" x14ac:dyDescent="0.2">
      <c r="B160" s="2"/>
      <c r="C160" s="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2:20" x14ac:dyDescent="0.2">
      <c r="B161" s="341">
        <v>26</v>
      </c>
      <c r="C161" s="359" t="s">
        <v>641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2:20" x14ac:dyDescent="0.2">
      <c r="B162" s="341"/>
      <c r="C162" s="35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2:20" x14ac:dyDescent="0.2">
      <c r="B163" s="2"/>
      <c r="C163" s="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2:20" x14ac:dyDescent="0.2">
      <c r="B164" s="341">
        <v>27</v>
      </c>
      <c r="C164" s="359" t="s">
        <v>642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2:20" x14ac:dyDescent="0.2">
      <c r="B165" s="341"/>
      <c r="C165" s="35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2:20" x14ac:dyDescent="0.2">
      <c r="B166" s="2"/>
      <c r="C166" s="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2:20" x14ac:dyDescent="0.2">
      <c r="B167" s="341">
        <v>28</v>
      </c>
      <c r="C167" s="359" t="s">
        <v>643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2:20" x14ac:dyDescent="0.2">
      <c r="B168" s="341"/>
      <c r="C168" s="35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2:20" x14ac:dyDescent="0.2">
      <c r="B169" s="2"/>
      <c r="C169" s="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2:20" x14ac:dyDescent="0.2">
      <c r="B170" s="341">
        <v>29</v>
      </c>
      <c r="C170" s="359" t="s">
        <v>644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2:20" x14ac:dyDescent="0.2">
      <c r="B171" s="341"/>
      <c r="C171" s="35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2:20" x14ac:dyDescent="0.2">
      <c r="B172" s="2"/>
      <c r="C172" s="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2:20" x14ac:dyDescent="0.2">
      <c r="B173" s="341">
        <v>30</v>
      </c>
      <c r="C173" s="359" t="s">
        <v>645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2:20" x14ac:dyDescent="0.2">
      <c r="B174" s="341"/>
      <c r="C174" s="35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</sheetData>
  <mergeCells count="63">
    <mergeCell ref="C131:C138"/>
    <mergeCell ref="B131:B138"/>
    <mergeCell ref="C140:C144"/>
    <mergeCell ref="B140:B144"/>
    <mergeCell ref="B128:B129"/>
    <mergeCell ref="C71:C78"/>
    <mergeCell ref="B71:B78"/>
    <mergeCell ref="C110:C117"/>
    <mergeCell ref="B110:B117"/>
    <mergeCell ref="C119:C126"/>
    <mergeCell ref="B119:B126"/>
    <mergeCell ref="C80:C84"/>
    <mergeCell ref="B80:B84"/>
    <mergeCell ref="C86:C93"/>
    <mergeCell ref="B86:B93"/>
    <mergeCell ref="C101:C108"/>
    <mergeCell ref="B101:B108"/>
    <mergeCell ref="C95:C99"/>
    <mergeCell ref="B95:B99"/>
    <mergeCell ref="C24:C31"/>
    <mergeCell ref="B45:B49"/>
    <mergeCell ref="B63:B69"/>
    <mergeCell ref="C63:C69"/>
    <mergeCell ref="S4:T4"/>
    <mergeCell ref="C51:C58"/>
    <mergeCell ref="B51:B58"/>
    <mergeCell ref="C60:C61"/>
    <mergeCell ref="B60:B61"/>
    <mergeCell ref="C45:C49"/>
    <mergeCell ref="B6:B10"/>
    <mergeCell ref="C6:C10"/>
    <mergeCell ref="C146:C147"/>
    <mergeCell ref="C149:C150"/>
    <mergeCell ref="C152:C153"/>
    <mergeCell ref="C155:C156"/>
    <mergeCell ref="B1:H2"/>
    <mergeCell ref="C128:C129"/>
    <mergeCell ref="G4:P4"/>
    <mergeCell ref="C12:C16"/>
    <mergeCell ref="B12:B16"/>
    <mergeCell ref="B18:B22"/>
    <mergeCell ref="C18:C22"/>
    <mergeCell ref="B24:B31"/>
    <mergeCell ref="C33:C37"/>
    <mergeCell ref="B33:B37"/>
    <mergeCell ref="C39:C43"/>
    <mergeCell ref="B39:B43"/>
    <mergeCell ref="C173:C174"/>
    <mergeCell ref="B146:B147"/>
    <mergeCell ref="B149:B150"/>
    <mergeCell ref="B152:B153"/>
    <mergeCell ref="B155:B156"/>
    <mergeCell ref="B158:B159"/>
    <mergeCell ref="B161:B162"/>
    <mergeCell ref="B164:B165"/>
    <mergeCell ref="B167:B168"/>
    <mergeCell ref="B170:B171"/>
    <mergeCell ref="B173:B174"/>
    <mergeCell ref="C158:C159"/>
    <mergeCell ref="C161:C162"/>
    <mergeCell ref="C164:C165"/>
    <mergeCell ref="C167:C168"/>
    <mergeCell ref="C170:C171"/>
  </mergeCells>
  <pageMargins left="0" right="0" top="0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0"/>
  <sheetViews>
    <sheetView topLeftCell="A91" zoomScaleNormal="60" zoomScaleSheetLayoutView="100" workbookViewId="0">
      <selection activeCell="F102" sqref="F102"/>
    </sheetView>
  </sheetViews>
  <sheetFormatPr defaultColWidth="8.609375" defaultRowHeight="15" x14ac:dyDescent="0.2"/>
  <cols>
    <col min="1" max="1" width="3.359375" style="4" bestFit="1" customWidth="1"/>
    <col min="2" max="2" width="12.23828125" style="4" bestFit="1" customWidth="1"/>
    <col min="3" max="3" width="11.296875" style="4" bestFit="1" customWidth="1"/>
    <col min="4" max="5" width="10.76171875" style="4" bestFit="1" customWidth="1"/>
    <col min="6" max="6" width="13.31640625" style="4" bestFit="1" customWidth="1"/>
    <col min="7" max="7" width="10.35546875" style="4" bestFit="1" customWidth="1"/>
    <col min="8" max="8" width="8.609375" style="4"/>
    <col min="9" max="9" width="10.4921875" style="4" bestFit="1" customWidth="1"/>
    <col min="10" max="10" width="8.609375" style="4"/>
    <col min="11" max="11" width="23.13671875" style="4" bestFit="1" customWidth="1"/>
    <col min="12" max="13" width="10.76171875" style="4" bestFit="1" customWidth="1"/>
    <col min="14" max="16384" width="8.609375" style="4"/>
  </cols>
  <sheetData>
    <row r="1" spans="1:7" x14ac:dyDescent="0.2">
      <c r="A1" s="402" t="s">
        <v>492</v>
      </c>
      <c r="B1" s="402"/>
      <c r="C1" s="402"/>
      <c r="D1" s="402"/>
      <c r="E1" s="402"/>
      <c r="F1" s="402"/>
      <c r="G1" s="402"/>
    </row>
    <row r="2" spans="1:7" x14ac:dyDescent="0.2">
      <c r="A2" s="115"/>
      <c r="B2" s="115"/>
      <c r="C2" s="115"/>
      <c r="D2" s="115"/>
      <c r="E2" s="115"/>
      <c r="F2" s="115"/>
      <c r="G2" s="115"/>
    </row>
    <row r="3" spans="1:7" x14ac:dyDescent="0.2">
      <c r="A3" s="115"/>
      <c r="B3" s="86" t="s">
        <v>493</v>
      </c>
      <c r="C3" s="376" t="s">
        <v>494</v>
      </c>
      <c r="D3" s="376"/>
      <c r="E3" s="376" t="s">
        <v>495</v>
      </c>
      <c r="F3" s="376"/>
      <c r="G3" s="86" t="s">
        <v>70</v>
      </c>
    </row>
    <row r="4" spans="1:7" x14ac:dyDescent="0.2">
      <c r="A4" s="96" t="s">
        <v>28</v>
      </c>
      <c r="B4" s="359" t="s">
        <v>496</v>
      </c>
      <c r="C4" s="115" t="s">
        <v>29</v>
      </c>
      <c r="D4" s="115" t="s">
        <v>497</v>
      </c>
      <c r="E4" s="115" t="s">
        <v>29</v>
      </c>
      <c r="F4" s="115" t="s">
        <v>497</v>
      </c>
      <c r="G4" s="115"/>
    </row>
    <row r="5" spans="1:7" x14ac:dyDescent="0.2">
      <c r="A5" s="96">
        <v>2</v>
      </c>
      <c r="B5" s="359"/>
      <c r="C5" s="88">
        <v>44574</v>
      </c>
      <c r="D5" s="121">
        <v>150000</v>
      </c>
      <c r="E5" s="130">
        <v>44594</v>
      </c>
      <c r="F5" s="121">
        <v>150000</v>
      </c>
      <c r="G5" s="121">
        <f t="shared" ref="G5:G7" si="0">F5-D5</f>
        <v>0</v>
      </c>
    </row>
    <row r="6" spans="1:7" x14ac:dyDescent="0.2">
      <c r="A6" s="96">
        <v>3</v>
      </c>
      <c r="B6" s="359"/>
      <c r="C6" s="88">
        <v>44576</v>
      </c>
      <c r="D6" s="121">
        <v>50000</v>
      </c>
      <c r="E6" s="130">
        <v>44599</v>
      </c>
      <c r="F6" s="121">
        <v>50000</v>
      </c>
      <c r="G6" s="121">
        <f t="shared" si="0"/>
        <v>0</v>
      </c>
    </row>
    <row r="7" spans="1:7" x14ac:dyDescent="0.2">
      <c r="A7" s="96">
        <v>4</v>
      </c>
      <c r="B7" s="359"/>
      <c r="C7" s="130">
        <v>44608</v>
      </c>
      <c r="D7" s="131">
        <v>100000</v>
      </c>
      <c r="E7" s="130">
        <v>44625</v>
      </c>
      <c r="F7" s="131">
        <v>100000</v>
      </c>
      <c r="G7" s="121">
        <f t="shared" si="0"/>
        <v>0</v>
      </c>
    </row>
    <row r="8" spans="1:7" x14ac:dyDescent="0.2">
      <c r="A8" s="96">
        <v>5</v>
      </c>
      <c r="B8" s="359"/>
      <c r="C8" s="130">
        <v>44610</v>
      </c>
      <c r="D8" s="131">
        <v>200000</v>
      </c>
      <c r="E8" s="130">
        <v>44625</v>
      </c>
      <c r="F8" s="121">
        <v>50000</v>
      </c>
      <c r="G8" s="121">
        <f>F8+F9-D8</f>
        <v>0</v>
      </c>
    </row>
    <row r="9" spans="1:7" x14ac:dyDescent="0.2">
      <c r="A9" s="96">
        <v>6</v>
      </c>
      <c r="B9" s="359"/>
      <c r="C9" s="28"/>
      <c r="D9" s="95"/>
      <c r="E9" s="130">
        <v>44652</v>
      </c>
      <c r="F9" s="121">
        <v>150000</v>
      </c>
      <c r="G9" s="95"/>
    </row>
    <row r="10" spans="1:7" x14ac:dyDescent="0.2">
      <c r="A10" s="96">
        <v>7</v>
      </c>
      <c r="B10" s="359"/>
      <c r="C10" s="28">
        <v>44708</v>
      </c>
      <c r="D10" s="95">
        <v>50000</v>
      </c>
      <c r="E10" s="28"/>
      <c r="F10" s="95"/>
      <c r="G10" s="95"/>
    </row>
    <row r="11" spans="1:7" x14ac:dyDescent="0.2">
      <c r="A11" s="96">
        <v>8</v>
      </c>
      <c r="B11" s="359"/>
      <c r="C11" s="28">
        <v>44698</v>
      </c>
      <c r="D11" s="95">
        <v>100000</v>
      </c>
      <c r="E11" s="28"/>
      <c r="F11" s="95"/>
      <c r="G11" s="95"/>
    </row>
    <row r="12" spans="1:7" x14ac:dyDescent="0.2">
      <c r="A12" s="96">
        <v>9</v>
      </c>
      <c r="B12" s="359"/>
      <c r="C12" s="28"/>
      <c r="D12" s="95"/>
      <c r="E12" s="28"/>
      <c r="F12" s="95"/>
      <c r="G12" s="95"/>
    </row>
    <row r="13" spans="1:7" x14ac:dyDescent="0.2">
      <c r="A13" s="96">
        <v>10</v>
      </c>
      <c r="B13" s="359"/>
      <c r="C13" s="28"/>
      <c r="D13" s="95"/>
      <c r="E13" s="28"/>
      <c r="F13" s="95"/>
      <c r="G13" s="95"/>
    </row>
    <row r="14" spans="1:7" x14ac:dyDescent="0.2">
      <c r="A14" s="96">
        <v>11</v>
      </c>
      <c r="B14" s="359"/>
      <c r="C14" s="28"/>
      <c r="D14" s="95"/>
      <c r="E14" s="28"/>
      <c r="F14" s="95"/>
      <c r="G14" s="95"/>
    </row>
    <row r="15" spans="1:7" x14ac:dyDescent="0.2">
      <c r="A15" s="96">
        <v>12</v>
      </c>
      <c r="B15" s="359"/>
      <c r="C15" s="28"/>
      <c r="D15" s="27"/>
      <c r="E15" s="28"/>
      <c r="F15" s="95"/>
      <c r="G15" s="95"/>
    </row>
    <row r="16" spans="1:7" x14ac:dyDescent="0.2">
      <c r="A16" s="96">
        <v>13</v>
      </c>
      <c r="B16" s="359"/>
      <c r="C16" s="28"/>
      <c r="D16" s="95"/>
      <c r="E16" s="28"/>
      <c r="F16" s="95"/>
      <c r="G16" s="95"/>
    </row>
    <row r="17" spans="1:7" x14ac:dyDescent="0.2">
      <c r="A17" s="96">
        <v>14</v>
      </c>
      <c r="B17" s="359"/>
      <c r="C17" s="115"/>
      <c r="D17" s="115"/>
      <c r="E17" s="115"/>
      <c r="F17" s="115"/>
      <c r="G17" s="115"/>
    </row>
    <row r="18" spans="1:7" x14ac:dyDescent="0.2">
      <c r="A18" s="96">
        <v>15</v>
      </c>
      <c r="B18" s="359"/>
      <c r="C18" s="115"/>
      <c r="D18" s="115"/>
      <c r="E18" s="115"/>
      <c r="F18" s="115"/>
      <c r="G18" s="115"/>
    </row>
    <row r="19" spans="1:7" x14ac:dyDescent="0.2">
      <c r="A19" s="96"/>
      <c r="B19" s="115"/>
      <c r="C19" s="115"/>
      <c r="D19" s="115"/>
      <c r="E19" s="115"/>
      <c r="F19" s="115"/>
      <c r="G19" s="115"/>
    </row>
    <row r="20" spans="1:7" x14ac:dyDescent="0.2">
      <c r="A20" s="96"/>
      <c r="B20" s="115"/>
      <c r="C20" s="115"/>
      <c r="D20" s="115"/>
      <c r="E20" s="115"/>
      <c r="F20" s="115"/>
      <c r="G20" s="115"/>
    </row>
    <row r="21" spans="1:7" x14ac:dyDescent="0.2">
      <c r="A21" s="96"/>
      <c r="B21" s="115" t="s">
        <v>493</v>
      </c>
      <c r="C21" s="341" t="s">
        <v>498</v>
      </c>
      <c r="D21" s="341"/>
      <c r="E21" s="341" t="s">
        <v>495</v>
      </c>
      <c r="F21" s="341"/>
      <c r="G21" s="115"/>
    </row>
    <row r="22" spans="1:7" x14ac:dyDescent="0.2">
      <c r="A22" s="96" t="s">
        <v>28</v>
      </c>
      <c r="B22" s="359" t="s">
        <v>499</v>
      </c>
      <c r="C22" s="115" t="s">
        <v>500</v>
      </c>
      <c r="D22" s="115" t="s">
        <v>497</v>
      </c>
      <c r="E22" s="115" t="s">
        <v>500</v>
      </c>
      <c r="F22" s="115" t="s">
        <v>497</v>
      </c>
      <c r="G22" s="115"/>
    </row>
    <row r="23" spans="1:7" x14ac:dyDescent="0.2">
      <c r="A23" s="96">
        <v>1</v>
      </c>
      <c r="B23" s="359"/>
      <c r="C23" s="88">
        <v>44584</v>
      </c>
      <c r="D23" s="121">
        <v>200000</v>
      </c>
      <c r="E23" s="130">
        <v>44590</v>
      </c>
      <c r="F23" s="121">
        <v>200000</v>
      </c>
      <c r="G23" s="121">
        <f t="shared" ref="G23:G24" si="1">F23-D23</f>
        <v>0</v>
      </c>
    </row>
    <row r="24" spans="1:7" x14ac:dyDescent="0.2">
      <c r="A24" s="96">
        <v>2</v>
      </c>
      <c r="B24" s="359"/>
      <c r="C24" s="130">
        <v>44607</v>
      </c>
      <c r="D24" s="121">
        <v>200000</v>
      </c>
      <c r="E24" s="130">
        <v>44618</v>
      </c>
      <c r="F24" s="121">
        <v>200000</v>
      </c>
      <c r="G24" s="121">
        <f t="shared" si="1"/>
        <v>0</v>
      </c>
    </row>
    <row r="25" spans="1:7" x14ac:dyDescent="0.2">
      <c r="A25" s="96"/>
      <c r="B25" s="115"/>
      <c r="C25" s="115"/>
      <c r="D25" s="115"/>
      <c r="E25" s="115"/>
      <c r="F25" s="115"/>
      <c r="G25" s="95"/>
    </row>
    <row r="26" spans="1:7" x14ac:dyDescent="0.2">
      <c r="A26" s="96"/>
      <c r="B26" s="115"/>
      <c r="C26" s="115"/>
      <c r="D26" s="115"/>
      <c r="E26" s="115"/>
      <c r="F26" s="115"/>
      <c r="G26" s="95"/>
    </row>
    <row r="27" spans="1:7" x14ac:dyDescent="0.2">
      <c r="A27" s="96"/>
      <c r="B27" s="115" t="s">
        <v>493</v>
      </c>
      <c r="C27" s="341" t="s">
        <v>498</v>
      </c>
      <c r="D27" s="341"/>
      <c r="E27" s="341" t="s">
        <v>495</v>
      </c>
      <c r="F27" s="341"/>
      <c r="G27" s="95"/>
    </row>
    <row r="28" spans="1:7" x14ac:dyDescent="0.2">
      <c r="A28" s="96" t="s">
        <v>28</v>
      </c>
      <c r="B28" s="359" t="s">
        <v>501</v>
      </c>
      <c r="C28" s="115" t="s">
        <v>500</v>
      </c>
      <c r="D28" s="115" t="s">
        <v>497</v>
      </c>
      <c r="E28" s="115" t="s">
        <v>500</v>
      </c>
      <c r="F28" s="115" t="s">
        <v>497</v>
      </c>
      <c r="G28" s="95"/>
    </row>
    <row r="29" spans="1:7" x14ac:dyDescent="0.2">
      <c r="A29" s="96">
        <v>1</v>
      </c>
      <c r="B29" s="359"/>
      <c r="C29" s="88">
        <v>44573</v>
      </c>
      <c r="D29" s="121">
        <v>200000</v>
      </c>
      <c r="E29" s="130">
        <v>44592</v>
      </c>
      <c r="F29" s="121">
        <v>200000</v>
      </c>
      <c r="G29" s="121">
        <f t="shared" ref="G29:G31" si="2">F29-D29</f>
        <v>0</v>
      </c>
    </row>
    <row r="30" spans="1:7" x14ac:dyDescent="0.2">
      <c r="A30" s="96">
        <v>2</v>
      </c>
      <c r="B30" s="359"/>
      <c r="C30" s="130">
        <v>44601</v>
      </c>
      <c r="D30" s="121">
        <v>200000</v>
      </c>
      <c r="E30" s="130">
        <v>44617</v>
      </c>
      <c r="F30" s="121">
        <v>200000</v>
      </c>
      <c r="G30" s="121">
        <f t="shared" si="2"/>
        <v>0</v>
      </c>
    </row>
    <row r="31" spans="1:7" x14ac:dyDescent="0.2">
      <c r="A31" s="96">
        <v>3</v>
      </c>
      <c r="B31" s="359"/>
      <c r="C31" s="130">
        <v>44630</v>
      </c>
      <c r="D31" s="121">
        <v>200000</v>
      </c>
      <c r="E31" s="130">
        <v>44650</v>
      </c>
      <c r="F31" s="121">
        <v>200000</v>
      </c>
      <c r="G31" s="121">
        <f t="shared" si="2"/>
        <v>0</v>
      </c>
    </row>
    <row r="32" spans="1:7" x14ac:dyDescent="0.2">
      <c r="A32" s="96">
        <v>4</v>
      </c>
      <c r="B32" s="359"/>
      <c r="C32" s="148">
        <v>44706</v>
      </c>
      <c r="D32" s="149">
        <v>200000</v>
      </c>
      <c r="F32" s="95"/>
      <c r="G32" s="95"/>
    </row>
    <row r="33" spans="1:7" x14ac:dyDescent="0.2">
      <c r="A33" s="96">
        <v>5</v>
      </c>
      <c r="B33" s="359"/>
      <c r="C33" s="28"/>
      <c r="D33" s="95"/>
      <c r="E33" s="28"/>
      <c r="F33" s="95"/>
      <c r="G33" s="95"/>
    </row>
    <row r="34" spans="1:7" x14ac:dyDescent="0.2">
      <c r="A34" s="96"/>
      <c r="B34" s="115"/>
      <c r="C34" s="28"/>
      <c r="D34" s="95"/>
      <c r="E34" s="28"/>
      <c r="F34" s="95"/>
      <c r="G34" s="95"/>
    </row>
    <row r="35" spans="1:7" x14ac:dyDescent="0.2">
      <c r="A35" s="96"/>
      <c r="B35" s="115"/>
      <c r="C35" s="115"/>
      <c r="D35" s="115"/>
      <c r="E35" s="115"/>
      <c r="F35" s="115"/>
      <c r="G35" s="95"/>
    </row>
    <row r="36" spans="1:7" x14ac:dyDescent="0.2">
      <c r="A36" s="96"/>
      <c r="B36" s="115" t="s">
        <v>493</v>
      </c>
      <c r="C36" s="341" t="s">
        <v>498</v>
      </c>
      <c r="D36" s="341"/>
      <c r="E36" s="341" t="s">
        <v>495</v>
      </c>
      <c r="F36" s="341"/>
      <c r="G36" s="95"/>
    </row>
    <row r="37" spans="1:7" x14ac:dyDescent="0.2">
      <c r="A37" s="96" t="s">
        <v>28</v>
      </c>
      <c r="B37" s="359" t="s">
        <v>502</v>
      </c>
      <c r="C37" s="115" t="s">
        <v>500</v>
      </c>
      <c r="D37" s="115" t="s">
        <v>497</v>
      </c>
      <c r="E37" s="115" t="s">
        <v>500</v>
      </c>
      <c r="F37" s="115" t="s">
        <v>497</v>
      </c>
      <c r="G37" s="95"/>
    </row>
    <row r="38" spans="1:7" x14ac:dyDescent="0.2">
      <c r="A38" s="96">
        <v>1</v>
      </c>
      <c r="B38" s="359"/>
      <c r="C38" s="88">
        <v>44532</v>
      </c>
      <c r="D38" s="121">
        <v>200000</v>
      </c>
      <c r="E38" s="130">
        <v>44600</v>
      </c>
      <c r="F38" s="131">
        <v>100000</v>
      </c>
      <c r="G38" s="121">
        <f t="shared" ref="G38" si="3">F38-D38</f>
        <v>-100000</v>
      </c>
    </row>
    <row r="39" spans="1:7" x14ac:dyDescent="0.2">
      <c r="A39" s="96"/>
      <c r="B39" s="115"/>
      <c r="C39" s="115"/>
      <c r="D39" s="115"/>
      <c r="E39" s="115"/>
      <c r="F39" s="115"/>
      <c r="G39" s="95"/>
    </row>
    <row r="40" spans="1:7" x14ac:dyDescent="0.2">
      <c r="A40" s="96"/>
      <c r="B40" s="115"/>
      <c r="C40" s="115"/>
      <c r="D40" s="115"/>
      <c r="E40" s="115"/>
      <c r="F40" s="115"/>
      <c r="G40" s="95"/>
    </row>
    <row r="41" spans="1:7" x14ac:dyDescent="0.2">
      <c r="A41" s="96"/>
      <c r="B41" s="115" t="s">
        <v>493</v>
      </c>
      <c r="C41" s="341" t="s">
        <v>498</v>
      </c>
      <c r="D41" s="341"/>
      <c r="E41" s="341" t="s">
        <v>495</v>
      </c>
      <c r="F41" s="341"/>
      <c r="G41" s="95"/>
    </row>
    <row r="42" spans="1:7" x14ac:dyDescent="0.2">
      <c r="A42" s="96" t="s">
        <v>28</v>
      </c>
      <c r="B42" s="359" t="s">
        <v>503</v>
      </c>
      <c r="C42" s="115" t="s">
        <v>500</v>
      </c>
      <c r="D42" s="115" t="s">
        <v>497</v>
      </c>
      <c r="E42" s="115" t="s">
        <v>500</v>
      </c>
      <c r="F42" s="115" t="s">
        <v>497</v>
      </c>
      <c r="G42" s="95"/>
    </row>
    <row r="43" spans="1:7" x14ac:dyDescent="0.2">
      <c r="A43" s="96">
        <v>2</v>
      </c>
      <c r="B43" s="359"/>
      <c r="C43" s="88">
        <v>44568</v>
      </c>
      <c r="D43" s="121">
        <v>200000</v>
      </c>
      <c r="E43" s="130">
        <v>44590</v>
      </c>
      <c r="F43" s="121">
        <v>200000</v>
      </c>
      <c r="G43" s="121">
        <f>F43-D43</f>
        <v>0</v>
      </c>
    </row>
    <row r="44" spans="1:7" x14ac:dyDescent="0.2">
      <c r="A44" s="96"/>
      <c r="B44" s="115"/>
      <c r="C44" s="115"/>
      <c r="D44" s="115"/>
      <c r="E44" s="115"/>
      <c r="F44" s="115"/>
      <c r="G44" s="95"/>
    </row>
    <row r="45" spans="1:7" x14ac:dyDescent="0.2">
      <c r="A45" s="96"/>
      <c r="B45" s="115"/>
      <c r="C45" s="115"/>
      <c r="D45" s="115"/>
      <c r="E45" s="115"/>
      <c r="F45" s="115"/>
      <c r="G45" s="95"/>
    </row>
    <row r="46" spans="1:7" x14ac:dyDescent="0.2">
      <c r="A46" s="96"/>
      <c r="B46" s="115" t="s">
        <v>493</v>
      </c>
      <c r="C46" s="341" t="s">
        <v>498</v>
      </c>
      <c r="D46" s="341"/>
      <c r="E46" s="341" t="s">
        <v>495</v>
      </c>
      <c r="F46" s="341"/>
      <c r="G46" s="95"/>
    </row>
    <row r="47" spans="1:7" x14ac:dyDescent="0.2">
      <c r="A47" s="96" t="s">
        <v>28</v>
      </c>
      <c r="B47" s="359" t="s">
        <v>504</v>
      </c>
      <c r="C47" s="115" t="s">
        <v>500</v>
      </c>
      <c r="D47" s="115" t="s">
        <v>497</v>
      </c>
      <c r="E47" s="115" t="s">
        <v>500</v>
      </c>
      <c r="F47" s="115" t="s">
        <v>497</v>
      </c>
      <c r="G47" s="95"/>
    </row>
    <row r="48" spans="1:7" x14ac:dyDescent="0.2">
      <c r="A48" s="96">
        <v>1</v>
      </c>
      <c r="B48" s="359"/>
      <c r="C48" s="88">
        <v>44571</v>
      </c>
      <c r="D48" s="121">
        <v>200000</v>
      </c>
      <c r="E48" s="130">
        <v>44618</v>
      </c>
      <c r="F48" s="121">
        <v>200000</v>
      </c>
      <c r="G48" s="121">
        <f t="shared" ref="G48" si="4">F48-D48</f>
        <v>0</v>
      </c>
    </row>
    <row r="49" spans="1:7" x14ac:dyDescent="0.2">
      <c r="A49" s="96">
        <v>2</v>
      </c>
      <c r="B49" s="359"/>
      <c r="C49" s="130">
        <v>44638</v>
      </c>
      <c r="D49" s="121">
        <v>200000</v>
      </c>
      <c r="E49" s="130"/>
      <c r="F49" s="95"/>
      <c r="G49" s="95"/>
    </row>
    <row r="50" spans="1:7" x14ac:dyDescent="0.2">
      <c r="A50" s="96">
        <v>3</v>
      </c>
      <c r="B50" s="359"/>
      <c r="C50" s="115"/>
      <c r="D50" s="115"/>
      <c r="E50" s="115"/>
      <c r="F50" s="115"/>
      <c r="G50" s="95"/>
    </row>
    <row r="51" spans="1:7" x14ac:dyDescent="0.2">
      <c r="A51" s="96">
        <v>4</v>
      </c>
      <c r="B51" s="359"/>
      <c r="C51" s="115"/>
      <c r="D51" s="115"/>
      <c r="E51" s="115"/>
      <c r="F51" s="115"/>
      <c r="G51" s="95"/>
    </row>
    <row r="52" spans="1:7" x14ac:dyDescent="0.2">
      <c r="A52" s="96">
        <v>5</v>
      </c>
      <c r="B52" s="359"/>
      <c r="C52" s="115"/>
      <c r="D52" s="115"/>
      <c r="E52" s="115"/>
      <c r="F52" s="115"/>
      <c r="G52" s="95"/>
    </row>
    <row r="53" spans="1:7" x14ac:dyDescent="0.2">
      <c r="A53" s="96"/>
      <c r="B53" s="115"/>
      <c r="C53" s="115"/>
      <c r="D53" s="115"/>
      <c r="E53" s="115"/>
      <c r="F53" s="115"/>
      <c r="G53" s="95"/>
    </row>
    <row r="54" spans="1:7" x14ac:dyDescent="0.2">
      <c r="A54" s="96"/>
      <c r="B54" s="115"/>
      <c r="C54" s="115"/>
      <c r="D54" s="115"/>
      <c r="E54" s="115"/>
      <c r="F54" s="115"/>
      <c r="G54" s="95"/>
    </row>
    <row r="55" spans="1:7" x14ac:dyDescent="0.2">
      <c r="A55" s="96"/>
      <c r="B55" s="115" t="s">
        <v>493</v>
      </c>
      <c r="C55" s="341" t="s">
        <v>498</v>
      </c>
      <c r="D55" s="341"/>
      <c r="E55" s="341" t="s">
        <v>495</v>
      </c>
      <c r="F55" s="341"/>
      <c r="G55" s="95"/>
    </row>
    <row r="56" spans="1:7" x14ac:dyDescent="0.2">
      <c r="A56" s="96" t="s">
        <v>28</v>
      </c>
      <c r="B56" s="359" t="s">
        <v>558</v>
      </c>
      <c r="C56" s="115" t="s">
        <v>500</v>
      </c>
      <c r="D56" s="115" t="s">
        <v>497</v>
      </c>
      <c r="E56" s="115" t="s">
        <v>500</v>
      </c>
      <c r="F56" s="115" t="s">
        <v>497</v>
      </c>
      <c r="G56" s="95"/>
    </row>
    <row r="57" spans="1:7" x14ac:dyDescent="0.2">
      <c r="A57" s="96">
        <v>1</v>
      </c>
      <c r="B57" s="359"/>
      <c r="C57" s="88">
        <v>44581</v>
      </c>
      <c r="D57" s="121">
        <v>200000</v>
      </c>
      <c r="E57" s="130">
        <v>44618</v>
      </c>
      <c r="F57" s="121">
        <v>200000</v>
      </c>
      <c r="G57" s="121">
        <f t="shared" ref="G57" si="5">F57-D57</f>
        <v>0</v>
      </c>
    </row>
    <row r="58" spans="1:7" x14ac:dyDescent="0.2">
      <c r="A58" s="96"/>
      <c r="B58" s="115"/>
      <c r="C58" s="115"/>
      <c r="D58" s="115"/>
      <c r="E58" s="115"/>
      <c r="F58" s="115"/>
      <c r="G58" s="95"/>
    </row>
    <row r="59" spans="1:7" x14ac:dyDescent="0.2">
      <c r="A59" s="96"/>
      <c r="B59" s="115"/>
      <c r="C59" s="115"/>
      <c r="D59" s="115"/>
      <c r="E59" s="115"/>
      <c r="F59" s="115"/>
      <c r="G59" s="95"/>
    </row>
    <row r="60" spans="1:7" x14ac:dyDescent="0.2">
      <c r="A60" s="96"/>
      <c r="B60" s="115" t="s">
        <v>493</v>
      </c>
      <c r="C60" s="341" t="s">
        <v>498</v>
      </c>
      <c r="D60" s="341"/>
      <c r="E60" s="341" t="s">
        <v>495</v>
      </c>
      <c r="F60" s="341"/>
      <c r="G60" s="95"/>
    </row>
    <row r="61" spans="1:7" x14ac:dyDescent="0.2">
      <c r="A61" s="96" t="s">
        <v>28</v>
      </c>
      <c r="B61" s="359" t="s">
        <v>505</v>
      </c>
      <c r="C61" s="115" t="s">
        <v>500</v>
      </c>
      <c r="D61" s="115" t="s">
        <v>497</v>
      </c>
      <c r="E61" s="115" t="s">
        <v>500</v>
      </c>
      <c r="F61" s="115" t="s">
        <v>497</v>
      </c>
      <c r="G61" s="95"/>
    </row>
    <row r="62" spans="1:7" x14ac:dyDescent="0.2">
      <c r="A62" s="96">
        <v>1</v>
      </c>
      <c r="B62" s="359"/>
      <c r="C62" s="88">
        <v>44576</v>
      </c>
      <c r="D62" s="64">
        <v>200000</v>
      </c>
      <c r="E62" s="130">
        <v>44589</v>
      </c>
      <c r="F62" s="64">
        <v>200000</v>
      </c>
      <c r="G62" s="121">
        <f>F62-D62</f>
        <v>0</v>
      </c>
    </row>
    <row r="63" spans="1:7" x14ac:dyDescent="0.2">
      <c r="A63" s="96"/>
      <c r="B63" s="115"/>
      <c r="C63" s="115"/>
      <c r="D63" s="115"/>
      <c r="E63" s="115"/>
      <c r="F63" s="115"/>
      <c r="G63" s="95"/>
    </row>
    <row r="64" spans="1:7" x14ac:dyDescent="0.2">
      <c r="A64" s="96"/>
      <c r="B64" s="115"/>
      <c r="C64" s="115"/>
      <c r="D64" s="115"/>
      <c r="E64" s="115"/>
      <c r="F64" s="115"/>
      <c r="G64" s="95"/>
    </row>
    <row r="65" spans="1:7" x14ac:dyDescent="0.2">
      <c r="A65" s="96"/>
      <c r="B65" s="115" t="s">
        <v>493</v>
      </c>
      <c r="C65" s="341" t="s">
        <v>498</v>
      </c>
      <c r="D65" s="341"/>
      <c r="E65" s="341" t="s">
        <v>495</v>
      </c>
      <c r="F65" s="341"/>
      <c r="G65" s="95"/>
    </row>
    <row r="66" spans="1:7" x14ac:dyDescent="0.2">
      <c r="A66" s="96" t="s">
        <v>28</v>
      </c>
      <c r="B66" s="359" t="s">
        <v>506</v>
      </c>
      <c r="C66" s="115" t="s">
        <v>500</v>
      </c>
      <c r="D66" s="115" t="s">
        <v>497</v>
      </c>
      <c r="E66" s="115" t="s">
        <v>500</v>
      </c>
      <c r="F66" s="115" t="s">
        <v>497</v>
      </c>
      <c r="G66" s="95"/>
    </row>
    <row r="67" spans="1:7" x14ac:dyDescent="0.2">
      <c r="A67" s="96">
        <v>1</v>
      </c>
      <c r="B67" s="359"/>
      <c r="C67" s="88">
        <v>44543</v>
      </c>
      <c r="D67" s="64">
        <v>200000</v>
      </c>
      <c r="E67" s="130">
        <v>44589</v>
      </c>
      <c r="F67" s="64">
        <v>200000</v>
      </c>
      <c r="G67" s="121">
        <f>F67-D67</f>
        <v>0</v>
      </c>
    </row>
    <row r="68" spans="1:7" x14ac:dyDescent="0.2">
      <c r="A68" s="96"/>
      <c r="B68" s="115"/>
      <c r="C68" s="115"/>
      <c r="D68" s="27"/>
      <c r="E68" s="115"/>
      <c r="F68" s="115"/>
      <c r="G68" s="95"/>
    </row>
    <row r="69" spans="1:7" x14ac:dyDescent="0.2">
      <c r="A69" s="96"/>
      <c r="B69" s="115"/>
      <c r="C69" s="115"/>
      <c r="D69" s="27"/>
      <c r="E69" s="115"/>
      <c r="F69" s="115"/>
      <c r="G69" s="95"/>
    </row>
    <row r="70" spans="1:7" x14ac:dyDescent="0.2">
      <c r="A70" s="96"/>
      <c r="B70" s="115" t="s">
        <v>493</v>
      </c>
      <c r="C70" s="341" t="s">
        <v>498</v>
      </c>
      <c r="D70" s="341"/>
      <c r="E70" s="341" t="s">
        <v>495</v>
      </c>
      <c r="F70" s="341"/>
      <c r="G70" s="95"/>
    </row>
    <row r="71" spans="1:7" x14ac:dyDescent="0.2">
      <c r="A71" s="96" t="s">
        <v>28</v>
      </c>
      <c r="B71" s="359" t="s">
        <v>507</v>
      </c>
      <c r="C71" s="115" t="s">
        <v>500</v>
      </c>
      <c r="D71" s="115" t="s">
        <v>497</v>
      </c>
      <c r="E71" s="115" t="s">
        <v>500</v>
      </c>
      <c r="F71" s="115" t="s">
        <v>497</v>
      </c>
      <c r="G71" s="95"/>
    </row>
    <row r="72" spans="1:7" x14ac:dyDescent="0.2">
      <c r="A72" s="96">
        <v>1</v>
      </c>
      <c r="B72" s="359"/>
      <c r="C72" s="88">
        <v>44299</v>
      </c>
      <c r="D72" s="64">
        <v>200000</v>
      </c>
      <c r="E72" s="89"/>
      <c r="F72" s="89"/>
      <c r="G72" s="121">
        <f>F72-D72</f>
        <v>-200000</v>
      </c>
    </row>
    <row r="73" spans="1:7" x14ac:dyDescent="0.2">
      <c r="A73" s="96">
        <v>2</v>
      </c>
      <c r="B73" s="359"/>
      <c r="C73" s="28"/>
      <c r="D73" s="27"/>
      <c r="E73" s="115"/>
      <c r="F73" s="115"/>
      <c r="G73" s="95"/>
    </row>
    <row r="74" spans="1:7" x14ac:dyDescent="0.2">
      <c r="A74" s="96">
        <v>3</v>
      </c>
      <c r="B74" s="359"/>
      <c r="C74" s="115"/>
      <c r="D74" s="115"/>
      <c r="E74" s="115"/>
      <c r="F74" s="115"/>
      <c r="G74" s="95"/>
    </row>
    <row r="75" spans="1:7" x14ac:dyDescent="0.2">
      <c r="A75" s="96">
        <v>4</v>
      </c>
      <c r="B75" s="359"/>
      <c r="C75" s="115"/>
      <c r="D75" s="115"/>
      <c r="E75" s="115"/>
      <c r="F75" s="115"/>
      <c r="G75" s="95"/>
    </row>
    <row r="76" spans="1:7" x14ac:dyDescent="0.2">
      <c r="A76" s="96">
        <v>5</v>
      </c>
      <c r="B76" s="359"/>
      <c r="C76" s="115"/>
      <c r="D76" s="115"/>
      <c r="E76" s="115"/>
      <c r="F76" s="115"/>
      <c r="G76" s="95"/>
    </row>
    <row r="77" spans="1:7" x14ac:dyDescent="0.2">
      <c r="A77" s="96"/>
      <c r="B77" s="115"/>
      <c r="C77" s="115"/>
      <c r="D77" s="115"/>
      <c r="E77" s="115"/>
      <c r="F77" s="115"/>
      <c r="G77" s="95"/>
    </row>
    <row r="78" spans="1:7" x14ac:dyDescent="0.2">
      <c r="A78" s="96"/>
      <c r="B78" s="115"/>
      <c r="C78" s="115"/>
      <c r="D78" s="115"/>
      <c r="E78" s="115"/>
      <c r="F78" s="115"/>
      <c r="G78" s="95"/>
    </row>
    <row r="79" spans="1:7" x14ac:dyDescent="0.2">
      <c r="A79" s="96"/>
      <c r="B79" s="115" t="s">
        <v>493</v>
      </c>
      <c r="C79" s="341" t="s">
        <v>498</v>
      </c>
      <c r="D79" s="341"/>
      <c r="E79" s="341" t="s">
        <v>495</v>
      </c>
      <c r="F79" s="341"/>
      <c r="G79" s="95"/>
    </row>
    <row r="80" spans="1:7" x14ac:dyDescent="0.2">
      <c r="A80" s="96" t="s">
        <v>28</v>
      </c>
      <c r="B80" s="359" t="s">
        <v>508</v>
      </c>
      <c r="C80" s="115" t="s">
        <v>500</v>
      </c>
      <c r="D80" s="115" t="s">
        <v>497</v>
      </c>
      <c r="E80" s="115" t="s">
        <v>500</v>
      </c>
      <c r="F80" s="115" t="s">
        <v>497</v>
      </c>
      <c r="G80" s="95"/>
    </row>
    <row r="81" spans="1:7" x14ac:dyDescent="0.2">
      <c r="A81" s="96">
        <v>1</v>
      </c>
      <c r="B81" s="359"/>
      <c r="C81" s="88">
        <v>44412</v>
      </c>
      <c r="D81" s="64">
        <v>200000</v>
      </c>
      <c r="F81" s="121"/>
      <c r="G81" s="121">
        <f t="shared" ref="G81:G83" si="6">F81-D81</f>
        <v>-200000</v>
      </c>
    </row>
    <row r="82" spans="1:7" x14ac:dyDescent="0.2">
      <c r="A82" s="96">
        <v>2</v>
      </c>
      <c r="B82" s="359"/>
      <c r="C82" s="130">
        <v>44601</v>
      </c>
      <c r="D82" s="64">
        <v>200000</v>
      </c>
      <c r="E82" s="130">
        <v>44617</v>
      </c>
      <c r="F82" s="64">
        <v>200000</v>
      </c>
      <c r="G82" s="121">
        <f t="shared" si="6"/>
        <v>0</v>
      </c>
    </row>
    <row r="83" spans="1:7" x14ac:dyDescent="0.2">
      <c r="A83" s="96">
        <v>3</v>
      </c>
      <c r="B83" s="359"/>
      <c r="C83" s="130">
        <v>44630</v>
      </c>
      <c r="D83" s="64">
        <v>100000</v>
      </c>
      <c r="E83" s="130">
        <v>44651</v>
      </c>
      <c r="F83" s="64">
        <v>100000</v>
      </c>
      <c r="G83" s="121">
        <f t="shared" si="6"/>
        <v>0</v>
      </c>
    </row>
    <row r="84" spans="1:7" x14ac:dyDescent="0.2">
      <c r="A84" s="96">
        <v>4</v>
      </c>
      <c r="B84" s="359"/>
      <c r="C84" s="148">
        <v>44706</v>
      </c>
      <c r="D84" s="149">
        <v>200000</v>
      </c>
      <c r="E84" s="115"/>
      <c r="F84" s="115"/>
      <c r="G84" s="95"/>
    </row>
    <row r="85" spans="1:7" x14ac:dyDescent="0.2">
      <c r="A85" s="96">
        <v>5</v>
      </c>
      <c r="B85" s="359"/>
      <c r="C85" s="115"/>
      <c r="D85" s="115"/>
      <c r="E85" s="115"/>
      <c r="F85" s="115"/>
      <c r="G85" s="95"/>
    </row>
    <row r="86" spans="1:7" x14ac:dyDescent="0.2">
      <c r="A86" s="96"/>
      <c r="B86" s="115"/>
      <c r="C86" s="115"/>
      <c r="D86" s="115"/>
      <c r="E86" s="115"/>
      <c r="F86" s="115"/>
      <c r="G86" s="95"/>
    </row>
    <row r="87" spans="1:7" x14ac:dyDescent="0.2">
      <c r="A87" s="96"/>
      <c r="B87" s="115"/>
      <c r="C87" s="115"/>
      <c r="D87" s="115"/>
      <c r="E87" s="115"/>
      <c r="F87" s="115"/>
      <c r="G87" s="95"/>
    </row>
    <row r="88" spans="1:7" x14ac:dyDescent="0.2">
      <c r="A88" s="96"/>
      <c r="B88" s="115" t="s">
        <v>493</v>
      </c>
      <c r="C88" s="341" t="s">
        <v>498</v>
      </c>
      <c r="D88" s="341"/>
      <c r="E88" s="341" t="s">
        <v>495</v>
      </c>
      <c r="F88" s="341"/>
      <c r="G88" s="95"/>
    </row>
    <row r="89" spans="1:7" x14ac:dyDescent="0.2">
      <c r="A89" s="96" t="s">
        <v>28</v>
      </c>
      <c r="B89" s="359" t="s">
        <v>509</v>
      </c>
      <c r="C89" s="115" t="s">
        <v>500</v>
      </c>
      <c r="D89" s="115" t="s">
        <v>497</v>
      </c>
      <c r="E89" s="115" t="s">
        <v>500</v>
      </c>
      <c r="F89" s="115" t="s">
        <v>497</v>
      </c>
      <c r="G89" s="95"/>
    </row>
    <row r="90" spans="1:7" x14ac:dyDescent="0.2">
      <c r="A90" s="96">
        <v>1</v>
      </c>
      <c r="B90" s="359"/>
      <c r="C90" s="88">
        <v>44214</v>
      </c>
      <c r="D90" s="64">
        <v>250000</v>
      </c>
      <c r="E90" s="130">
        <v>44599</v>
      </c>
      <c r="F90" s="64">
        <v>250000</v>
      </c>
      <c r="G90" s="121">
        <f t="shared" ref="G90:G92" si="7">F90-D90</f>
        <v>0</v>
      </c>
    </row>
    <row r="91" spans="1:7" x14ac:dyDescent="0.2">
      <c r="A91" s="96">
        <v>2</v>
      </c>
      <c r="B91" s="359"/>
      <c r="C91" s="130">
        <v>44603</v>
      </c>
      <c r="D91" s="64">
        <v>200000</v>
      </c>
      <c r="E91" s="130">
        <v>44630</v>
      </c>
      <c r="F91" s="64">
        <v>200000</v>
      </c>
      <c r="G91" s="121">
        <f t="shared" si="7"/>
        <v>0</v>
      </c>
    </row>
    <row r="92" spans="1:7" x14ac:dyDescent="0.2">
      <c r="A92" s="96">
        <v>3</v>
      </c>
      <c r="B92" s="359"/>
      <c r="C92" s="130">
        <v>44636</v>
      </c>
      <c r="D92" s="64">
        <v>200000</v>
      </c>
      <c r="E92" s="152">
        <v>44630</v>
      </c>
      <c r="F92" s="153">
        <v>150000</v>
      </c>
      <c r="G92" s="121">
        <f t="shared" si="7"/>
        <v>-50000</v>
      </c>
    </row>
    <row r="93" spans="1:7" x14ac:dyDescent="0.2">
      <c r="A93" s="96">
        <v>4</v>
      </c>
      <c r="B93" s="359"/>
      <c r="C93" s="115"/>
      <c r="D93" s="115"/>
      <c r="F93" s="115"/>
      <c r="G93" s="95"/>
    </row>
    <row r="94" spans="1:7" x14ac:dyDescent="0.2">
      <c r="A94" s="96">
        <v>5</v>
      </c>
      <c r="B94" s="359"/>
      <c r="C94" s="115"/>
      <c r="D94" s="115"/>
      <c r="E94" s="115"/>
      <c r="F94" s="115"/>
      <c r="G94" s="95"/>
    </row>
    <row r="95" spans="1:7" x14ac:dyDescent="0.2">
      <c r="A95" s="96"/>
      <c r="B95" s="115"/>
      <c r="C95" s="115"/>
      <c r="D95" s="115"/>
      <c r="E95" s="115"/>
      <c r="F95" s="115"/>
      <c r="G95" s="95"/>
    </row>
    <row r="96" spans="1:7" x14ac:dyDescent="0.2">
      <c r="A96" s="96"/>
      <c r="B96" s="115"/>
      <c r="C96" s="115"/>
      <c r="D96" s="115"/>
      <c r="E96" s="115"/>
      <c r="F96" s="115"/>
      <c r="G96" s="95"/>
    </row>
    <row r="97" spans="1:14" x14ac:dyDescent="0.2">
      <c r="A97" s="96"/>
      <c r="B97" s="115" t="s">
        <v>493</v>
      </c>
      <c r="C97" s="341" t="s">
        <v>498</v>
      </c>
      <c r="D97" s="341"/>
      <c r="E97" s="341" t="s">
        <v>495</v>
      </c>
      <c r="F97" s="341"/>
      <c r="G97" s="95"/>
    </row>
    <row r="98" spans="1:14" x14ac:dyDescent="0.2">
      <c r="A98" s="96" t="s">
        <v>28</v>
      </c>
      <c r="B98" s="359" t="s">
        <v>685</v>
      </c>
      <c r="C98" s="115" t="s">
        <v>500</v>
      </c>
      <c r="D98" s="115" t="s">
        <v>497</v>
      </c>
      <c r="E98" s="115" t="s">
        <v>500</v>
      </c>
      <c r="F98" s="115" t="s">
        <v>497</v>
      </c>
      <c r="G98" s="95"/>
      <c r="I98" s="130"/>
      <c r="J98"/>
      <c r="K98"/>
      <c r="L98" s="143"/>
      <c r="M98" s="143"/>
      <c r="N98"/>
    </row>
    <row r="99" spans="1:14" x14ac:dyDescent="0.2">
      <c r="A99" s="96">
        <v>1</v>
      </c>
      <c r="B99" s="359"/>
      <c r="C99" s="28">
        <v>44628</v>
      </c>
      <c r="D99" s="131">
        <v>100000</v>
      </c>
      <c r="E99" s="130">
        <v>44648</v>
      </c>
      <c r="F99" s="131">
        <v>100000</v>
      </c>
      <c r="G99" s="121">
        <f t="shared" ref="G99:G105" si="8">F99-D99</f>
        <v>0</v>
      </c>
      <c r="I99" s="130"/>
      <c r="J99"/>
      <c r="K99"/>
      <c r="L99" s="143"/>
      <c r="M99" s="143"/>
      <c r="N99"/>
    </row>
    <row r="100" spans="1:14" x14ac:dyDescent="0.2">
      <c r="A100" s="96">
        <v>2</v>
      </c>
      <c r="B100" s="359"/>
      <c r="C100" s="130">
        <v>44653</v>
      </c>
      <c r="D100" s="131">
        <v>200000</v>
      </c>
      <c r="E100" s="130">
        <v>44681</v>
      </c>
      <c r="F100" s="143">
        <v>200000</v>
      </c>
      <c r="G100" s="121">
        <f t="shared" si="8"/>
        <v>0</v>
      </c>
      <c r="I100" s="130"/>
      <c r="J100"/>
      <c r="K100"/>
      <c r="L100" s="163"/>
      <c r="M100" s="163"/>
      <c r="N100"/>
    </row>
    <row r="101" spans="1:14" x14ac:dyDescent="0.2">
      <c r="A101" s="96">
        <v>3</v>
      </c>
      <c r="B101" s="359"/>
      <c r="C101" s="251">
        <v>44687</v>
      </c>
      <c r="D101" s="252">
        <v>200000</v>
      </c>
      <c r="E101" s="130">
        <v>44711</v>
      </c>
      <c r="F101" s="143">
        <v>200000</v>
      </c>
      <c r="G101" s="121">
        <f t="shared" si="8"/>
        <v>0</v>
      </c>
      <c r="I101" s="130"/>
      <c r="J101"/>
      <c r="K101"/>
      <c r="L101" s="143"/>
      <c r="M101" s="143"/>
      <c r="N101"/>
    </row>
    <row r="102" spans="1:14" x14ac:dyDescent="0.2">
      <c r="A102" s="96">
        <v>4</v>
      </c>
      <c r="B102" s="350"/>
      <c r="C102" s="148">
        <v>44726</v>
      </c>
      <c r="D102" s="150">
        <v>200000</v>
      </c>
      <c r="E102" s="173">
        <v>44740</v>
      </c>
      <c r="F102" s="249">
        <v>200000</v>
      </c>
      <c r="G102" s="250">
        <f t="shared" si="8"/>
        <v>0</v>
      </c>
      <c r="I102" s="130"/>
      <c r="J102"/>
      <c r="K102"/>
      <c r="L102"/>
      <c r="M102" s="143"/>
      <c r="N102"/>
    </row>
    <row r="103" spans="1:14" x14ac:dyDescent="0.2">
      <c r="A103" s="96">
        <v>5</v>
      </c>
      <c r="B103" s="350"/>
      <c r="C103" s="21">
        <v>44604</v>
      </c>
      <c r="D103" s="150">
        <v>200000</v>
      </c>
      <c r="E103" s="148">
        <v>44617</v>
      </c>
      <c r="F103" s="150">
        <v>200000</v>
      </c>
      <c r="G103" s="250">
        <f t="shared" si="8"/>
        <v>0</v>
      </c>
      <c r="I103" s="130"/>
      <c r="J103"/>
      <c r="K103"/>
      <c r="L103" s="143"/>
      <c r="M103" s="143"/>
      <c r="N103"/>
    </row>
    <row r="104" spans="1:14" x14ac:dyDescent="0.2">
      <c r="A104" s="96"/>
      <c r="B104" s="115"/>
      <c r="C104" s="137"/>
      <c r="D104" s="137"/>
      <c r="E104" s="137"/>
      <c r="F104" s="137"/>
      <c r="G104" s="121">
        <f t="shared" si="8"/>
        <v>0</v>
      </c>
      <c r="I104" s="130"/>
      <c r="J104"/>
      <c r="K104"/>
      <c r="L104" s="143"/>
      <c r="M104" s="143"/>
      <c r="N104"/>
    </row>
    <row r="105" spans="1:14" x14ac:dyDescent="0.2">
      <c r="A105" s="96"/>
      <c r="B105" s="115"/>
      <c r="C105" s="115"/>
      <c r="D105" s="115"/>
      <c r="E105" s="115"/>
      <c r="F105" s="115"/>
      <c r="G105" s="121">
        <f t="shared" si="8"/>
        <v>0</v>
      </c>
      <c r="I105" s="130"/>
      <c r="J105"/>
      <c r="K105"/>
      <c r="L105" s="143"/>
      <c r="M105" s="143"/>
      <c r="N105"/>
    </row>
    <row r="106" spans="1:14" x14ac:dyDescent="0.2">
      <c r="A106" s="96"/>
      <c r="B106" s="115" t="s">
        <v>493</v>
      </c>
      <c r="C106" s="341" t="s">
        <v>498</v>
      </c>
      <c r="D106" s="341"/>
      <c r="E106" s="341" t="s">
        <v>495</v>
      </c>
      <c r="F106" s="341"/>
      <c r="G106" s="95"/>
      <c r="I106" s="130"/>
      <c r="J106"/>
      <c r="K106"/>
      <c r="L106" s="143"/>
      <c r="M106" s="143"/>
      <c r="N106"/>
    </row>
    <row r="107" spans="1:14" x14ac:dyDescent="0.2">
      <c r="A107" s="96" t="s">
        <v>28</v>
      </c>
      <c r="B107" s="359" t="s">
        <v>530</v>
      </c>
      <c r="C107" s="115" t="s">
        <v>500</v>
      </c>
      <c r="D107" s="115" t="s">
        <v>497</v>
      </c>
      <c r="E107" s="115" t="s">
        <v>500</v>
      </c>
      <c r="F107" s="115" t="s">
        <v>497</v>
      </c>
      <c r="G107" s="95"/>
    </row>
    <row r="108" spans="1:14" x14ac:dyDescent="0.2">
      <c r="A108" s="96">
        <v>1</v>
      </c>
      <c r="B108" s="359"/>
      <c r="C108" s="130">
        <v>44570</v>
      </c>
      <c r="D108" s="121">
        <v>200000</v>
      </c>
      <c r="E108" s="130">
        <v>44590</v>
      </c>
      <c r="F108" s="121">
        <v>200000</v>
      </c>
      <c r="G108" s="121">
        <f t="shared" ref="G108" si="9">F108-D108</f>
        <v>0</v>
      </c>
    </row>
    <row r="109" spans="1:14" x14ac:dyDescent="0.2">
      <c r="A109" s="96">
        <v>2</v>
      </c>
      <c r="B109" s="359"/>
      <c r="C109" s="130">
        <v>44601</v>
      </c>
      <c r="D109" s="121">
        <v>200000</v>
      </c>
      <c r="E109" s="115"/>
      <c r="F109" s="115"/>
      <c r="G109" s="115"/>
    </row>
    <row r="110" spans="1:14" x14ac:dyDescent="0.2">
      <c r="A110" s="96">
        <v>3</v>
      </c>
      <c r="B110" s="359"/>
      <c r="D110" s="115"/>
      <c r="E110" s="115"/>
      <c r="F110" s="115"/>
      <c r="G110" s="115"/>
    </row>
    <row r="111" spans="1:14" x14ac:dyDescent="0.2">
      <c r="A111" s="96">
        <v>4</v>
      </c>
      <c r="B111" s="359"/>
      <c r="C111" s="115"/>
      <c r="D111" s="115"/>
      <c r="E111" s="115"/>
      <c r="F111" s="115"/>
      <c r="G111" s="115"/>
    </row>
    <row r="112" spans="1:14" x14ac:dyDescent="0.2">
      <c r="A112" s="96">
        <v>5</v>
      </c>
      <c r="B112" s="359"/>
      <c r="C112" s="115"/>
      <c r="D112" s="115"/>
      <c r="E112" s="115"/>
      <c r="F112" s="115"/>
      <c r="G112" s="115"/>
    </row>
    <row r="114" spans="1:7" x14ac:dyDescent="0.2">
      <c r="A114" s="96"/>
      <c r="B114" s="141" t="s">
        <v>493</v>
      </c>
      <c r="C114" s="341" t="s">
        <v>498</v>
      </c>
      <c r="D114" s="341"/>
      <c r="E114" s="341" t="s">
        <v>495</v>
      </c>
      <c r="F114" s="341"/>
      <c r="G114" s="95"/>
    </row>
    <row r="115" spans="1:7" x14ac:dyDescent="0.2">
      <c r="A115" s="96" t="s">
        <v>28</v>
      </c>
      <c r="B115" s="359" t="s">
        <v>686</v>
      </c>
      <c r="C115" s="141" t="s">
        <v>500</v>
      </c>
      <c r="D115" s="141" t="s">
        <v>497</v>
      </c>
      <c r="E115" s="141" t="s">
        <v>500</v>
      </c>
      <c r="F115" s="141" t="s">
        <v>497</v>
      </c>
      <c r="G115" s="95"/>
    </row>
    <row r="116" spans="1:7" x14ac:dyDescent="0.2">
      <c r="A116" s="96">
        <v>1</v>
      </c>
      <c r="B116" s="359"/>
      <c r="C116" s="130">
        <v>44613</v>
      </c>
      <c r="D116" s="121">
        <v>100000</v>
      </c>
      <c r="E116" s="130">
        <v>44648</v>
      </c>
      <c r="F116" s="121">
        <v>100000</v>
      </c>
      <c r="G116" s="121">
        <f t="shared" ref="G116" si="10">F116-D116</f>
        <v>0</v>
      </c>
    </row>
    <row r="117" spans="1:7" x14ac:dyDescent="0.2">
      <c r="A117" s="96">
        <v>2</v>
      </c>
      <c r="B117" s="359"/>
      <c r="C117" s="130"/>
      <c r="D117" s="121"/>
      <c r="E117" s="141"/>
      <c r="F117" s="141"/>
      <c r="G117" s="141"/>
    </row>
    <row r="118" spans="1:7" x14ac:dyDescent="0.2">
      <c r="A118" s="96">
        <v>3</v>
      </c>
      <c r="B118" s="359"/>
      <c r="D118" s="141"/>
      <c r="E118" s="141"/>
      <c r="F118" s="141"/>
      <c r="G118" s="141"/>
    </row>
    <row r="119" spans="1:7" x14ac:dyDescent="0.2">
      <c r="A119" s="96">
        <v>4</v>
      </c>
      <c r="B119" s="359"/>
      <c r="C119" s="141"/>
      <c r="D119" s="141"/>
      <c r="E119" s="141"/>
      <c r="F119" s="141"/>
      <c r="G119" s="141"/>
    </row>
    <row r="120" spans="1:7" x14ac:dyDescent="0.2">
      <c r="A120" s="96">
        <v>5</v>
      </c>
      <c r="B120" s="359"/>
      <c r="C120" s="141"/>
      <c r="D120" s="141"/>
      <c r="E120" s="141"/>
      <c r="F120" s="141"/>
      <c r="G120" s="141"/>
    </row>
  </sheetData>
  <mergeCells count="46">
    <mergeCell ref="B80:B85"/>
    <mergeCell ref="C88:D88"/>
    <mergeCell ref="E88:F88"/>
    <mergeCell ref="B89:B94"/>
    <mergeCell ref="C65:D65"/>
    <mergeCell ref="E65:F65"/>
    <mergeCell ref="B66:B67"/>
    <mergeCell ref="C70:D70"/>
    <mergeCell ref="E70:F70"/>
    <mergeCell ref="C79:D79"/>
    <mergeCell ref="E79:F79"/>
    <mergeCell ref="B71:B76"/>
    <mergeCell ref="B56:B57"/>
    <mergeCell ref="B61:B62"/>
    <mergeCell ref="B22:B24"/>
    <mergeCell ref="B28:B33"/>
    <mergeCell ref="B37:B38"/>
    <mergeCell ref="B42:B43"/>
    <mergeCell ref="A1:G1"/>
    <mergeCell ref="C3:D3"/>
    <mergeCell ref="E3:F3"/>
    <mergeCell ref="C21:D21"/>
    <mergeCell ref="E21:F21"/>
    <mergeCell ref="B4:B18"/>
    <mergeCell ref="B98:B103"/>
    <mergeCell ref="C97:D97"/>
    <mergeCell ref="E97:F97"/>
    <mergeCell ref="C27:D27"/>
    <mergeCell ref="E27:F27"/>
    <mergeCell ref="C36:D36"/>
    <mergeCell ref="E36:F36"/>
    <mergeCell ref="C55:D55"/>
    <mergeCell ref="E55:F55"/>
    <mergeCell ref="C60:D60"/>
    <mergeCell ref="E60:F60"/>
    <mergeCell ref="C41:D41"/>
    <mergeCell ref="E41:F41"/>
    <mergeCell ref="C46:D46"/>
    <mergeCell ref="E46:F46"/>
    <mergeCell ref="B47:B52"/>
    <mergeCell ref="C114:D114"/>
    <mergeCell ref="E114:F114"/>
    <mergeCell ref="B115:B120"/>
    <mergeCell ref="C106:D106"/>
    <mergeCell ref="E106:F106"/>
    <mergeCell ref="B107:B1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L831"/>
  <sheetViews>
    <sheetView zoomScale="115" zoomScaleNormal="115" workbookViewId="0">
      <selection activeCell="C835" sqref="C835:C836"/>
    </sheetView>
  </sheetViews>
  <sheetFormatPr defaultRowHeight="15" x14ac:dyDescent="0.2"/>
  <cols>
    <col min="1" max="1" width="11.296875" style="19" bestFit="1" customWidth="1"/>
    <col min="2" max="2" width="10.76171875" style="19" bestFit="1" customWidth="1"/>
    <col min="3" max="3" width="34.97265625" style="19" bestFit="1" customWidth="1"/>
    <col min="4" max="4" width="13.98828125" style="76" bestFit="1" customWidth="1"/>
    <col min="5" max="5" width="12.9140625" style="36" bestFit="1" customWidth="1"/>
    <col min="6" max="6" width="12.5078125" style="19" bestFit="1" customWidth="1"/>
    <col min="8" max="8" width="11.02734375" bestFit="1" customWidth="1"/>
    <col min="12" max="12" width="9.953125" bestFit="1" customWidth="1"/>
  </cols>
  <sheetData>
    <row r="1" spans="1:12" x14ac:dyDescent="0.2">
      <c r="A1" s="14"/>
      <c r="B1" s="14"/>
      <c r="C1" s="14"/>
      <c r="D1" s="24"/>
      <c r="E1" s="34"/>
      <c r="F1" s="14"/>
    </row>
    <row r="2" spans="1:12" ht="29.25" hidden="1" x14ac:dyDescent="0.2">
      <c r="A2" s="334" t="s">
        <v>146</v>
      </c>
      <c r="B2" s="334"/>
      <c r="C2" s="334"/>
      <c r="D2" s="334"/>
      <c r="E2" s="334"/>
      <c r="F2" s="334"/>
    </row>
    <row r="3" spans="1:12" ht="29.25" hidden="1" x14ac:dyDescent="0.2">
      <c r="A3" s="30"/>
      <c r="B3" s="30"/>
      <c r="C3" s="30"/>
      <c r="D3" s="72"/>
      <c r="E3" s="80"/>
      <c r="F3" s="48">
        <v>17759000</v>
      </c>
    </row>
    <row r="4" spans="1:12" hidden="1" x14ac:dyDescent="0.2">
      <c r="A4" s="14" t="s">
        <v>147</v>
      </c>
      <c r="B4" s="14" t="s">
        <v>148</v>
      </c>
      <c r="C4" s="14" t="s">
        <v>149</v>
      </c>
      <c r="D4" s="67" t="s">
        <v>150</v>
      </c>
      <c r="E4" s="24" t="s">
        <v>151</v>
      </c>
      <c r="F4" s="48" t="s">
        <v>312</v>
      </c>
    </row>
    <row r="5" spans="1:12" ht="15" hidden="1" customHeight="1" x14ac:dyDescent="0.2">
      <c r="A5" s="49">
        <v>44207</v>
      </c>
      <c r="B5" s="14" t="s">
        <v>152</v>
      </c>
      <c r="C5" s="14" t="s">
        <v>153</v>
      </c>
      <c r="D5" s="67"/>
      <c r="E5" s="22">
        <v>500000</v>
      </c>
      <c r="F5" s="48">
        <f>F3+D5-E5</f>
        <v>17259000</v>
      </c>
      <c r="H5" s="49">
        <v>44207</v>
      </c>
      <c r="I5" s="14" t="s">
        <v>152</v>
      </c>
      <c r="J5" s="14" t="s">
        <v>153</v>
      </c>
      <c r="K5" s="67"/>
      <c r="L5" s="22">
        <v>500000</v>
      </c>
    </row>
    <row r="6" spans="1:12" ht="15" hidden="1" customHeight="1" x14ac:dyDescent="0.2">
      <c r="A6" s="49">
        <v>44207</v>
      </c>
      <c r="B6" s="20" t="s">
        <v>17</v>
      </c>
      <c r="C6" s="20" t="s">
        <v>154</v>
      </c>
      <c r="D6" s="67"/>
      <c r="E6" s="24">
        <v>600000</v>
      </c>
      <c r="F6" s="26">
        <f t="shared" ref="F6:F69" si="0">F5+D6-E6</f>
        <v>16659000</v>
      </c>
    </row>
    <row r="7" spans="1:12" ht="15" hidden="1" customHeight="1" x14ac:dyDescent="0.2">
      <c r="A7" s="44">
        <v>44208</v>
      </c>
      <c r="B7" s="14" t="s">
        <v>152</v>
      </c>
      <c r="C7" s="14" t="s">
        <v>120</v>
      </c>
      <c r="D7" s="67"/>
      <c r="E7" s="24">
        <v>500000</v>
      </c>
      <c r="F7" s="26">
        <f t="shared" si="0"/>
        <v>16159000</v>
      </c>
    </row>
    <row r="8" spans="1:12" ht="15" hidden="1" customHeight="1" x14ac:dyDescent="0.2">
      <c r="A8" s="44">
        <v>44208</v>
      </c>
      <c r="B8" s="14" t="s">
        <v>152</v>
      </c>
      <c r="C8" s="14" t="s">
        <v>155</v>
      </c>
      <c r="D8" s="67"/>
      <c r="E8" s="24">
        <v>500000</v>
      </c>
      <c r="F8" s="26">
        <f t="shared" si="0"/>
        <v>15659000</v>
      </c>
    </row>
    <row r="9" spans="1:12" ht="15" hidden="1" customHeight="1" x14ac:dyDescent="0.2">
      <c r="A9" s="44">
        <v>44208</v>
      </c>
      <c r="B9" s="14" t="s">
        <v>152</v>
      </c>
      <c r="C9" s="14" t="s">
        <v>156</v>
      </c>
      <c r="D9" s="67"/>
      <c r="E9" s="24">
        <v>500000</v>
      </c>
      <c r="F9" s="26">
        <f t="shared" si="0"/>
        <v>15159000</v>
      </c>
    </row>
    <row r="10" spans="1:12" ht="15" hidden="1" customHeight="1" x14ac:dyDescent="0.2">
      <c r="A10" s="44">
        <v>44208</v>
      </c>
      <c r="B10" s="14" t="s">
        <v>100</v>
      </c>
      <c r="C10" s="14" t="s">
        <v>320</v>
      </c>
      <c r="D10" s="67"/>
      <c r="E10" s="24">
        <v>500000</v>
      </c>
      <c r="F10" s="26">
        <f t="shared" si="0"/>
        <v>14659000</v>
      </c>
    </row>
    <row r="11" spans="1:12" ht="15" hidden="1" customHeight="1" x14ac:dyDescent="0.2">
      <c r="A11" s="44">
        <v>44210</v>
      </c>
      <c r="B11" s="14" t="s">
        <v>100</v>
      </c>
      <c r="C11" s="14" t="s">
        <v>157</v>
      </c>
      <c r="D11" s="67"/>
      <c r="E11" s="24">
        <v>750000</v>
      </c>
      <c r="F11" s="26">
        <f t="shared" si="0"/>
        <v>13909000</v>
      </c>
    </row>
    <row r="12" spans="1:12" ht="15" hidden="1" customHeight="1" x14ac:dyDescent="0.2">
      <c r="A12" s="44">
        <v>44210</v>
      </c>
      <c r="B12" s="14" t="s">
        <v>100</v>
      </c>
      <c r="C12" s="14" t="s">
        <v>158</v>
      </c>
      <c r="D12" s="67"/>
      <c r="E12" s="24">
        <v>100000</v>
      </c>
      <c r="F12" s="26">
        <f t="shared" si="0"/>
        <v>13809000</v>
      </c>
    </row>
    <row r="13" spans="1:12" ht="15" hidden="1" customHeight="1" x14ac:dyDescent="0.2">
      <c r="A13" s="44">
        <v>44210</v>
      </c>
      <c r="B13" s="14" t="s">
        <v>17</v>
      </c>
      <c r="C13" s="14" t="s">
        <v>159</v>
      </c>
      <c r="D13" s="67"/>
      <c r="E13" s="24">
        <v>500000</v>
      </c>
      <c r="F13" s="26">
        <f t="shared" si="0"/>
        <v>13309000</v>
      </c>
    </row>
    <row r="14" spans="1:12" ht="15" hidden="1" customHeight="1" x14ac:dyDescent="0.2">
      <c r="A14" s="44">
        <v>44212</v>
      </c>
      <c r="B14" s="14" t="s">
        <v>100</v>
      </c>
      <c r="C14" s="14" t="s">
        <v>160</v>
      </c>
      <c r="D14" s="67"/>
      <c r="E14" s="24">
        <v>200000</v>
      </c>
      <c r="F14" s="26">
        <f t="shared" si="0"/>
        <v>13109000</v>
      </c>
    </row>
    <row r="15" spans="1:12" ht="15" hidden="1" customHeight="1" x14ac:dyDescent="0.2">
      <c r="A15" s="44">
        <v>44214</v>
      </c>
      <c r="B15" s="14" t="s">
        <v>17</v>
      </c>
      <c r="C15" s="14" t="s">
        <v>120</v>
      </c>
      <c r="D15" s="67"/>
      <c r="E15" s="24">
        <v>250000</v>
      </c>
      <c r="F15" s="26">
        <f t="shared" si="0"/>
        <v>12859000</v>
      </c>
    </row>
    <row r="16" spans="1:12" ht="15" hidden="1" customHeight="1" x14ac:dyDescent="0.2">
      <c r="A16" s="44">
        <v>44214</v>
      </c>
      <c r="B16" s="14" t="s">
        <v>152</v>
      </c>
      <c r="C16" s="14" t="s">
        <v>161</v>
      </c>
      <c r="D16" s="67"/>
      <c r="E16" s="22">
        <v>750000</v>
      </c>
      <c r="F16" s="26">
        <f t="shared" si="0"/>
        <v>12109000</v>
      </c>
    </row>
    <row r="17" spans="1:6" ht="15" hidden="1" customHeight="1" x14ac:dyDescent="0.2">
      <c r="A17" s="44">
        <v>44214</v>
      </c>
      <c r="B17" s="14" t="s">
        <v>152</v>
      </c>
      <c r="C17" s="14" t="s">
        <v>162</v>
      </c>
      <c r="D17" s="67"/>
      <c r="E17" s="24">
        <v>50000</v>
      </c>
      <c r="F17" s="26">
        <f t="shared" si="0"/>
        <v>12059000</v>
      </c>
    </row>
    <row r="18" spans="1:6" ht="15" hidden="1" customHeight="1" x14ac:dyDescent="0.2">
      <c r="A18" s="44">
        <v>44215</v>
      </c>
      <c r="B18" s="14" t="s">
        <v>100</v>
      </c>
      <c r="C18" s="14" t="s">
        <v>163</v>
      </c>
      <c r="D18" s="67"/>
      <c r="E18" s="24">
        <v>200000</v>
      </c>
      <c r="F18" s="26">
        <f t="shared" si="0"/>
        <v>11859000</v>
      </c>
    </row>
    <row r="19" spans="1:6" ht="15" hidden="1" customHeight="1" x14ac:dyDescent="0.2">
      <c r="A19" s="44">
        <v>44215</v>
      </c>
      <c r="B19" s="14" t="s">
        <v>100</v>
      </c>
      <c r="C19" s="14" t="s">
        <v>101</v>
      </c>
      <c r="D19" s="67"/>
      <c r="E19" s="22">
        <v>200000</v>
      </c>
      <c r="F19" s="26">
        <f t="shared" si="0"/>
        <v>11659000</v>
      </c>
    </row>
    <row r="20" spans="1:6" ht="15" hidden="1" customHeight="1" x14ac:dyDescent="0.2">
      <c r="A20" s="44">
        <v>44216</v>
      </c>
      <c r="B20" s="14" t="s">
        <v>152</v>
      </c>
      <c r="C20" s="14" t="s">
        <v>162</v>
      </c>
      <c r="D20" s="67"/>
      <c r="E20" s="24">
        <v>100000</v>
      </c>
      <c r="F20" s="26">
        <f t="shared" si="0"/>
        <v>11559000</v>
      </c>
    </row>
    <row r="21" spans="1:6" ht="15" hidden="1" customHeight="1" x14ac:dyDescent="0.2">
      <c r="A21" s="44">
        <v>44218</v>
      </c>
      <c r="B21" s="14" t="s">
        <v>152</v>
      </c>
      <c r="C21" s="14" t="s">
        <v>162</v>
      </c>
      <c r="D21" s="67"/>
      <c r="E21" s="24">
        <v>500000</v>
      </c>
      <c r="F21" s="26">
        <f t="shared" si="0"/>
        <v>11059000</v>
      </c>
    </row>
    <row r="22" spans="1:6" ht="15" hidden="1" customHeight="1" x14ac:dyDescent="0.2">
      <c r="A22" s="44">
        <v>44218</v>
      </c>
      <c r="B22" s="14" t="s">
        <v>100</v>
      </c>
      <c r="C22" s="14" t="s">
        <v>158</v>
      </c>
      <c r="D22" s="67"/>
      <c r="E22" s="24">
        <v>100000</v>
      </c>
      <c r="F22" s="26">
        <f t="shared" si="0"/>
        <v>10959000</v>
      </c>
    </row>
    <row r="23" spans="1:6" ht="15" hidden="1" customHeight="1" x14ac:dyDescent="0.2">
      <c r="A23" s="44">
        <v>44219</v>
      </c>
      <c r="B23" s="14" t="s">
        <v>100</v>
      </c>
      <c r="C23" s="14" t="s">
        <v>164</v>
      </c>
      <c r="D23" s="67"/>
      <c r="E23" s="24">
        <v>200000</v>
      </c>
      <c r="F23" s="26">
        <f t="shared" si="0"/>
        <v>10759000</v>
      </c>
    </row>
    <row r="24" spans="1:6" ht="15" hidden="1" customHeight="1" x14ac:dyDescent="0.2">
      <c r="A24" s="44">
        <v>44221</v>
      </c>
      <c r="B24" s="14" t="s">
        <v>100</v>
      </c>
      <c r="C24" s="14" t="s">
        <v>435</v>
      </c>
      <c r="D24" s="25">
        <v>100000</v>
      </c>
      <c r="E24" s="24"/>
      <c r="F24" s="26">
        <f t="shared" si="0"/>
        <v>10859000</v>
      </c>
    </row>
    <row r="25" spans="1:6" ht="15" hidden="1" customHeight="1" x14ac:dyDescent="0.2">
      <c r="A25" s="44">
        <v>44221</v>
      </c>
      <c r="B25" s="14" t="s">
        <v>100</v>
      </c>
      <c r="C25" s="14" t="s">
        <v>434</v>
      </c>
      <c r="D25" s="67"/>
      <c r="E25" s="24">
        <v>250000</v>
      </c>
      <c r="F25" s="26">
        <f t="shared" si="0"/>
        <v>10609000</v>
      </c>
    </row>
    <row r="26" spans="1:6" ht="15" hidden="1" customHeight="1" x14ac:dyDescent="0.2">
      <c r="A26" s="44">
        <v>44221</v>
      </c>
      <c r="B26" s="14" t="s">
        <v>100</v>
      </c>
      <c r="C26" s="14" t="s">
        <v>311</v>
      </c>
      <c r="D26" s="67"/>
      <c r="E26" s="24">
        <v>750000</v>
      </c>
      <c r="F26" s="26">
        <f t="shared" si="0"/>
        <v>9859000</v>
      </c>
    </row>
    <row r="27" spans="1:6" ht="15" hidden="1" customHeight="1" x14ac:dyDescent="0.2">
      <c r="A27" s="44">
        <v>44221</v>
      </c>
      <c r="B27" s="14" t="s">
        <v>152</v>
      </c>
      <c r="C27" s="14" t="s">
        <v>158</v>
      </c>
      <c r="D27" s="67"/>
      <c r="E27" s="24">
        <v>50000</v>
      </c>
      <c r="F27" s="26">
        <f t="shared" si="0"/>
        <v>9809000</v>
      </c>
    </row>
    <row r="28" spans="1:6" ht="15" hidden="1" customHeight="1" x14ac:dyDescent="0.2">
      <c r="A28" s="44">
        <v>44221</v>
      </c>
      <c r="B28" s="14" t="s">
        <v>152</v>
      </c>
      <c r="C28" s="14" t="s">
        <v>287</v>
      </c>
      <c r="D28" s="67"/>
      <c r="E28" s="24">
        <v>100000</v>
      </c>
      <c r="F28" s="26">
        <f t="shared" si="0"/>
        <v>9709000</v>
      </c>
    </row>
    <row r="29" spans="1:6" ht="15" hidden="1" customHeight="1" x14ac:dyDescent="0.2">
      <c r="A29" s="44">
        <v>44222</v>
      </c>
      <c r="B29" s="14" t="s">
        <v>152</v>
      </c>
      <c r="C29" s="14" t="s">
        <v>159</v>
      </c>
      <c r="D29" s="67"/>
      <c r="E29" s="24">
        <v>100000</v>
      </c>
      <c r="F29" s="26">
        <f t="shared" si="0"/>
        <v>9609000</v>
      </c>
    </row>
    <row r="30" spans="1:6" ht="15" hidden="1" customHeight="1" x14ac:dyDescent="0.2">
      <c r="A30" s="44">
        <v>44222</v>
      </c>
      <c r="B30" s="14" t="s">
        <v>100</v>
      </c>
      <c r="C30" s="14" t="s">
        <v>113</v>
      </c>
      <c r="D30" s="67"/>
      <c r="E30" s="24">
        <v>200000</v>
      </c>
      <c r="F30" s="26">
        <f t="shared" si="0"/>
        <v>9409000</v>
      </c>
    </row>
    <row r="31" spans="1:6" ht="15" hidden="1" customHeight="1" x14ac:dyDescent="0.2">
      <c r="A31" s="44">
        <v>44222</v>
      </c>
      <c r="B31" s="14" t="s">
        <v>152</v>
      </c>
      <c r="C31" s="14" t="s">
        <v>158</v>
      </c>
      <c r="D31" s="67"/>
      <c r="E31" s="24">
        <v>100000</v>
      </c>
      <c r="F31" s="26">
        <f t="shared" si="0"/>
        <v>9309000</v>
      </c>
    </row>
    <row r="32" spans="1:6" ht="15" hidden="1" customHeight="1" x14ac:dyDescent="0.2">
      <c r="A32" s="44">
        <v>44224</v>
      </c>
      <c r="B32" s="14" t="s">
        <v>152</v>
      </c>
      <c r="C32" s="14" t="s">
        <v>165</v>
      </c>
      <c r="D32" s="25">
        <v>300000</v>
      </c>
      <c r="E32" s="24"/>
      <c r="F32" s="26">
        <f t="shared" si="0"/>
        <v>9609000</v>
      </c>
    </row>
    <row r="33" spans="1:6" ht="15" hidden="1" customHeight="1" x14ac:dyDescent="0.2">
      <c r="A33" s="44">
        <v>44224</v>
      </c>
      <c r="B33" s="14" t="s">
        <v>152</v>
      </c>
      <c r="C33" s="14" t="s">
        <v>114</v>
      </c>
      <c r="D33" s="25">
        <v>50000</v>
      </c>
      <c r="E33" s="24"/>
      <c r="F33" s="26">
        <f t="shared" si="0"/>
        <v>9659000</v>
      </c>
    </row>
    <row r="34" spans="1:6" ht="15" hidden="1" customHeight="1" x14ac:dyDescent="0.2">
      <c r="A34" s="44">
        <v>44224</v>
      </c>
      <c r="B34" s="14" t="s">
        <v>152</v>
      </c>
      <c r="C34" s="14" t="s">
        <v>166</v>
      </c>
      <c r="D34" s="25">
        <v>200000</v>
      </c>
      <c r="E34" s="24"/>
      <c r="F34" s="26">
        <f t="shared" si="0"/>
        <v>9859000</v>
      </c>
    </row>
    <row r="35" spans="1:6" ht="15" hidden="1" customHeight="1" x14ac:dyDescent="0.2">
      <c r="A35" s="44">
        <v>44224</v>
      </c>
      <c r="B35" s="14" t="s">
        <v>152</v>
      </c>
      <c r="C35" s="14" t="s">
        <v>432</v>
      </c>
      <c r="D35" s="25">
        <v>100000</v>
      </c>
      <c r="E35" s="24"/>
      <c r="F35" s="26">
        <f t="shared" si="0"/>
        <v>9959000</v>
      </c>
    </row>
    <row r="36" spans="1:6" ht="15" hidden="1" customHeight="1" x14ac:dyDescent="0.2">
      <c r="A36" s="44">
        <v>44224</v>
      </c>
      <c r="B36" s="14" t="s">
        <v>152</v>
      </c>
      <c r="C36" s="14" t="s">
        <v>39</v>
      </c>
      <c r="D36" s="25">
        <v>50000</v>
      </c>
      <c r="E36" s="24"/>
      <c r="F36" s="26">
        <f t="shared" si="0"/>
        <v>10009000</v>
      </c>
    </row>
    <row r="37" spans="1:6" ht="15" hidden="1" customHeight="1" x14ac:dyDescent="0.2">
      <c r="A37" s="44">
        <v>44224</v>
      </c>
      <c r="B37" s="14" t="s">
        <v>152</v>
      </c>
      <c r="C37" s="14" t="s">
        <v>167</v>
      </c>
      <c r="D37" s="67"/>
      <c r="E37" s="24">
        <v>20000</v>
      </c>
      <c r="F37" s="26">
        <f t="shared" si="0"/>
        <v>9989000</v>
      </c>
    </row>
    <row r="38" spans="1:6" ht="15" hidden="1" customHeight="1" x14ac:dyDescent="0.2">
      <c r="A38" s="44">
        <v>44224</v>
      </c>
      <c r="B38" s="14" t="s">
        <v>152</v>
      </c>
      <c r="C38" s="14" t="s">
        <v>40</v>
      </c>
      <c r="D38" s="25">
        <v>50000</v>
      </c>
      <c r="E38" s="24"/>
      <c r="F38" s="26">
        <f t="shared" si="0"/>
        <v>10039000</v>
      </c>
    </row>
    <row r="39" spans="1:6" ht="15" hidden="1" customHeight="1" x14ac:dyDescent="0.2">
      <c r="A39" s="44">
        <v>44224</v>
      </c>
      <c r="B39" s="14" t="s">
        <v>152</v>
      </c>
      <c r="C39" s="14" t="s">
        <v>168</v>
      </c>
      <c r="D39" s="25">
        <v>100000</v>
      </c>
      <c r="E39" s="24"/>
      <c r="F39" s="26">
        <f t="shared" si="0"/>
        <v>10139000</v>
      </c>
    </row>
    <row r="40" spans="1:6" ht="15" hidden="1" customHeight="1" x14ac:dyDescent="0.2">
      <c r="A40" s="44">
        <v>44224</v>
      </c>
      <c r="B40" s="14" t="s">
        <v>152</v>
      </c>
      <c r="C40" s="14" t="s">
        <v>169</v>
      </c>
      <c r="D40" s="25">
        <v>200000</v>
      </c>
      <c r="E40" s="24"/>
      <c r="F40" s="26">
        <f t="shared" si="0"/>
        <v>10339000</v>
      </c>
    </row>
    <row r="41" spans="1:6" ht="15" hidden="1" customHeight="1" x14ac:dyDescent="0.2">
      <c r="A41" s="44">
        <v>44224</v>
      </c>
      <c r="B41" s="14" t="s">
        <v>152</v>
      </c>
      <c r="C41" s="14" t="s">
        <v>170</v>
      </c>
      <c r="D41" s="25">
        <v>100000</v>
      </c>
      <c r="E41" s="24"/>
      <c r="F41" s="26">
        <f t="shared" si="0"/>
        <v>10439000</v>
      </c>
    </row>
    <row r="42" spans="1:6" ht="15" hidden="1" customHeight="1" x14ac:dyDescent="0.2">
      <c r="A42" s="44">
        <v>44224</v>
      </c>
      <c r="B42" s="14" t="s">
        <v>152</v>
      </c>
      <c r="C42" s="14" t="s">
        <v>171</v>
      </c>
      <c r="D42" s="25">
        <v>100000</v>
      </c>
      <c r="E42" s="24"/>
      <c r="F42" s="26">
        <f t="shared" si="0"/>
        <v>10539000</v>
      </c>
    </row>
    <row r="43" spans="1:6" ht="15" hidden="1" customHeight="1" x14ac:dyDescent="0.2">
      <c r="A43" s="44">
        <v>44224</v>
      </c>
      <c r="B43" s="14" t="s">
        <v>152</v>
      </c>
      <c r="C43" s="14" t="s">
        <v>172</v>
      </c>
      <c r="D43" s="25">
        <v>300000</v>
      </c>
      <c r="E43" s="24"/>
      <c r="F43" s="26">
        <f t="shared" si="0"/>
        <v>10839000</v>
      </c>
    </row>
    <row r="44" spans="1:6" ht="15" hidden="1" customHeight="1" x14ac:dyDescent="0.2">
      <c r="A44" s="44">
        <v>44224</v>
      </c>
      <c r="B44" s="14" t="s">
        <v>152</v>
      </c>
      <c r="C44" s="14" t="s">
        <v>229</v>
      </c>
      <c r="D44" s="25">
        <v>50000</v>
      </c>
      <c r="E44" s="24"/>
      <c r="F44" s="26">
        <f t="shared" si="0"/>
        <v>10889000</v>
      </c>
    </row>
    <row r="45" spans="1:6" ht="15" hidden="1" customHeight="1" x14ac:dyDescent="0.2">
      <c r="A45" s="44">
        <v>44224</v>
      </c>
      <c r="B45" s="14" t="s">
        <v>152</v>
      </c>
      <c r="C45" s="14" t="s">
        <v>173</v>
      </c>
      <c r="D45" s="67"/>
      <c r="E45" s="24">
        <v>1000000</v>
      </c>
      <c r="F45" s="26">
        <f t="shared" si="0"/>
        <v>9889000</v>
      </c>
    </row>
    <row r="46" spans="1:6" ht="15" hidden="1" customHeight="1" x14ac:dyDescent="0.2">
      <c r="A46" s="44">
        <v>44224</v>
      </c>
      <c r="B46" s="14" t="s">
        <v>152</v>
      </c>
      <c r="C46" s="14" t="s">
        <v>174</v>
      </c>
      <c r="D46" s="25">
        <v>50000</v>
      </c>
      <c r="E46" s="24"/>
      <c r="F46" s="26">
        <f t="shared" si="0"/>
        <v>9939000</v>
      </c>
    </row>
    <row r="47" spans="1:6" ht="15" hidden="1" customHeight="1" x14ac:dyDescent="0.2">
      <c r="A47" s="44">
        <v>44224</v>
      </c>
      <c r="B47" s="14" t="s">
        <v>152</v>
      </c>
      <c r="C47" s="14" t="s">
        <v>175</v>
      </c>
      <c r="D47" s="25">
        <v>300000</v>
      </c>
      <c r="E47" s="24"/>
      <c r="F47" s="26">
        <f t="shared" si="0"/>
        <v>10239000</v>
      </c>
    </row>
    <row r="48" spans="1:6" ht="15" hidden="1" customHeight="1" x14ac:dyDescent="0.2">
      <c r="A48" s="44">
        <v>44224</v>
      </c>
      <c r="B48" s="14" t="s">
        <v>152</v>
      </c>
      <c r="C48" s="14" t="s">
        <v>176</v>
      </c>
      <c r="D48" s="25">
        <v>50000</v>
      </c>
      <c r="E48" s="24"/>
      <c r="F48" s="26">
        <f t="shared" si="0"/>
        <v>10289000</v>
      </c>
    </row>
    <row r="49" spans="1:6" ht="15" hidden="1" customHeight="1" x14ac:dyDescent="0.2">
      <c r="A49" s="44">
        <v>44224</v>
      </c>
      <c r="B49" s="14" t="s">
        <v>152</v>
      </c>
      <c r="C49" s="14" t="s">
        <v>42</v>
      </c>
      <c r="D49" s="25">
        <v>50000</v>
      </c>
      <c r="E49" s="24"/>
      <c r="F49" s="26">
        <f t="shared" si="0"/>
        <v>10339000</v>
      </c>
    </row>
    <row r="50" spans="1:6" ht="15" hidden="1" customHeight="1" x14ac:dyDescent="0.2">
      <c r="A50" s="44">
        <v>44224</v>
      </c>
      <c r="B50" s="14" t="s">
        <v>152</v>
      </c>
      <c r="C50" s="14" t="s">
        <v>177</v>
      </c>
      <c r="D50" s="25">
        <v>100000</v>
      </c>
      <c r="E50" s="24"/>
      <c r="F50" s="26">
        <f t="shared" si="0"/>
        <v>10439000</v>
      </c>
    </row>
    <row r="51" spans="1:6" ht="15" hidden="1" customHeight="1" x14ac:dyDescent="0.2">
      <c r="A51" s="44">
        <v>44224</v>
      </c>
      <c r="B51" s="14" t="s">
        <v>152</v>
      </c>
      <c r="C51" s="14" t="s">
        <v>178</v>
      </c>
      <c r="D51" s="25">
        <v>200000</v>
      </c>
      <c r="E51" s="24"/>
      <c r="F51" s="26">
        <f t="shared" si="0"/>
        <v>10639000</v>
      </c>
    </row>
    <row r="52" spans="1:6" ht="15" hidden="1" customHeight="1" x14ac:dyDescent="0.2">
      <c r="A52" s="44">
        <v>44225</v>
      </c>
      <c r="B52" s="14" t="s">
        <v>152</v>
      </c>
      <c r="C52" s="14" t="s">
        <v>107</v>
      </c>
      <c r="D52" s="25">
        <v>50000</v>
      </c>
      <c r="E52" s="24"/>
      <c r="F52" s="26">
        <f t="shared" si="0"/>
        <v>10689000</v>
      </c>
    </row>
    <row r="53" spans="1:6" ht="15" hidden="1" customHeight="1" x14ac:dyDescent="0.2">
      <c r="A53" s="44">
        <v>44225</v>
      </c>
      <c r="B53" s="14" t="s">
        <v>152</v>
      </c>
      <c r="C53" s="14" t="s">
        <v>179</v>
      </c>
      <c r="D53" s="25">
        <v>750000</v>
      </c>
      <c r="E53" s="24"/>
      <c r="F53" s="26">
        <f t="shared" si="0"/>
        <v>11439000</v>
      </c>
    </row>
    <row r="54" spans="1:6" ht="15" hidden="1" customHeight="1" x14ac:dyDescent="0.2">
      <c r="A54" s="44">
        <v>44225</v>
      </c>
      <c r="B54" s="14" t="s">
        <v>152</v>
      </c>
      <c r="C54" s="14" t="s">
        <v>36</v>
      </c>
      <c r="D54" s="25">
        <v>50000</v>
      </c>
      <c r="E54" s="24"/>
      <c r="F54" s="26">
        <f t="shared" si="0"/>
        <v>11489000</v>
      </c>
    </row>
    <row r="55" spans="1:6" ht="15" hidden="1" customHeight="1" x14ac:dyDescent="0.2">
      <c r="A55" s="44">
        <v>44225</v>
      </c>
      <c r="B55" s="14" t="s">
        <v>152</v>
      </c>
      <c r="C55" s="14" t="s">
        <v>422</v>
      </c>
      <c r="D55" s="25">
        <v>250000</v>
      </c>
      <c r="E55" s="24"/>
      <c r="F55" s="26">
        <f t="shared" si="0"/>
        <v>11739000</v>
      </c>
    </row>
    <row r="56" spans="1:6" ht="15" hidden="1" customHeight="1" x14ac:dyDescent="0.2">
      <c r="A56" s="44">
        <v>44225</v>
      </c>
      <c r="B56" s="14" t="s">
        <v>152</v>
      </c>
      <c r="C56" s="14" t="s">
        <v>180</v>
      </c>
      <c r="D56" s="25">
        <v>50000</v>
      </c>
      <c r="E56" s="24"/>
      <c r="F56" s="26">
        <f t="shared" si="0"/>
        <v>11789000</v>
      </c>
    </row>
    <row r="57" spans="1:6" ht="15" hidden="1" customHeight="1" x14ac:dyDescent="0.2">
      <c r="A57" s="44">
        <v>44225</v>
      </c>
      <c r="B57" s="14" t="s">
        <v>152</v>
      </c>
      <c r="C57" s="14" t="s">
        <v>181</v>
      </c>
      <c r="D57" s="25">
        <v>250000</v>
      </c>
      <c r="E57" s="24"/>
      <c r="F57" s="26">
        <f t="shared" si="0"/>
        <v>12039000</v>
      </c>
    </row>
    <row r="58" spans="1:6" ht="15" hidden="1" customHeight="1" x14ac:dyDescent="0.2">
      <c r="A58" s="44">
        <v>44225</v>
      </c>
      <c r="B58" s="14" t="s">
        <v>152</v>
      </c>
      <c r="C58" s="14" t="s">
        <v>182</v>
      </c>
      <c r="D58" s="25">
        <v>300000</v>
      </c>
      <c r="E58" s="24"/>
      <c r="F58" s="26">
        <f t="shared" si="0"/>
        <v>12339000</v>
      </c>
    </row>
    <row r="59" spans="1:6" ht="15" hidden="1" customHeight="1" x14ac:dyDescent="0.2">
      <c r="A59" s="44">
        <v>44225</v>
      </c>
      <c r="B59" s="14" t="s">
        <v>152</v>
      </c>
      <c r="C59" s="14" t="s">
        <v>430</v>
      </c>
      <c r="D59" s="25">
        <v>250000</v>
      </c>
      <c r="E59" s="24"/>
      <c r="F59" s="26">
        <f t="shared" si="0"/>
        <v>12589000</v>
      </c>
    </row>
    <row r="60" spans="1:6" ht="15" hidden="1" customHeight="1" x14ac:dyDescent="0.2">
      <c r="A60" s="44">
        <v>44225</v>
      </c>
      <c r="B60" s="14" t="s">
        <v>152</v>
      </c>
      <c r="C60" s="14" t="s">
        <v>183</v>
      </c>
      <c r="D60" s="25">
        <v>50000</v>
      </c>
      <c r="E60" s="24"/>
      <c r="F60" s="26">
        <f t="shared" si="0"/>
        <v>12639000</v>
      </c>
    </row>
    <row r="61" spans="1:6" ht="15" hidden="1" customHeight="1" x14ac:dyDescent="0.2">
      <c r="A61" s="44">
        <v>44225</v>
      </c>
      <c r="B61" s="14" t="s">
        <v>152</v>
      </c>
      <c r="C61" s="14" t="s">
        <v>184</v>
      </c>
      <c r="D61" s="25">
        <v>200000</v>
      </c>
      <c r="E61" s="24"/>
      <c r="F61" s="26">
        <f t="shared" si="0"/>
        <v>12839000</v>
      </c>
    </row>
    <row r="62" spans="1:6" ht="15" hidden="1" customHeight="1" x14ac:dyDescent="0.2">
      <c r="A62" s="44">
        <v>44225</v>
      </c>
      <c r="B62" s="14" t="s">
        <v>152</v>
      </c>
      <c r="C62" s="14" t="s">
        <v>409</v>
      </c>
      <c r="D62" s="25">
        <v>250000</v>
      </c>
      <c r="E62" s="24"/>
      <c r="F62" s="26">
        <f t="shared" si="0"/>
        <v>13089000</v>
      </c>
    </row>
    <row r="63" spans="1:6" ht="15" hidden="1" customHeight="1" x14ac:dyDescent="0.2">
      <c r="A63" s="44">
        <v>44225</v>
      </c>
      <c r="B63" s="14" t="s">
        <v>152</v>
      </c>
      <c r="C63" s="14" t="s">
        <v>185</v>
      </c>
      <c r="D63" s="25">
        <v>50000</v>
      </c>
      <c r="E63" s="24"/>
      <c r="F63" s="26">
        <f t="shared" si="0"/>
        <v>13139000</v>
      </c>
    </row>
    <row r="64" spans="1:6" ht="15" hidden="1" customHeight="1" x14ac:dyDescent="0.2">
      <c r="A64" s="44">
        <v>44225</v>
      </c>
      <c r="B64" s="14" t="s">
        <v>152</v>
      </c>
      <c r="C64" s="14" t="s">
        <v>419</v>
      </c>
      <c r="D64" s="25">
        <v>100000</v>
      </c>
      <c r="E64" s="24"/>
      <c r="F64" s="26">
        <f t="shared" si="0"/>
        <v>13239000</v>
      </c>
    </row>
    <row r="65" spans="1:6" ht="15" hidden="1" customHeight="1" x14ac:dyDescent="0.2">
      <c r="A65" s="44">
        <v>44225</v>
      </c>
      <c r="B65" s="14" t="s">
        <v>152</v>
      </c>
      <c r="C65" s="14" t="s">
        <v>186</v>
      </c>
      <c r="D65" s="25">
        <v>50000</v>
      </c>
      <c r="E65" s="24"/>
      <c r="F65" s="26">
        <f t="shared" si="0"/>
        <v>13289000</v>
      </c>
    </row>
    <row r="66" spans="1:6" ht="15" hidden="1" customHeight="1" x14ac:dyDescent="0.2">
      <c r="A66" s="44">
        <v>44225</v>
      </c>
      <c r="B66" s="14" t="s">
        <v>152</v>
      </c>
      <c r="C66" s="14" t="s">
        <v>329</v>
      </c>
      <c r="D66" s="25">
        <v>300000</v>
      </c>
      <c r="E66" s="24"/>
      <c r="F66" s="26">
        <f t="shared" si="0"/>
        <v>13589000</v>
      </c>
    </row>
    <row r="67" spans="1:6" ht="15" hidden="1" customHeight="1" x14ac:dyDescent="0.2">
      <c r="A67" s="44">
        <v>44225</v>
      </c>
      <c r="B67" s="14" t="s">
        <v>152</v>
      </c>
      <c r="C67" s="14" t="s">
        <v>187</v>
      </c>
      <c r="D67" s="25">
        <v>200000</v>
      </c>
      <c r="E67" s="24"/>
      <c r="F67" s="26">
        <f t="shared" si="0"/>
        <v>13789000</v>
      </c>
    </row>
    <row r="68" spans="1:6" ht="15" hidden="1" customHeight="1" x14ac:dyDescent="0.2">
      <c r="A68" s="44">
        <v>44225</v>
      </c>
      <c r="B68" s="14" t="s">
        <v>152</v>
      </c>
      <c r="C68" s="14" t="s">
        <v>45</v>
      </c>
      <c r="D68" s="25">
        <v>50000</v>
      </c>
      <c r="E68" s="24"/>
      <c r="F68" s="26">
        <f t="shared" si="0"/>
        <v>13839000</v>
      </c>
    </row>
    <row r="69" spans="1:6" ht="15" hidden="1" customHeight="1" x14ac:dyDescent="0.2">
      <c r="A69" s="44">
        <v>44225</v>
      </c>
      <c r="B69" s="14" t="s">
        <v>152</v>
      </c>
      <c r="C69" s="14" t="s">
        <v>188</v>
      </c>
      <c r="D69" s="25">
        <v>500000</v>
      </c>
      <c r="E69" s="24"/>
      <c r="F69" s="26">
        <f t="shared" si="0"/>
        <v>14339000</v>
      </c>
    </row>
    <row r="70" spans="1:6" ht="15" hidden="1" customHeight="1" x14ac:dyDescent="0.2">
      <c r="A70" s="44">
        <v>44227</v>
      </c>
      <c r="B70" s="14" t="s">
        <v>152</v>
      </c>
      <c r="C70" s="14" t="s">
        <v>117</v>
      </c>
      <c r="D70" s="25">
        <v>220000</v>
      </c>
      <c r="E70" s="24"/>
      <c r="F70" s="26">
        <f t="shared" ref="F70:F71" si="1">F69+D70-E70</f>
        <v>14559000</v>
      </c>
    </row>
    <row r="71" spans="1:6" ht="12.75" hidden="1" customHeight="1" x14ac:dyDescent="0.2">
      <c r="A71" s="44">
        <v>44227</v>
      </c>
      <c r="B71" s="14" t="s">
        <v>152</v>
      </c>
      <c r="C71" s="14" t="s">
        <v>31</v>
      </c>
      <c r="D71" s="25">
        <v>50000</v>
      </c>
      <c r="E71" s="24"/>
      <c r="F71" s="26">
        <f t="shared" si="1"/>
        <v>14609000</v>
      </c>
    </row>
    <row r="72" spans="1:6" ht="15" hidden="1" customHeight="1" x14ac:dyDescent="0.2">
      <c r="A72" s="403" t="s">
        <v>379</v>
      </c>
      <c r="B72" s="404"/>
      <c r="C72" s="404"/>
      <c r="D72" s="404"/>
      <c r="E72" s="404"/>
      <c r="F72" s="405"/>
    </row>
    <row r="73" spans="1:6" hidden="1" x14ac:dyDescent="0.2">
      <c r="A73" s="44">
        <v>44229</v>
      </c>
      <c r="B73" s="14" t="s">
        <v>152</v>
      </c>
      <c r="C73" s="14" t="s">
        <v>189</v>
      </c>
      <c r="D73" s="25">
        <v>200000</v>
      </c>
      <c r="E73" s="24"/>
      <c r="F73" s="48">
        <f>F71+D73-E73</f>
        <v>14809000</v>
      </c>
    </row>
    <row r="74" spans="1:6" ht="15" hidden="1" customHeight="1" x14ac:dyDescent="0.2">
      <c r="A74" s="44">
        <v>44229</v>
      </c>
      <c r="B74" s="14" t="s">
        <v>152</v>
      </c>
      <c r="C74" s="14" t="s">
        <v>190</v>
      </c>
      <c r="D74" s="67"/>
      <c r="E74" s="24">
        <v>200000</v>
      </c>
      <c r="F74" s="48">
        <f t="shared" ref="F74:F137" si="2">F73+D74-E74</f>
        <v>14609000</v>
      </c>
    </row>
    <row r="75" spans="1:6" ht="15" hidden="1" customHeight="1" x14ac:dyDescent="0.2">
      <c r="A75" s="44">
        <v>44229</v>
      </c>
      <c r="B75" s="14" t="s">
        <v>100</v>
      </c>
      <c r="C75" s="14" t="s">
        <v>41</v>
      </c>
      <c r="D75" s="25">
        <v>50000</v>
      </c>
      <c r="E75" s="24"/>
      <c r="F75" s="48">
        <f t="shared" si="2"/>
        <v>14659000</v>
      </c>
    </row>
    <row r="76" spans="1:6" ht="15" hidden="1" customHeight="1" x14ac:dyDescent="0.2">
      <c r="A76" s="44">
        <v>44229</v>
      </c>
      <c r="B76" s="14" t="s">
        <v>100</v>
      </c>
      <c r="C76" s="14" t="s">
        <v>191</v>
      </c>
      <c r="D76" s="67">
        <v>200000</v>
      </c>
      <c r="E76" s="24"/>
      <c r="F76" s="48">
        <f t="shared" si="2"/>
        <v>14859000</v>
      </c>
    </row>
    <row r="77" spans="1:6" ht="15" hidden="1" customHeight="1" x14ac:dyDescent="0.2">
      <c r="A77" s="44">
        <v>44229</v>
      </c>
      <c r="B77" s="14" t="s">
        <v>100</v>
      </c>
      <c r="C77" s="14" t="s">
        <v>192</v>
      </c>
      <c r="D77" s="67">
        <v>200000</v>
      </c>
      <c r="E77" s="24"/>
      <c r="F77" s="48">
        <f t="shared" si="2"/>
        <v>15059000</v>
      </c>
    </row>
    <row r="78" spans="1:6" ht="15" hidden="1" customHeight="1" x14ac:dyDescent="0.2">
      <c r="A78" s="44">
        <v>44229</v>
      </c>
      <c r="B78" s="14" t="s">
        <v>100</v>
      </c>
      <c r="C78" s="14" t="s">
        <v>193</v>
      </c>
      <c r="D78" s="25">
        <v>200000</v>
      </c>
      <c r="E78" s="24"/>
      <c r="F78" s="48">
        <f t="shared" si="2"/>
        <v>15259000</v>
      </c>
    </row>
    <row r="79" spans="1:6" ht="15" hidden="1" customHeight="1" x14ac:dyDescent="0.2">
      <c r="A79" s="44">
        <v>44229</v>
      </c>
      <c r="B79" s="14" t="s">
        <v>100</v>
      </c>
      <c r="C79" s="14" t="s">
        <v>194</v>
      </c>
      <c r="D79" s="25">
        <v>200000</v>
      </c>
      <c r="E79" s="24"/>
      <c r="F79" s="48">
        <f t="shared" si="2"/>
        <v>15459000</v>
      </c>
    </row>
    <row r="80" spans="1:6" ht="15" hidden="1" customHeight="1" x14ac:dyDescent="0.2">
      <c r="A80" s="44">
        <v>44231</v>
      </c>
      <c r="B80" s="14" t="s">
        <v>100</v>
      </c>
      <c r="C80" s="14" t="s">
        <v>195</v>
      </c>
      <c r="D80" s="25">
        <v>850000</v>
      </c>
      <c r="E80" s="25"/>
      <c r="F80" s="48">
        <f t="shared" si="2"/>
        <v>16309000</v>
      </c>
    </row>
    <row r="81" spans="1:6" ht="15" hidden="1" customHeight="1" x14ac:dyDescent="0.2">
      <c r="A81" s="44">
        <v>44231</v>
      </c>
      <c r="B81" s="14" t="s">
        <v>100</v>
      </c>
      <c r="C81" s="14" t="s">
        <v>196</v>
      </c>
      <c r="D81" s="67"/>
      <c r="E81" s="25">
        <v>1500000</v>
      </c>
      <c r="F81" s="48">
        <f t="shared" si="2"/>
        <v>14809000</v>
      </c>
    </row>
    <row r="82" spans="1:6" ht="15" hidden="1" customHeight="1" x14ac:dyDescent="0.2">
      <c r="A82" s="44">
        <v>44231</v>
      </c>
      <c r="B82" s="14" t="s">
        <v>100</v>
      </c>
      <c r="C82" s="14" t="s">
        <v>171</v>
      </c>
      <c r="D82" s="25">
        <v>300000</v>
      </c>
      <c r="E82" s="25"/>
      <c r="F82" s="48">
        <f t="shared" si="2"/>
        <v>15109000</v>
      </c>
    </row>
    <row r="83" spans="1:6" ht="15" hidden="1" customHeight="1" x14ac:dyDescent="0.2">
      <c r="A83" s="44">
        <v>44232</v>
      </c>
      <c r="B83" s="14" t="s">
        <v>100</v>
      </c>
      <c r="C83" s="14" t="s">
        <v>197</v>
      </c>
      <c r="D83" s="25">
        <v>50000</v>
      </c>
      <c r="E83" s="25"/>
      <c r="F83" s="48">
        <f t="shared" si="2"/>
        <v>15159000</v>
      </c>
    </row>
    <row r="84" spans="1:6" ht="15" hidden="1" customHeight="1" x14ac:dyDescent="0.2">
      <c r="A84" s="44">
        <v>44232</v>
      </c>
      <c r="B84" s="14" t="s">
        <v>100</v>
      </c>
      <c r="C84" s="14" t="s">
        <v>198</v>
      </c>
      <c r="D84" s="25">
        <v>200000</v>
      </c>
      <c r="E84" s="25"/>
      <c r="F84" s="48">
        <f t="shared" si="2"/>
        <v>15359000</v>
      </c>
    </row>
    <row r="85" spans="1:6" ht="15" hidden="1" customHeight="1" x14ac:dyDescent="0.2">
      <c r="A85" s="44">
        <v>44236</v>
      </c>
      <c r="B85" s="14" t="s">
        <v>100</v>
      </c>
      <c r="C85" s="14" t="s">
        <v>199</v>
      </c>
      <c r="D85" s="67"/>
      <c r="E85" s="25">
        <v>200000</v>
      </c>
      <c r="F85" s="48">
        <f t="shared" si="2"/>
        <v>15159000</v>
      </c>
    </row>
    <row r="86" spans="1:6" ht="15" hidden="1" customHeight="1" x14ac:dyDescent="0.2">
      <c r="A86" s="44">
        <v>44236</v>
      </c>
      <c r="B86" s="14" t="s">
        <v>100</v>
      </c>
      <c r="C86" s="14" t="s">
        <v>120</v>
      </c>
      <c r="D86" s="67"/>
      <c r="E86" s="25">
        <v>250000</v>
      </c>
      <c r="F86" s="48">
        <f t="shared" si="2"/>
        <v>14909000</v>
      </c>
    </row>
    <row r="87" spans="1:6" ht="15" hidden="1" customHeight="1" x14ac:dyDescent="0.2">
      <c r="A87" s="44">
        <v>44236</v>
      </c>
      <c r="B87" s="14" t="s">
        <v>100</v>
      </c>
      <c r="C87" s="14" t="s">
        <v>113</v>
      </c>
      <c r="D87" s="67"/>
      <c r="E87" s="25">
        <v>200000</v>
      </c>
      <c r="F87" s="48">
        <f t="shared" si="2"/>
        <v>14709000</v>
      </c>
    </row>
    <row r="88" spans="1:6" ht="15" hidden="1" customHeight="1" x14ac:dyDescent="0.2">
      <c r="A88" s="44">
        <v>44237</v>
      </c>
      <c r="B88" s="14" t="s">
        <v>100</v>
      </c>
      <c r="C88" s="14" t="s">
        <v>101</v>
      </c>
      <c r="D88" s="67"/>
      <c r="E88" s="22">
        <v>200000</v>
      </c>
      <c r="F88" s="48">
        <f t="shared" si="2"/>
        <v>14509000</v>
      </c>
    </row>
    <row r="89" spans="1:6" ht="15" hidden="1" customHeight="1" x14ac:dyDescent="0.2">
      <c r="A89" s="44">
        <v>44237</v>
      </c>
      <c r="B89" s="14" t="s">
        <v>100</v>
      </c>
      <c r="C89" s="14" t="s">
        <v>200</v>
      </c>
      <c r="D89" s="67"/>
      <c r="E89" s="25">
        <v>500000</v>
      </c>
      <c r="F89" s="48">
        <f t="shared" si="2"/>
        <v>14009000</v>
      </c>
    </row>
    <row r="90" spans="1:6" ht="15" hidden="1" customHeight="1" x14ac:dyDescent="0.2">
      <c r="A90" s="44">
        <v>44239</v>
      </c>
      <c r="B90" s="14" t="s">
        <v>100</v>
      </c>
      <c r="C90" s="14" t="s">
        <v>201</v>
      </c>
      <c r="D90" s="67"/>
      <c r="E90" s="25">
        <v>200000</v>
      </c>
      <c r="F90" s="48">
        <f t="shared" si="2"/>
        <v>13809000</v>
      </c>
    </row>
    <row r="91" spans="1:6" ht="15" hidden="1" customHeight="1" x14ac:dyDescent="0.2">
      <c r="A91" s="44">
        <v>44240</v>
      </c>
      <c r="B91" s="14" t="s">
        <v>100</v>
      </c>
      <c r="C91" s="14" t="s">
        <v>202</v>
      </c>
      <c r="D91" s="67"/>
      <c r="E91" s="25">
        <v>200000</v>
      </c>
      <c r="F91" s="48">
        <f t="shared" si="2"/>
        <v>13609000</v>
      </c>
    </row>
    <row r="92" spans="1:6" ht="15" hidden="1" customHeight="1" x14ac:dyDescent="0.2">
      <c r="A92" s="44">
        <v>44241</v>
      </c>
      <c r="B92" s="14" t="s">
        <v>17</v>
      </c>
      <c r="C92" s="14" t="s">
        <v>158</v>
      </c>
      <c r="D92" s="67"/>
      <c r="E92" s="25">
        <v>50000</v>
      </c>
      <c r="F92" s="48">
        <f t="shared" si="2"/>
        <v>13559000</v>
      </c>
    </row>
    <row r="93" spans="1:6" ht="15" hidden="1" customHeight="1" x14ac:dyDescent="0.2">
      <c r="A93" s="44">
        <v>44241</v>
      </c>
      <c r="B93" s="14" t="s">
        <v>203</v>
      </c>
      <c r="C93" s="14" t="s">
        <v>264</v>
      </c>
      <c r="D93" s="67"/>
      <c r="E93" s="22">
        <v>200000</v>
      </c>
      <c r="F93" s="48">
        <f t="shared" si="2"/>
        <v>13359000</v>
      </c>
    </row>
    <row r="94" spans="1:6" ht="15" hidden="1" customHeight="1" x14ac:dyDescent="0.2">
      <c r="A94" s="44">
        <v>44243</v>
      </c>
      <c r="B94" s="14" t="s">
        <v>100</v>
      </c>
      <c r="C94" s="14" t="s">
        <v>159</v>
      </c>
      <c r="D94" s="67"/>
      <c r="E94" s="25">
        <v>300000</v>
      </c>
      <c r="F94" s="48">
        <f t="shared" si="2"/>
        <v>13059000</v>
      </c>
    </row>
    <row r="95" spans="1:6" ht="15" hidden="1" customHeight="1" x14ac:dyDescent="0.2">
      <c r="A95" s="44">
        <v>44245</v>
      </c>
      <c r="B95" s="14" t="s">
        <v>100</v>
      </c>
      <c r="C95" s="14" t="s">
        <v>204</v>
      </c>
      <c r="D95" s="67"/>
      <c r="E95" s="25">
        <v>200000</v>
      </c>
      <c r="F95" s="48">
        <f t="shared" si="2"/>
        <v>12859000</v>
      </c>
    </row>
    <row r="96" spans="1:6" ht="15" hidden="1" customHeight="1" x14ac:dyDescent="0.2">
      <c r="A96" s="44">
        <v>44245</v>
      </c>
      <c r="B96" s="14" t="s">
        <v>100</v>
      </c>
      <c r="C96" s="14" t="s">
        <v>436</v>
      </c>
      <c r="D96" s="25">
        <v>440000</v>
      </c>
      <c r="E96" s="25"/>
      <c r="F96" s="48">
        <f t="shared" si="2"/>
        <v>13299000</v>
      </c>
    </row>
    <row r="97" spans="1:6" ht="15" hidden="1" customHeight="1" x14ac:dyDescent="0.2">
      <c r="A97" s="44">
        <v>44246</v>
      </c>
      <c r="B97" s="14" t="s">
        <v>100</v>
      </c>
      <c r="C97" s="14" t="s">
        <v>205</v>
      </c>
      <c r="D97" s="67"/>
      <c r="E97" s="22">
        <v>200000</v>
      </c>
      <c r="F97" s="48">
        <f t="shared" si="2"/>
        <v>13099000</v>
      </c>
    </row>
    <row r="98" spans="1:6" ht="15" hidden="1" customHeight="1" x14ac:dyDescent="0.2">
      <c r="A98" s="44">
        <v>44248</v>
      </c>
      <c r="B98" s="14" t="s">
        <v>17</v>
      </c>
      <c r="C98" s="14" t="s">
        <v>158</v>
      </c>
      <c r="D98" s="67"/>
      <c r="E98" s="25">
        <v>50000</v>
      </c>
      <c r="F98" s="48">
        <f t="shared" si="2"/>
        <v>13049000</v>
      </c>
    </row>
    <row r="99" spans="1:6" ht="15" hidden="1" customHeight="1" x14ac:dyDescent="0.2">
      <c r="A99" s="44">
        <v>44249</v>
      </c>
      <c r="B99" s="14" t="s">
        <v>17</v>
      </c>
      <c r="C99" s="14" t="s">
        <v>160</v>
      </c>
      <c r="D99" s="67"/>
      <c r="E99" s="25">
        <v>200000</v>
      </c>
      <c r="F99" s="48">
        <f t="shared" si="2"/>
        <v>12849000</v>
      </c>
    </row>
    <row r="100" spans="1:6" ht="15" hidden="1" customHeight="1" x14ac:dyDescent="0.2">
      <c r="A100" s="44">
        <v>44249</v>
      </c>
      <c r="B100" s="14" t="s">
        <v>17</v>
      </c>
      <c r="C100" s="14" t="s">
        <v>159</v>
      </c>
      <c r="D100" s="67"/>
      <c r="E100" s="25">
        <v>50000</v>
      </c>
      <c r="F100" s="48">
        <f t="shared" si="2"/>
        <v>12799000</v>
      </c>
    </row>
    <row r="101" spans="1:6" ht="15" hidden="1" customHeight="1" x14ac:dyDescent="0.2">
      <c r="A101" s="44">
        <v>44249</v>
      </c>
      <c r="B101" s="14" t="s">
        <v>17</v>
      </c>
      <c r="C101" s="14" t="s">
        <v>437</v>
      </c>
      <c r="D101" s="25">
        <v>440000</v>
      </c>
      <c r="E101" s="25"/>
      <c r="F101" s="48">
        <f t="shared" si="2"/>
        <v>13239000</v>
      </c>
    </row>
    <row r="102" spans="1:6" ht="15" hidden="1" customHeight="1" x14ac:dyDescent="0.2">
      <c r="A102" s="44">
        <v>44249</v>
      </c>
      <c r="B102" s="14" t="s">
        <v>17</v>
      </c>
      <c r="C102" s="14" t="s">
        <v>206</v>
      </c>
      <c r="D102" s="67"/>
      <c r="E102" s="25">
        <v>2000000</v>
      </c>
      <c r="F102" s="48">
        <f t="shared" si="2"/>
        <v>11239000</v>
      </c>
    </row>
    <row r="103" spans="1:6" ht="15" hidden="1" customHeight="1" x14ac:dyDescent="0.2">
      <c r="A103" s="21">
        <v>44249</v>
      </c>
      <c r="B103" s="20" t="s">
        <v>100</v>
      </c>
      <c r="C103" s="20" t="s">
        <v>207</v>
      </c>
      <c r="D103" s="67"/>
      <c r="E103" s="25">
        <v>2000000</v>
      </c>
      <c r="F103" s="26">
        <f t="shared" si="2"/>
        <v>9239000</v>
      </c>
    </row>
    <row r="104" spans="1:6" ht="15" hidden="1" customHeight="1" x14ac:dyDescent="0.2">
      <c r="A104" s="44">
        <v>44249</v>
      </c>
      <c r="B104" s="14" t="s">
        <v>100</v>
      </c>
      <c r="C104" s="14" t="s">
        <v>113</v>
      </c>
      <c r="D104" s="67"/>
      <c r="E104" s="25">
        <v>300000</v>
      </c>
      <c r="F104" s="48">
        <f t="shared" si="2"/>
        <v>8939000</v>
      </c>
    </row>
    <row r="105" spans="1:6" ht="15" hidden="1" customHeight="1" x14ac:dyDescent="0.2">
      <c r="A105" s="44">
        <v>44250</v>
      </c>
      <c r="B105" s="14" t="s">
        <v>100</v>
      </c>
      <c r="C105" s="14" t="s">
        <v>287</v>
      </c>
      <c r="D105" s="67"/>
      <c r="E105" s="25">
        <v>100000</v>
      </c>
      <c r="F105" s="48">
        <f t="shared" si="2"/>
        <v>8839000</v>
      </c>
    </row>
    <row r="106" spans="1:6" ht="15" hidden="1" customHeight="1" x14ac:dyDescent="0.2">
      <c r="A106" s="44">
        <v>44250</v>
      </c>
      <c r="B106" s="14" t="s">
        <v>100</v>
      </c>
      <c r="C106" s="14" t="s">
        <v>208</v>
      </c>
      <c r="D106" s="67"/>
      <c r="E106" s="25">
        <v>1000000</v>
      </c>
      <c r="F106" s="48">
        <f t="shared" si="2"/>
        <v>7839000</v>
      </c>
    </row>
    <row r="107" spans="1:6" ht="15" hidden="1" customHeight="1" x14ac:dyDescent="0.2">
      <c r="A107" s="44">
        <v>44250</v>
      </c>
      <c r="B107" s="14" t="s">
        <v>100</v>
      </c>
      <c r="C107" s="14" t="s">
        <v>209</v>
      </c>
      <c r="D107" s="67"/>
      <c r="E107" s="25">
        <v>200000</v>
      </c>
      <c r="F107" s="48">
        <f t="shared" si="2"/>
        <v>7639000</v>
      </c>
    </row>
    <row r="108" spans="1:6" ht="15" hidden="1" customHeight="1" x14ac:dyDescent="0.2">
      <c r="A108" s="44">
        <v>44250</v>
      </c>
      <c r="B108" s="14" t="s">
        <v>100</v>
      </c>
      <c r="C108" s="14" t="s">
        <v>157</v>
      </c>
      <c r="D108" s="67"/>
      <c r="E108" s="25">
        <v>300000</v>
      </c>
      <c r="F108" s="48">
        <f t="shared" si="2"/>
        <v>7339000</v>
      </c>
    </row>
    <row r="109" spans="1:6" ht="15" hidden="1" customHeight="1" x14ac:dyDescent="0.2">
      <c r="A109" s="44">
        <v>44251</v>
      </c>
      <c r="B109" s="14" t="s">
        <v>100</v>
      </c>
      <c r="C109" s="14" t="s">
        <v>162</v>
      </c>
      <c r="D109" s="67"/>
      <c r="E109" s="25">
        <v>100000</v>
      </c>
      <c r="F109" s="48">
        <f t="shared" si="2"/>
        <v>7239000</v>
      </c>
    </row>
    <row r="110" spans="1:6" ht="15" hidden="1" customHeight="1" x14ac:dyDescent="0.2">
      <c r="A110" s="44">
        <v>44252</v>
      </c>
      <c r="B110" s="14" t="s">
        <v>17</v>
      </c>
      <c r="C110" s="14" t="s">
        <v>158</v>
      </c>
      <c r="D110" s="67"/>
      <c r="E110" s="25">
        <v>100000</v>
      </c>
      <c r="F110" s="48">
        <f t="shared" si="2"/>
        <v>7139000</v>
      </c>
    </row>
    <row r="111" spans="1:6" ht="15" hidden="1" customHeight="1" x14ac:dyDescent="0.2">
      <c r="A111" s="44">
        <v>44253</v>
      </c>
      <c r="B111" s="14" t="s">
        <v>100</v>
      </c>
      <c r="C111" s="14" t="s">
        <v>185</v>
      </c>
      <c r="D111" s="25">
        <v>50000</v>
      </c>
      <c r="E111" s="25"/>
      <c r="F111" s="48">
        <f t="shared" si="2"/>
        <v>7189000</v>
      </c>
    </row>
    <row r="112" spans="1:6" ht="15" hidden="1" customHeight="1" x14ac:dyDescent="0.2">
      <c r="A112" s="44">
        <v>44253</v>
      </c>
      <c r="B112" s="14" t="s">
        <v>100</v>
      </c>
      <c r="C112" s="14" t="s">
        <v>210</v>
      </c>
      <c r="D112" s="25">
        <v>50000</v>
      </c>
      <c r="E112" s="25"/>
      <c r="F112" s="48">
        <f t="shared" si="2"/>
        <v>7239000</v>
      </c>
    </row>
    <row r="113" spans="1:6" ht="15" hidden="1" customHeight="1" x14ac:dyDescent="0.2">
      <c r="A113" s="44">
        <v>44253</v>
      </c>
      <c r="B113" s="14" t="s">
        <v>100</v>
      </c>
      <c r="C113" s="14" t="s">
        <v>408</v>
      </c>
      <c r="D113" s="25">
        <v>250000</v>
      </c>
      <c r="E113" s="25"/>
      <c r="F113" s="48">
        <f t="shared" si="2"/>
        <v>7489000</v>
      </c>
    </row>
    <row r="114" spans="1:6" ht="15" hidden="1" customHeight="1" x14ac:dyDescent="0.2">
      <c r="A114" s="44">
        <v>44253</v>
      </c>
      <c r="B114" s="14" t="s">
        <v>100</v>
      </c>
      <c r="C114" s="14" t="s">
        <v>183</v>
      </c>
      <c r="D114" s="25">
        <v>50000</v>
      </c>
      <c r="E114" s="25"/>
      <c r="F114" s="48">
        <f t="shared" si="2"/>
        <v>7539000</v>
      </c>
    </row>
    <row r="115" spans="1:6" ht="15" hidden="1" customHeight="1" x14ac:dyDescent="0.2">
      <c r="A115" s="44">
        <v>44253</v>
      </c>
      <c r="B115" s="14" t="s">
        <v>100</v>
      </c>
      <c r="C115" s="14" t="s">
        <v>392</v>
      </c>
      <c r="D115" s="25">
        <v>200000</v>
      </c>
      <c r="E115" s="25"/>
      <c r="F115" s="48">
        <f t="shared" si="2"/>
        <v>7739000</v>
      </c>
    </row>
    <row r="116" spans="1:6" ht="15" hidden="1" customHeight="1" x14ac:dyDescent="0.2">
      <c r="A116" s="44">
        <v>44253</v>
      </c>
      <c r="B116" s="14" t="s">
        <v>100</v>
      </c>
      <c r="C116" s="14" t="s">
        <v>211</v>
      </c>
      <c r="D116" s="25">
        <v>200000</v>
      </c>
      <c r="E116" s="25"/>
      <c r="F116" s="48">
        <f t="shared" si="2"/>
        <v>7939000</v>
      </c>
    </row>
    <row r="117" spans="1:6" ht="15" hidden="1" customHeight="1" x14ac:dyDescent="0.2">
      <c r="A117" s="44">
        <v>44253</v>
      </c>
      <c r="B117" s="14" t="s">
        <v>100</v>
      </c>
      <c r="C117" s="14" t="s">
        <v>430</v>
      </c>
      <c r="D117" s="25">
        <v>250000</v>
      </c>
      <c r="E117" s="25"/>
      <c r="F117" s="48">
        <f t="shared" si="2"/>
        <v>8189000</v>
      </c>
    </row>
    <row r="118" spans="1:6" ht="15" hidden="1" customHeight="1" x14ac:dyDescent="0.2">
      <c r="A118" s="44">
        <v>44253</v>
      </c>
      <c r="B118" s="14" t="s">
        <v>100</v>
      </c>
      <c r="C118" s="14" t="s">
        <v>212</v>
      </c>
      <c r="D118" s="25">
        <v>200000</v>
      </c>
      <c r="E118" s="25"/>
      <c r="F118" s="48">
        <f t="shared" si="2"/>
        <v>8389000</v>
      </c>
    </row>
    <row r="119" spans="1:6" ht="15" hidden="1" customHeight="1" x14ac:dyDescent="0.2">
      <c r="A119" s="44">
        <v>44253</v>
      </c>
      <c r="B119" s="14" t="s">
        <v>100</v>
      </c>
      <c r="C119" s="14" t="s">
        <v>213</v>
      </c>
      <c r="D119" s="25">
        <v>200000</v>
      </c>
      <c r="E119" s="25"/>
      <c r="F119" s="48">
        <f t="shared" si="2"/>
        <v>8589000</v>
      </c>
    </row>
    <row r="120" spans="1:6" ht="15" hidden="1" customHeight="1" x14ac:dyDescent="0.2">
      <c r="A120" s="44">
        <v>44253</v>
      </c>
      <c r="B120" s="14" t="s">
        <v>100</v>
      </c>
      <c r="C120" s="14" t="s">
        <v>174</v>
      </c>
      <c r="D120" s="25">
        <v>50000</v>
      </c>
      <c r="E120" s="25"/>
      <c r="F120" s="48">
        <f t="shared" si="2"/>
        <v>8639000</v>
      </c>
    </row>
    <row r="121" spans="1:6" ht="15" hidden="1" customHeight="1" x14ac:dyDescent="0.2">
      <c r="A121" s="44">
        <v>44253</v>
      </c>
      <c r="B121" s="14" t="s">
        <v>100</v>
      </c>
      <c r="C121" s="14" t="s">
        <v>214</v>
      </c>
      <c r="D121" s="25">
        <v>200000</v>
      </c>
      <c r="E121" s="25"/>
      <c r="F121" s="48">
        <f t="shared" si="2"/>
        <v>8839000</v>
      </c>
    </row>
    <row r="122" spans="1:6" ht="15" hidden="1" customHeight="1" x14ac:dyDescent="0.2">
      <c r="A122" s="44">
        <v>44253</v>
      </c>
      <c r="B122" s="14" t="s">
        <v>100</v>
      </c>
      <c r="C122" s="14" t="s">
        <v>454</v>
      </c>
      <c r="D122" s="25">
        <v>165000</v>
      </c>
      <c r="E122" s="25"/>
      <c r="F122" s="48">
        <f t="shared" si="2"/>
        <v>9004000</v>
      </c>
    </row>
    <row r="123" spans="1:6" ht="15" hidden="1" customHeight="1" x14ac:dyDescent="0.2">
      <c r="A123" s="44">
        <v>44253</v>
      </c>
      <c r="B123" s="14" t="s">
        <v>100</v>
      </c>
      <c r="C123" s="14" t="s">
        <v>41</v>
      </c>
      <c r="D123" s="25">
        <v>50000</v>
      </c>
      <c r="E123" s="25"/>
      <c r="F123" s="48">
        <f t="shared" si="2"/>
        <v>9054000</v>
      </c>
    </row>
    <row r="124" spans="1:6" ht="15" hidden="1" customHeight="1" x14ac:dyDescent="0.2">
      <c r="A124" s="44">
        <v>44253</v>
      </c>
      <c r="B124" s="14" t="s">
        <v>100</v>
      </c>
      <c r="C124" s="14" t="s">
        <v>215</v>
      </c>
      <c r="D124" s="25">
        <v>500000</v>
      </c>
      <c r="E124" s="25"/>
      <c r="F124" s="48">
        <f t="shared" si="2"/>
        <v>9554000</v>
      </c>
    </row>
    <row r="125" spans="1:6" ht="15" hidden="1" customHeight="1" x14ac:dyDescent="0.2">
      <c r="A125" s="44">
        <v>44253</v>
      </c>
      <c r="B125" s="14" t="s">
        <v>100</v>
      </c>
      <c r="C125" s="14" t="s">
        <v>125</v>
      </c>
      <c r="D125" s="25">
        <v>200000</v>
      </c>
      <c r="E125" s="25"/>
      <c r="F125" s="48">
        <f t="shared" si="2"/>
        <v>9754000</v>
      </c>
    </row>
    <row r="126" spans="1:6" ht="15" hidden="1" customHeight="1" x14ac:dyDescent="0.2">
      <c r="A126" s="44">
        <v>44253</v>
      </c>
      <c r="B126" s="14" t="s">
        <v>100</v>
      </c>
      <c r="C126" s="14" t="s">
        <v>42</v>
      </c>
      <c r="D126" s="25">
        <v>50000</v>
      </c>
      <c r="E126" s="25"/>
      <c r="F126" s="48">
        <f t="shared" si="2"/>
        <v>9804000</v>
      </c>
    </row>
    <row r="127" spans="1:6" ht="15" hidden="1" customHeight="1" x14ac:dyDescent="0.2">
      <c r="A127" s="44">
        <v>44253</v>
      </c>
      <c r="B127" s="14" t="s">
        <v>100</v>
      </c>
      <c r="C127" s="14" t="s">
        <v>177</v>
      </c>
      <c r="D127" s="25">
        <v>200000</v>
      </c>
      <c r="E127" s="25"/>
      <c r="F127" s="48">
        <f t="shared" si="2"/>
        <v>10004000</v>
      </c>
    </row>
    <row r="128" spans="1:6" ht="15" hidden="1" customHeight="1" x14ac:dyDescent="0.2">
      <c r="A128" s="44">
        <v>44254</v>
      </c>
      <c r="B128" s="14" t="s">
        <v>100</v>
      </c>
      <c r="C128" s="14" t="s">
        <v>45</v>
      </c>
      <c r="D128" s="25">
        <v>50000</v>
      </c>
      <c r="E128" s="25"/>
      <c r="F128" s="48">
        <f t="shared" si="2"/>
        <v>10054000</v>
      </c>
    </row>
    <row r="129" spans="1:6" ht="15" hidden="1" customHeight="1" x14ac:dyDescent="0.2">
      <c r="A129" s="44">
        <v>44254</v>
      </c>
      <c r="B129" s="14" t="s">
        <v>100</v>
      </c>
      <c r="C129" s="14" t="s">
        <v>413</v>
      </c>
      <c r="D129" s="25">
        <v>440000</v>
      </c>
      <c r="E129" s="25"/>
      <c r="F129" s="48">
        <f t="shared" si="2"/>
        <v>10494000</v>
      </c>
    </row>
    <row r="130" spans="1:6" ht="15" hidden="1" customHeight="1" x14ac:dyDescent="0.2">
      <c r="A130" s="44">
        <v>44254</v>
      </c>
      <c r="B130" s="14" t="s">
        <v>100</v>
      </c>
      <c r="C130" s="14" t="s">
        <v>216</v>
      </c>
      <c r="D130" s="25">
        <v>500000</v>
      </c>
      <c r="E130" s="25"/>
      <c r="F130" s="48">
        <f t="shared" si="2"/>
        <v>10994000</v>
      </c>
    </row>
    <row r="131" spans="1:6" ht="15" hidden="1" customHeight="1" x14ac:dyDescent="0.2">
      <c r="A131" s="44">
        <v>44254</v>
      </c>
      <c r="B131" s="14" t="s">
        <v>100</v>
      </c>
      <c r="C131" s="14" t="s">
        <v>114</v>
      </c>
      <c r="D131" s="25">
        <v>50000</v>
      </c>
      <c r="E131" s="25"/>
      <c r="F131" s="48">
        <f t="shared" si="2"/>
        <v>11044000</v>
      </c>
    </row>
    <row r="132" spans="1:6" ht="15" hidden="1" customHeight="1" x14ac:dyDescent="0.2">
      <c r="A132" s="44">
        <v>44254</v>
      </c>
      <c r="B132" s="14" t="s">
        <v>100</v>
      </c>
      <c r="C132" s="14" t="s">
        <v>217</v>
      </c>
      <c r="D132" s="25">
        <v>300000</v>
      </c>
      <c r="E132" s="25"/>
      <c r="F132" s="48">
        <f t="shared" si="2"/>
        <v>11344000</v>
      </c>
    </row>
    <row r="133" spans="1:6" ht="15" hidden="1" customHeight="1" x14ac:dyDescent="0.2">
      <c r="A133" s="44">
        <v>44254</v>
      </c>
      <c r="B133" s="14" t="s">
        <v>100</v>
      </c>
      <c r="C133" s="14" t="s">
        <v>165</v>
      </c>
      <c r="D133" s="25">
        <v>450000</v>
      </c>
      <c r="E133" s="25"/>
      <c r="F133" s="48">
        <f t="shared" si="2"/>
        <v>11794000</v>
      </c>
    </row>
    <row r="134" spans="1:6" ht="15" hidden="1" customHeight="1" x14ac:dyDescent="0.2">
      <c r="A134" s="44">
        <v>44255</v>
      </c>
      <c r="B134" s="14" t="s">
        <v>17</v>
      </c>
      <c r="C134" s="14" t="s">
        <v>218</v>
      </c>
      <c r="D134" s="25">
        <v>100000</v>
      </c>
      <c r="E134" s="25"/>
      <c r="F134" s="48">
        <f t="shared" si="2"/>
        <v>11894000</v>
      </c>
    </row>
    <row r="135" spans="1:6" ht="15" hidden="1" customHeight="1" x14ac:dyDescent="0.2">
      <c r="A135" s="44">
        <v>44255</v>
      </c>
      <c r="B135" s="14" t="s">
        <v>17</v>
      </c>
      <c r="C135" s="14" t="s">
        <v>219</v>
      </c>
      <c r="D135" s="25">
        <v>50000</v>
      </c>
      <c r="E135" s="25"/>
      <c r="F135" s="48">
        <f t="shared" si="2"/>
        <v>11944000</v>
      </c>
    </row>
    <row r="136" spans="1:6" ht="15" hidden="1" customHeight="1" x14ac:dyDescent="0.2">
      <c r="A136" s="44">
        <v>44255</v>
      </c>
      <c r="B136" s="14" t="s">
        <v>17</v>
      </c>
      <c r="C136" s="14" t="s">
        <v>107</v>
      </c>
      <c r="D136" s="25">
        <v>50000</v>
      </c>
      <c r="E136" s="25"/>
      <c r="F136" s="48">
        <f t="shared" si="2"/>
        <v>11994000</v>
      </c>
    </row>
    <row r="137" spans="1:6" ht="15" hidden="1" customHeight="1" x14ac:dyDescent="0.2">
      <c r="A137" s="44">
        <v>44255</v>
      </c>
      <c r="B137" s="14" t="s">
        <v>17</v>
      </c>
      <c r="C137" s="14" t="s">
        <v>36</v>
      </c>
      <c r="D137" s="25">
        <v>50000</v>
      </c>
      <c r="E137" s="25"/>
      <c r="F137" s="48">
        <f t="shared" si="2"/>
        <v>12044000</v>
      </c>
    </row>
    <row r="138" spans="1:6" ht="15" hidden="1" customHeight="1" x14ac:dyDescent="0.2">
      <c r="A138" s="44">
        <v>44255</v>
      </c>
      <c r="B138" s="14" t="s">
        <v>17</v>
      </c>
      <c r="C138" s="14" t="s">
        <v>510</v>
      </c>
      <c r="D138" s="25">
        <v>220000</v>
      </c>
      <c r="E138" s="25"/>
      <c r="F138" s="48">
        <f t="shared" ref="F138:F201" si="3">F137+D138-E138</f>
        <v>12264000</v>
      </c>
    </row>
    <row r="139" spans="1:6" ht="15" hidden="1" customHeight="1" x14ac:dyDescent="0.2">
      <c r="A139" s="44">
        <v>44255</v>
      </c>
      <c r="B139" s="14" t="s">
        <v>17</v>
      </c>
      <c r="C139" s="14" t="s">
        <v>40</v>
      </c>
      <c r="D139" s="25">
        <v>50000</v>
      </c>
      <c r="E139" s="25"/>
      <c r="F139" s="48">
        <f t="shared" si="3"/>
        <v>12314000</v>
      </c>
    </row>
    <row r="140" spans="1:6" ht="15" hidden="1" customHeight="1" x14ac:dyDescent="0.2">
      <c r="A140" s="44">
        <v>44255</v>
      </c>
      <c r="B140" s="14" t="s">
        <v>17</v>
      </c>
      <c r="C140" s="14" t="s">
        <v>220</v>
      </c>
      <c r="D140" s="25">
        <v>50000</v>
      </c>
      <c r="E140" s="25"/>
      <c r="F140" s="48">
        <f t="shared" si="3"/>
        <v>12364000</v>
      </c>
    </row>
    <row r="141" spans="1:6" ht="15" hidden="1" customHeight="1" x14ac:dyDescent="0.2">
      <c r="A141" s="44">
        <v>44255</v>
      </c>
      <c r="B141" s="14" t="s">
        <v>17</v>
      </c>
      <c r="C141" s="14" t="s">
        <v>171</v>
      </c>
      <c r="D141" s="25">
        <v>100000</v>
      </c>
      <c r="E141" s="25"/>
      <c r="F141" s="48">
        <f t="shared" si="3"/>
        <v>12464000</v>
      </c>
    </row>
    <row r="142" spans="1:6" ht="15" hidden="1" customHeight="1" x14ac:dyDescent="0.2">
      <c r="A142" s="403" t="s">
        <v>380</v>
      </c>
      <c r="B142" s="404"/>
      <c r="C142" s="404"/>
      <c r="D142" s="404"/>
      <c r="E142" s="404"/>
      <c r="F142" s="405"/>
    </row>
    <row r="143" spans="1:6" ht="15" hidden="1" customHeight="1" x14ac:dyDescent="0.2">
      <c r="A143" s="44">
        <v>44256</v>
      </c>
      <c r="B143" s="14" t="s">
        <v>17</v>
      </c>
      <c r="C143" s="14" t="s">
        <v>211</v>
      </c>
      <c r="D143" s="25">
        <v>720000</v>
      </c>
      <c r="E143" s="25"/>
      <c r="F143" s="48">
        <f>F141+D143-E143</f>
        <v>13184000</v>
      </c>
    </row>
    <row r="144" spans="1:6" ht="15" hidden="1" customHeight="1" x14ac:dyDescent="0.2">
      <c r="A144" s="44">
        <v>44256</v>
      </c>
      <c r="B144" s="14" t="s">
        <v>17</v>
      </c>
      <c r="C144" s="14" t="s">
        <v>221</v>
      </c>
      <c r="D144" s="67"/>
      <c r="E144" s="25">
        <v>2000000</v>
      </c>
      <c r="F144" s="48">
        <f t="shared" si="3"/>
        <v>11184000</v>
      </c>
    </row>
    <row r="145" spans="1:6" ht="15" hidden="1" customHeight="1" x14ac:dyDescent="0.2">
      <c r="A145" s="44">
        <v>44256</v>
      </c>
      <c r="B145" s="14" t="s">
        <v>17</v>
      </c>
      <c r="C145" s="14" t="s">
        <v>39</v>
      </c>
      <c r="D145" s="25">
        <v>50000</v>
      </c>
      <c r="E145" s="25"/>
      <c r="F145" s="48">
        <f t="shared" si="3"/>
        <v>11234000</v>
      </c>
    </row>
    <row r="146" spans="1:6" ht="15" hidden="1" customHeight="1" x14ac:dyDescent="0.2">
      <c r="A146" s="44">
        <v>44256</v>
      </c>
      <c r="B146" s="14" t="s">
        <v>17</v>
      </c>
      <c r="C146" s="14" t="s">
        <v>433</v>
      </c>
      <c r="D146" s="25">
        <v>100000</v>
      </c>
      <c r="E146" s="25"/>
      <c r="F146" s="48">
        <f t="shared" si="3"/>
        <v>11334000</v>
      </c>
    </row>
    <row r="147" spans="1:6" ht="15" hidden="1" customHeight="1" x14ac:dyDescent="0.2">
      <c r="A147" s="44">
        <v>44257</v>
      </c>
      <c r="B147" s="14" t="s">
        <v>17</v>
      </c>
      <c r="C147" s="14" t="s">
        <v>197</v>
      </c>
      <c r="D147" s="25">
        <v>50000</v>
      </c>
      <c r="E147" s="25"/>
      <c r="F147" s="48">
        <f t="shared" si="3"/>
        <v>11384000</v>
      </c>
    </row>
    <row r="148" spans="1:6" ht="15" hidden="1" customHeight="1" x14ac:dyDescent="0.2">
      <c r="A148" s="44">
        <v>44257</v>
      </c>
      <c r="B148" s="14" t="s">
        <v>17</v>
      </c>
      <c r="C148" s="14" t="s">
        <v>198</v>
      </c>
      <c r="D148" s="25">
        <v>300000</v>
      </c>
      <c r="E148" s="25"/>
      <c r="F148" s="48">
        <f t="shared" si="3"/>
        <v>11684000</v>
      </c>
    </row>
    <row r="149" spans="1:6" ht="15" hidden="1" customHeight="1" x14ac:dyDescent="0.2">
      <c r="A149" s="44">
        <v>44257</v>
      </c>
      <c r="B149" s="14" t="s">
        <v>17</v>
      </c>
      <c r="C149" s="14" t="s">
        <v>222</v>
      </c>
      <c r="D149" s="25">
        <v>200000</v>
      </c>
      <c r="E149" s="25"/>
      <c r="F149" s="48">
        <f t="shared" si="3"/>
        <v>11884000</v>
      </c>
    </row>
    <row r="150" spans="1:6" ht="15" hidden="1" customHeight="1" x14ac:dyDescent="0.2">
      <c r="A150" s="44">
        <v>44257</v>
      </c>
      <c r="B150" s="14" t="s">
        <v>17</v>
      </c>
      <c r="C150" s="14" t="s">
        <v>420</v>
      </c>
      <c r="D150" s="25">
        <v>100000</v>
      </c>
      <c r="E150" s="25"/>
      <c r="F150" s="48">
        <f t="shared" si="3"/>
        <v>11984000</v>
      </c>
    </row>
    <row r="151" spans="1:6" ht="15" hidden="1" customHeight="1" x14ac:dyDescent="0.2">
      <c r="A151" s="44">
        <v>44257</v>
      </c>
      <c r="B151" s="14" t="s">
        <v>223</v>
      </c>
      <c r="C151" s="14" t="s">
        <v>186</v>
      </c>
      <c r="D151" s="25">
        <v>50000</v>
      </c>
      <c r="E151" s="25"/>
      <c r="F151" s="48">
        <f t="shared" si="3"/>
        <v>12034000</v>
      </c>
    </row>
    <row r="152" spans="1:6" ht="15" hidden="1" customHeight="1" x14ac:dyDescent="0.2">
      <c r="A152" s="44">
        <v>44257</v>
      </c>
      <c r="B152" s="14" t="s">
        <v>17</v>
      </c>
      <c r="C152" s="14" t="s">
        <v>367</v>
      </c>
      <c r="D152" s="25">
        <v>100000</v>
      </c>
      <c r="E152" s="25"/>
      <c r="F152" s="48">
        <f t="shared" si="3"/>
        <v>12134000</v>
      </c>
    </row>
    <row r="153" spans="1:6" ht="15" hidden="1" customHeight="1" x14ac:dyDescent="0.2">
      <c r="A153" s="44">
        <v>44257</v>
      </c>
      <c r="B153" s="14" t="s">
        <v>17</v>
      </c>
      <c r="C153" s="14" t="s">
        <v>224</v>
      </c>
      <c r="D153" s="25">
        <v>100000</v>
      </c>
      <c r="E153" s="25"/>
      <c r="F153" s="48">
        <f t="shared" si="3"/>
        <v>12234000</v>
      </c>
    </row>
    <row r="154" spans="1:6" ht="15" hidden="1" customHeight="1" x14ac:dyDescent="0.2">
      <c r="A154" s="44">
        <v>44257</v>
      </c>
      <c r="B154" s="14" t="s">
        <v>17</v>
      </c>
      <c r="C154" s="14" t="s">
        <v>225</v>
      </c>
      <c r="D154" s="25">
        <v>50000</v>
      </c>
      <c r="E154" s="25"/>
      <c r="F154" s="48">
        <f t="shared" si="3"/>
        <v>12284000</v>
      </c>
    </row>
    <row r="155" spans="1:6" ht="15" hidden="1" customHeight="1" x14ac:dyDescent="0.2">
      <c r="A155" s="44">
        <v>44259</v>
      </c>
      <c r="B155" s="14" t="s">
        <v>17</v>
      </c>
      <c r="C155" s="14" t="s">
        <v>226</v>
      </c>
      <c r="D155" s="25">
        <v>200000</v>
      </c>
      <c r="E155" s="25"/>
      <c r="F155" s="48">
        <f t="shared" si="3"/>
        <v>12484000</v>
      </c>
    </row>
    <row r="156" spans="1:6" ht="15" hidden="1" customHeight="1" x14ac:dyDescent="0.2">
      <c r="A156" s="44">
        <v>44259</v>
      </c>
      <c r="B156" s="14" t="s">
        <v>17</v>
      </c>
      <c r="C156" s="14" t="s">
        <v>31</v>
      </c>
      <c r="D156" s="25">
        <v>50000</v>
      </c>
      <c r="E156" s="25"/>
      <c r="F156" s="48">
        <f t="shared" si="3"/>
        <v>12534000</v>
      </c>
    </row>
    <row r="157" spans="1:6" ht="15" hidden="1" customHeight="1" x14ac:dyDescent="0.2">
      <c r="A157" s="44">
        <v>44259</v>
      </c>
      <c r="B157" s="14" t="s">
        <v>17</v>
      </c>
      <c r="C157" s="14" t="s">
        <v>465</v>
      </c>
      <c r="D157" s="25">
        <v>220000</v>
      </c>
      <c r="E157" s="25"/>
      <c r="F157" s="48">
        <f t="shared" si="3"/>
        <v>12754000</v>
      </c>
    </row>
    <row r="158" spans="1:6" ht="15" hidden="1" customHeight="1" x14ac:dyDescent="0.2">
      <c r="A158" s="44">
        <v>44261</v>
      </c>
      <c r="B158" s="14" t="s">
        <v>100</v>
      </c>
      <c r="C158" s="14" t="s">
        <v>227</v>
      </c>
      <c r="D158" s="25">
        <v>200000</v>
      </c>
      <c r="E158" s="25"/>
      <c r="F158" s="48">
        <f t="shared" si="3"/>
        <v>12954000</v>
      </c>
    </row>
    <row r="159" spans="1:6" ht="15" hidden="1" customHeight="1" x14ac:dyDescent="0.2">
      <c r="A159" s="44">
        <v>44261</v>
      </c>
      <c r="B159" s="14" t="s">
        <v>100</v>
      </c>
      <c r="C159" s="14" t="s">
        <v>228</v>
      </c>
      <c r="D159" s="25">
        <v>200000</v>
      </c>
      <c r="E159" s="25"/>
      <c r="F159" s="48">
        <f t="shared" si="3"/>
        <v>13154000</v>
      </c>
    </row>
    <row r="160" spans="1:6" ht="15" hidden="1" customHeight="1" x14ac:dyDescent="0.2">
      <c r="A160" s="44">
        <v>44261</v>
      </c>
      <c r="B160" s="14" t="s">
        <v>100</v>
      </c>
      <c r="C160" s="14" t="s">
        <v>113</v>
      </c>
      <c r="D160" s="67"/>
      <c r="E160" s="22">
        <v>200000</v>
      </c>
      <c r="F160" s="48">
        <f t="shared" si="3"/>
        <v>12954000</v>
      </c>
    </row>
    <row r="161" spans="1:6" ht="15" hidden="1" customHeight="1" x14ac:dyDescent="0.2">
      <c r="A161" s="44">
        <v>44261</v>
      </c>
      <c r="B161" s="14" t="s">
        <v>17</v>
      </c>
      <c r="C161" s="14" t="s">
        <v>156</v>
      </c>
      <c r="D161" s="67"/>
      <c r="E161" s="25">
        <v>750000</v>
      </c>
      <c r="F161" s="48">
        <f t="shared" si="3"/>
        <v>12204000</v>
      </c>
    </row>
    <row r="162" spans="1:6" ht="15" hidden="1" customHeight="1" x14ac:dyDescent="0.2">
      <c r="A162" s="44">
        <v>44263</v>
      </c>
      <c r="B162" s="14" t="s">
        <v>100</v>
      </c>
      <c r="C162" s="14" t="s">
        <v>229</v>
      </c>
      <c r="D162" s="25">
        <v>50000</v>
      </c>
      <c r="E162" s="25"/>
      <c r="F162" s="48">
        <f t="shared" si="3"/>
        <v>12254000</v>
      </c>
    </row>
    <row r="163" spans="1:6" ht="15" hidden="1" customHeight="1" x14ac:dyDescent="0.2">
      <c r="A163" s="44">
        <v>44263</v>
      </c>
      <c r="B163" s="14" t="s">
        <v>100</v>
      </c>
      <c r="C163" s="14" t="s">
        <v>172</v>
      </c>
      <c r="D163" s="25">
        <v>300000</v>
      </c>
      <c r="E163" s="25"/>
      <c r="F163" s="48">
        <f t="shared" si="3"/>
        <v>12554000</v>
      </c>
    </row>
    <row r="164" spans="1:6" ht="15" hidden="1" customHeight="1" x14ac:dyDescent="0.2">
      <c r="A164" s="44">
        <v>44264</v>
      </c>
      <c r="B164" s="14" t="s">
        <v>100</v>
      </c>
      <c r="C164" s="14" t="s">
        <v>230</v>
      </c>
      <c r="D164" s="67"/>
      <c r="E164" s="22">
        <v>200000</v>
      </c>
      <c r="F164" s="48">
        <f t="shared" si="3"/>
        <v>12354000</v>
      </c>
    </row>
    <row r="165" spans="1:6" ht="15" hidden="1" customHeight="1" x14ac:dyDescent="0.2">
      <c r="A165" s="44">
        <v>44265</v>
      </c>
      <c r="B165" s="14" t="s">
        <v>100</v>
      </c>
      <c r="C165" s="14" t="s">
        <v>202</v>
      </c>
      <c r="D165" s="67"/>
      <c r="E165" s="22">
        <v>200000</v>
      </c>
      <c r="F165" s="48">
        <f t="shared" si="3"/>
        <v>12154000</v>
      </c>
    </row>
    <row r="166" spans="1:6" ht="15" hidden="1" customHeight="1" x14ac:dyDescent="0.2">
      <c r="A166" s="44">
        <v>44265</v>
      </c>
      <c r="B166" s="14" t="s">
        <v>100</v>
      </c>
      <c r="C166" s="14" t="s">
        <v>231</v>
      </c>
      <c r="D166" s="67"/>
      <c r="E166" s="25">
        <v>2000000</v>
      </c>
      <c r="F166" s="48">
        <f t="shared" si="3"/>
        <v>10154000</v>
      </c>
    </row>
    <row r="167" spans="1:6" ht="15" hidden="1" customHeight="1" x14ac:dyDescent="0.2">
      <c r="A167" s="44">
        <v>44266</v>
      </c>
      <c r="B167" s="14" t="s">
        <v>100</v>
      </c>
      <c r="C167" s="14" t="s">
        <v>159</v>
      </c>
      <c r="D167" s="67"/>
      <c r="E167" s="25">
        <v>300000</v>
      </c>
      <c r="F167" s="48">
        <f t="shared" si="3"/>
        <v>9854000</v>
      </c>
    </row>
    <row r="168" spans="1:6" ht="15" hidden="1" customHeight="1" x14ac:dyDescent="0.2">
      <c r="A168" s="44">
        <v>44266</v>
      </c>
      <c r="B168" s="14" t="s">
        <v>17</v>
      </c>
      <c r="C168" s="14" t="s">
        <v>162</v>
      </c>
      <c r="D168" s="67"/>
      <c r="E168" s="25">
        <v>50000</v>
      </c>
      <c r="F168" s="48">
        <f t="shared" si="3"/>
        <v>9804000</v>
      </c>
    </row>
    <row r="169" spans="1:6" ht="15" hidden="1" customHeight="1" x14ac:dyDescent="0.2">
      <c r="A169" s="44">
        <v>44267</v>
      </c>
      <c r="B169" s="14" t="s">
        <v>100</v>
      </c>
      <c r="C169" s="14" t="s">
        <v>157</v>
      </c>
      <c r="D169" s="67"/>
      <c r="E169" s="25">
        <v>750000</v>
      </c>
      <c r="F169" s="48">
        <f t="shared" si="3"/>
        <v>9054000</v>
      </c>
    </row>
    <row r="170" spans="1:6" ht="15" hidden="1" customHeight="1" x14ac:dyDescent="0.2">
      <c r="A170" s="44">
        <v>44269</v>
      </c>
      <c r="B170" s="14" t="s">
        <v>17</v>
      </c>
      <c r="C170" s="14" t="s">
        <v>154</v>
      </c>
      <c r="D170" s="67"/>
      <c r="E170" s="25">
        <v>500000</v>
      </c>
      <c r="F170" s="48">
        <f t="shared" si="3"/>
        <v>8554000</v>
      </c>
    </row>
    <row r="171" spans="1:6" ht="15" hidden="1" customHeight="1" x14ac:dyDescent="0.2">
      <c r="A171" s="44">
        <v>44270</v>
      </c>
      <c r="B171" s="14" t="s">
        <v>17</v>
      </c>
      <c r="C171" s="14" t="s">
        <v>396</v>
      </c>
      <c r="D171" s="67"/>
      <c r="E171" s="25">
        <v>2000000</v>
      </c>
      <c r="F171" s="48">
        <f t="shared" si="3"/>
        <v>6554000</v>
      </c>
    </row>
    <row r="172" spans="1:6" ht="15" hidden="1" customHeight="1" x14ac:dyDescent="0.2">
      <c r="A172" s="44">
        <v>44270</v>
      </c>
      <c r="B172" s="14" t="s">
        <v>17</v>
      </c>
      <c r="C172" s="14" t="s">
        <v>101</v>
      </c>
      <c r="D172" s="67"/>
      <c r="E172" s="22">
        <v>200000</v>
      </c>
      <c r="F172" s="48">
        <f t="shared" si="3"/>
        <v>6354000</v>
      </c>
    </row>
    <row r="173" spans="1:6" ht="15" hidden="1" customHeight="1" x14ac:dyDescent="0.2">
      <c r="A173" s="44">
        <v>44270</v>
      </c>
      <c r="B173" s="14" t="s">
        <v>17</v>
      </c>
      <c r="C173" s="14" t="s">
        <v>264</v>
      </c>
      <c r="D173" s="67"/>
      <c r="E173" s="22">
        <v>200000</v>
      </c>
      <c r="F173" s="48">
        <f t="shared" si="3"/>
        <v>6154000</v>
      </c>
    </row>
    <row r="174" spans="1:6" ht="15" hidden="1" customHeight="1" x14ac:dyDescent="0.2">
      <c r="A174" s="44">
        <v>44272</v>
      </c>
      <c r="B174" s="14" t="s">
        <v>17</v>
      </c>
      <c r="C174" s="14" t="s">
        <v>158</v>
      </c>
      <c r="D174" s="67"/>
      <c r="E174" s="25">
        <v>100000</v>
      </c>
      <c r="F174" s="48">
        <f t="shared" si="3"/>
        <v>6054000</v>
      </c>
    </row>
    <row r="175" spans="1:6" ht="15" hidden="1" customHeight="1" x14ac:dyDescent="0.2">
      <c r="A175" s="44">
        <v>44273</v>
      </c>
      <c r="B175" s="14" t="s">
        <v>17</v>
      </c>
      <c r="C175" s="14" t="s">
        <v>232</v>
      </c>
      <c r="D175" s="67"/>
      <c r="E175" s="25">
        <v>200000</v>
      </c>
      <c r="F175" s="48">
        <f t="shared" si="3"/>
        <v>5854000</v>
      </c>
    </row>
    <row r="176" spans="1:6" ht="15" hidden="1" customHeight="1" x14ac:dyDescent="0.2">
      <c r="A176" s="44">
        <v>44273</v>
      </c>
      <c r="B176" s="14" t="s">
        <v>17</v>
      </c>
      <c r="C176" s="14" t="s">
        <v>159</v>
      </c>
      <c r="D176" s="67"/>
      <c r="E176" s="25">
        <v>100000</v>
      </c>
      <c r="F176" s="48">
        <f t="shared" si="3"/>
        <v>5754000</v>
      </c>
    </row>
    <row r="177" spans="1:6" ht="15" hidden="1" customHeight="1" x14ac:dyDescent="0.2">
      <c r="A177" s="44">
        <v>44275</v>
      </c>
      <c r="B177" s="14" t="s">
        <v>100</v>
      </c>
      <c r="C177" s="14" t="s">
        <v>162</v>
      </c>
      <c r="D177" s="67"/>
      <c r="E177" s="25">
        <v>100000</v>
      </c>
      <c r="F177" s="48">
        <f t="shared" si="3"/>
        <v>5654000</v>
      </c>
    </row>
    <row r="178" spans="1:6" ht="15" hidden="1" customHeight="1" x14ac:dyDescent="0.2">
      <c r="A178" s="44">
        <v>44277</v>
      </c>
      <c r="B178" s="14" t="s">
        <v>100</v>
      </c>
      <c r="C178" s="14" t="s">
        <v>233</v>
      </c>
      <c r="D178" s="67"/>
      <c r="E178" s="25">
        <v>200000</v>
      </c>
      <c r="F178" s="48">
        <f t="shared" si="3"/>
        <v>5454000</v>
      </c>
    </row>
    <row r="179" spans="1:6" ht="15" hidden="1" customHeight="1" x14ac:dyDescent="0.2">
      <c r="A179" s="44">
        <v>44277</v>
      </c>
      <c r="B179" s="14" t="s">
        <v>100</v>
      </c>
      <c r="C179" s="14" t="s">
        <v>113</v>
      </c>
      <c r="D179" s="67"/>
      <c r="E179" s="25">
        <v>300000</v>
      </c>
      <c r="F179" s="48">
        <f t="shared" si="3"/>
        <v>5154000</v>
      </c>
    </row>
    <row r="180" spans="1:6" ht="15" hidden="1" customHeight="1" x14ac:dyDescent="0.2">
      <c r="A180" s="44">
        <v>44278</v>
      </c>
      <c r="B180" s="14" t="s">
        <v>100</v>
      </c>
      <c r="C180" s="14" t="s">
        <v>113</v>
      </c>
      <c r="D180" s="67"/>
      <c r="E180" s="25">
        <v>100000</v>
      </c>
      <c r="F180" s="48">
        <f t="shared" si="3"/>
        <v>5054000</v>
      </c>
    </row>
    <row r="181" spans="1:6" ht="15" hidden="1" customHeight="1" x14ac:dyDescent="0.2">
      <c r="A181" s="44">
        <v>44280</v>
      </c>
      <c r="B181" s="14" t="s">
        <v>17</v>
      </c>
      <c r="C181" s="14" t="s">
        <v>234</v>
      </c>
      <c r="D181" s="67"/>
      <c r="E181" s="25">
        <v>2000000</v>
      </c>
      <c r="F181" s="48">
        <f t="shared" si="3"/>
        <v>3054000</v>
      </c>
    </row>
    <row r="182" spans="1:6" ht="15" hidden="1" customHeight="1" x14ac:dyDescent="0.2">
      <c r="A182" s="44">
        <v>44282</v>
      </c>
      <c r="B182" s="14" t="s">
        <v>100</v>
      </c>
      <c r="C182" s="14" t="s">
        <v>163</v>
      </c>
      <c r="D182" s="67"/>
      <c r="E182" s="25">
        <v>200000</v>
      </c>
      <c r="F182" s="48">
        <f t="shared" si="3"/>
        <v>2854000</v>
      </c>
    </row>
    <row r="183" spans="1:6" ht="15" hidden="1" customHeight="1" x14ac:dyDescent="0.2">
      <c r="A183" s="44">
        <v>44283</v>
      </c>
      <c r="B183" s="14" t="s">
        <v>100</v>
      </c>
      <c r="C183" s="14" t="s">
        <v>205</v>
      </c>
      <c r="D183" s="67"/>
      <c r="E183" s="22">
        <v>100000</v>
      </c>
      <c r="F183" s="48">
        <f t="shared" si="3"/>
        <v>2754000</v>
      </c>
    </row>
    <row r="184" spans="1:6" ht="15" hidden="1" customHeight="1" x14ac:dyDescent="0.2">
      <c r="A184" s="44">
        <v>44283</v>
      </c>
      <c r="B184" s="14" t="s">
        <v>17</v>
      </c>
      <c r="C184" s="14" t="s">
        <v>287</v>
      </c>
      <c r="D184" s="67"/>
      <c r="E184" s="25">
        <v>50000</v>
      </c>
      <c r="F184" s="48">
        <f t="shared" si="3"/>
        <v>2704000</v>
      </c>
    </row>
    <row r="185" spans="1:6" ht="15" hidden="1" customHeight="1" x14ac:dyDescent="0.2">
      <c r="A185" s="44">
        <v>44284</v>
      </c>
      <c r="B185" s="14" t="s">
        <v>17</v>
      </c>
      <c r="C185" s="14" t="s">
        <v>393</v>
      </c>
      <c r="D185" s="25">
        <v>200000</v>
      </c>
      <c r="E185" s="25"/>
      <c r="F185" s="48">
        <f t="shared" si="3"/>
        <v>2904000</v>
      </c>
    </row>
    <row r="186" spans="1:6" ht="15" hidden="1" customHeight="1" x14ac:dyDescent="0.2">
      <c r="A186" s="44">
        <v>44284</v>
      </c>
      <c r="B186" s="14" t="s">
        <v>17</v>
      </c>
      <c r="C186" s="14" t="s">
        <v>235</v>
      </c>
      <c r="D186" s="25">
        <v>100000</v>
      </c>
      <c r="E186" s="25"/>
      <c r="F186" s="48">
        <f t="shared" si="3"/>
        <v>3004000</v>
      </c>
    </row>
    <row r="187" spans="1:6" ht="15" hidden="1" customHeight="1" x14ac:dyDescent="0.2">
      <c r="A187" s="44">
        <v>44284</v>
      </c>
      <c r="B187" s="14" t="s">
        <v>17</v>
      </c>
      <c r="C187" s="14" t="s">
        <v>236</v>
      </c>
      <c r="D187" s="25">
        <v>200000</v>
      </c>
      <c r="E187" s="25"/>
      <c r="F187" s="48">
        <f t="shared" si="3"/>
        <v>3204000</v>
      </c>
    </row>
    <row r="188" spans="1:6" ht="15" hidden="1" customHeight="1" x14ac:dyDescent="0.2">
      <c r="A188" s="44">
        <v>44284</v>
      </c>
      <c r="B188" s="14" t="s">
        <v>17</v>
      </c>
      <c r="C188" s="14" t="s">
        <v>237</v>
      </c>
      <c r="D188" s="25">
        <v>200000</v>
      </c>
      <c r="E188" s="25"/>
      <c r="F188" s="48">
        <f t="shared" si="3"/>
        <v>3404000</v>
      </c>
    </row>
    <row r="189" spans="1:6" ht="15" hidden="1" customHeight="1" x14ac:dyDescent="0.2">
      <c r="A189" s="44">
        <v>44284</v>
      </c>
      <c r="B189" s="14" t="s">
        <v>17</v>
      </c>
      <c r="C189" s="14" t="s">
        <v>238</v>
      </c>
      <c r="D189" s="25">
        <v>200000</v>
      </c>
      <c r="E189" s="25"/>
      <c r="F189" s="48">
        <f t="shared" si="3"/>
        <v>3604000</v>
      </c>
    </row>
    <row r="190" spans="1:6" ht="15" hidden="1" customHeight="1" x14ac:dyDescent="0.2">
      <c r="A190" s="44">
        <v>44285</v>
      </c>
      <c r="B190" s="14" t="s">
        <v>100</v>
      </c>
      <c r="C190" s="14" t="s">
        <v>185</v>
      </c>
      <c r="D190" s="25">
        <v>50000</v>
      </c>
      <c r="E190" s="25"/>
      <c r="F190" s="48">
        <f t="shared" si="3"/>
        <v>3654000</v>
      </c>
    </row>
    <row r="191" spans="1:6" ht="15" hidden="1" customHeight="1" x14ac:dyDescent="0.2">
      <c r="A191" s="44">
        <v>44285</v>
      </c>
      <c r="B191" s="14" t="s">
        <v>100</v>
      </c>
      <c r="C191" s="14" t="s">
        <v>410</v>
      </c>
      <c r="D191" s="25">
        <v>250000</v>
      </c>
      <c r="E191" s="25"/>
      <c r="F191" s="48">
        <f t="shared" si="3"/>
        <v>3904000</v>
      </c>
    </row>
    <row r="192" spans="1:6" ht="15" hidden="1" customHeight="1" x14ac:dyDescent="0.2">
      <c r="A192" s="44">
        <v>44285</v>
      </c>
      <c r="B192" s="14" t="s">
        <v>100</v>
      </c>
      <c r="C192" s="14" t="s">
        <v>279</v>
      </c>
      <c r="D192" s="25">
        <v>250000</v>
      </c>
      <c r="E192" s="25"/>
      <c r="F192" s="48">
        <f t="shared" si="3"/>
        <v>4154000</v>
      </c>
    </row>
    <row r="193" spans="1:6" ht="15" hidden="1" customHeight="1" x14ac:dyDescent="0.2">
      <c r="A193" s="44">
        <v>44285</v>
      </c>
      <c r="B193" s="14" t="s">
        <v>100</v>
      </c>
      <c r="C193" s="14" t="s">
        <v>45</v>
      </c>
      <c r="D193" s="25">
        <v>50000</v>
      </c>
      <c r="E193" s="25"/>
      <c r="F193" s="48">
        <f t="shared" si="3"/>
        <v>4204000</v>
      </c>
    </row>
    <row r="194" spans="1:6" ht="15" hidden="1" customHeight="1" x14ac:dyDescent="0.2">
      <c r="A194" s="44">
        <v>44285</v>
      </c>
      <c r="B194" s="14" t="s">
        <v>100</v>
      </c>
      <c r="C194" s="14" t="s">
        <v>412</v>
      </c>
      <c r="D194" s="25">
        <v>440000</v>
      </c>
      <c r="E194" s="25"/>
      <c r="F194" s="48">
        <f t="shared" si="3"/>
        <v>4644000</v>
      </c>
    </row>
    <row r="195" spans="1:6" ht="15" hidden="1" customHeight="1" x14ac:dyDescent="0.2">
      <c r="A195" s="44">
        <v>44285</v>
      </c>
      <c r="B195" s="14" t="s">
        <v>100</v>
      </c>
      <c r="C195" s="14" t="s">
        <v>40</v>
      </c>
      <c r="D195" s="25">
        <v>50000</v>
      </c>
      <c r="E195" s="25"/>
      <c r="F195" s="48">
        <f t="shared" si="3"/>
        <v>4694000</v>
      </c>
    </row>
    <row r="196" spans="1:6" ht="15" hidden="1" customHeight="1" x14ac:dyDescent="0.2">
      <c r="A196" s="44">
        <v>44285</v>
      </c>
      <c r="B196" s="14" t="s">
        <v>100</v>
      </c>
      <c r="C196" s="14" t="s">
        <v>239</v>
      </c>
      <c r="D196" s="25">
        <v>300000</v>
      </c>
      <c r="E196" s="25"/>
      <c r="F196" s="48">
        <f t="shared" si="3"/>
        <v>4994000</v>
      </c>
    </row>
    <row r="197" spans="1:6" ht="15" hidden="1" customHeight="1" x14ac:dyDescent="0.2">
      <c r="A197" s="44">
        <v>44285</v>
      </c>
      <c r="B197" s="14" t="s">
        <v>100</v>
      </c>
      <c r="C197" s="14" t="s">
        <v>240</v>
      </c>
      <c r="D197" s="25">
        <v>100000</v>
      </c>
      <c r="E197" s="25"/>
      <c r="F197" s="48">
        <f t="shared" si="3"/>
        <v>5094000</v>
      </c>
    </row>
    <row r="198" spans="1:6" ht="15" hidden="1" customHeight="1" x14ac:dyDescent="0.2">
      <c r="A198" s="44">
        <v>44285</v>
      </c>
      <c r="B198" s="14" t="s">
        <v>100</v>
      </c>
      <c r="C198" s="14" t="s">
        <v>114</v>
      </c>
      <c r="D198" s="25">
        <v>50000</v>
      </c>
      <c r="E198" s="25"/>
      <c r="F198" s="48">
        <f t="shared" si="3"/>
        <v>5144000</v>
      </c>
    </row>
    <row r="199" spans="1:6" ht="15" hidden="1" customHeight="1" x14ac:dyDescent="0.2">
      <c r="A199" s="44">
        <v>44285</v>
      </c>
      <c r="B199" s="14" t="s">
        <v>100</v>
      </c>
      <c r="C199" s="14" t="s">
        <v>288</v>
      </c>
      <c r="D199" s="25">
        <v>450000</v>
      </c>
      <c r="E199" s="25"/>
      <c r="F199" s="48">
        <f t="shared" si="3"/>
        <v>5594000</v>
      </c>
    </row>
    <row r="200" spans="1:6" ht="15" hidden="1" customHeight="1" x14ac:dyDescent="0.2">
      <c r="A200" s="44">
        <v>44285</v>
      </c>
      <c r="B200" s="14" t="s">
        <v>100</v>
      </c>
      <c r="C200" s="14" t="s">
        <v>183</v>
      </c>
      <c r="D200" s="25">
        <v>50000</v>
      </c>
      <c r="E200" s="25"/>
      <c r="F200" s="48">
        <f t="shared" si="3"/>
        <v>5644000</v>
      </c>
    </row>
    <row r="201" spans="1:6" ht="15" hidden="1" customHeight="1" x14ac:dyDescent="0.2">
      <c r="A201" s="44">
        <v>44285</v>
      </c>
      <c r="B201" s="14" t="s">
        <v>100</v>
      </c>
      <c r="C201" s="14" t="s">
        <v>460</v>
      </c>
      <c r="D201" s="25">
        <v>220000</v>
      </c>
      <c r="E201" s="25"/>
      <c r="F201" s="48">
        <f t="shared" si="3"/>
        <v>5864000</v>
      </c>
    </row>
    <row r="202" spans="1:6" ht="15" hidden="1" customHeight="1" x14ac:dyDescent="0.2">
      <c r="A202" s="44">
        <v>44285</v>
      </c>
      <c r="B202" s="14" t="s">
        <v>100</v>
      </c>
      <c r="C202" s="14" t="s">
        <v>107</v>
      </c>
      <c r="D202" s="25">
        <v>50000</v>
      </c>
      <c r="E202" s="25"/>
      <c r="F202" s="48">
        <f t="shared" ref="F202:F265" si="4">F201+D202-E202</f>
        <v>5914000</v>
      </c>
    </row>
    <row r="203" spans="1:6" ht="15" hidden="1" customHeight="1" x14ac:dyDescent="0.2">
      <c r="A203" s="44">
        <v>44285</v>
      </c>
      <c r="B203" s="14" t="s">
        <v>100</v>
      </c>
      <c r="C203" s="14" t="s">
        <v>391</v>
      </c>
      <c r="D203" s="25">
        <v>400000</v>
      </c>
      <c r="E203" s="25"/>
      <c r="F203" s="48">
        <f t="shared" si="4"/>
        <v>6314000</v>
      </c>
    </row>
    <row r="204" spans="1:6" ht="15" hidden="1" customHeight="1" x14ac:dyDescent="0.2">
      <c r="A204" s="44">
        <v>44286</v>
      </c>
      <c r="B204" s="14" t="s">
        <v>100</v>
      </c>
      <c r="C204" s="14" t="s">
        <v>42</v>
      </c>
      <c r="D204" s="25">
        <v>50000</v>
      </c>
      <c r="E204" s="25"/>
      <c r="F204" s="48">
        <f t="shared" si="4"/>
        <v>6364000</v>
      </c>
    </row>
    <row r="205" spans="1:6" ht="15" hidden="1" customHeight="1" x14ac:dyDescent="0.2">
      <c r="A205" s="44">
        <v>44286</v>
      </c>
      <c r="B205" s="14" t="s">
        <v>17</v>
      </c>
      <c r="C205" s="14" t="s">
        <v>177</v>
      </c>
      <c r="D205" s="25">
        <v>200000</v>
      </c>
      <c r="E205" s="25"/>
      <c r="F205" s="48">
        <f t="shared" si="4"/>
        <v>6564000</v>
      </c>
    </row>
    <row r="206" spans="1:6" ht="15" hidden="1" customHeight="1" x14ac:dyDescent="0.2">
      <c r="A206" s="44">
        <v>44286</v>
      </c>
      <c r="B206" s="14" t="s">
        <v>17</v>
      </c>
      <c r="C206" s="14" t="s">
        <v>241</v>
      </c>
      <c r="D206" s="25">
        <v>300000</v>
      </c>
      <c r="E206" s="25"/>
      <c r="F206" s="48">
        <f t="shared" si="4"/>
        <v>6864000</v>
      </c>
    </row>
    <row r="207" spans="1:6" ht="15" hidden="1" customHeight="1" x14ac:dyDescent="0.2">
      <c r="A207" s="44">
        <v>44286</v>
      </c>
      <c r="B207" s="14" t="s">
        <v>17</v>
      </c>
      <c r="C207" s="14" t="s">
        <v>197</v>
      </c>
      <c r="D207" s="25">
        <v>50000</v>
      </c>
      <c r="E207" s="25"/>
      <c r="F207" s="48">
        <f t="shared" si="4"/>
        <v>6914000</v>
      </c>
    </row>
    <row r="208" spans="1:6" hidden="1" x14ac:dyDescent="0.2">
      <c r="A208" s="50">
        <v>44286</v>
      </c>
      <c r="B208" s="51" t="s">
        <v>17</v>
      </c>
      <c r="C208" s="51" t="s">
        <v>242</v>
      </c>
      <c r="D208" s="32">
        <v>150000</v>
      </c>
      <c r="E208" s="25"/>
      <c r="F208" s="48">
        <f t="shared" si="4"/>
        <v>7064000</v>
      </c>
    </row>
    <row r="209" spans="1:6" ht="15" hidden="1" customHeight="1" x14ac:dyDescent="0.2">
      <c r="A209" s="44">
        <v>44286</v>
      </c>
      <c r="B209" s="14" t="s">
        <v>17</v>
      </c>
      <c r="C209" s="14" t="s">
        <v>36</v>
      </c>
      <c r="D209" s="25">
        <v>50000</v>
      </c>
      <c r="E209" s="25"/>
      <c r="F209" s="48">
        <f t="shared" si="4"/>
        <v>7114000</v>
      </c>
    </row>
    <row r="210" spans="1:6" ht="15" hidden="1" customHeight="1" x14ac:dyDescent="0.2">
      <c r="A210" s="44">
        <v>44286</v>
      </c>
      <c r="B210" s="14" t="s">
        <v>17</v>
      </c>
      <c r="C210" s="14" t="s">
        <v>243</v>
      </c>
      <c r="D210" s="25">
        <v>50000</v>
      </c>
      <c r="E210" s="25"/>
      <c r="F210" s="48">
        <f t="shared" si="4"/>
        <v>7164000</v>
      </c>
    </row>
    <row r="211" spans="1:6" ht="15" hidden="1" customHeight="1" x14ac:dyDescent="0.2">
      <c r="A211" s="44">
        <v>44286</v>
      </c>
      <c r="B211" s="14" t="s">
        <v>17</v>
      </c>
      <c r="C211" s="14" t="s">
        <v>244</v>
      </c>
      <c r="D211" s="25">
        <v>50000</v>
      </c>
      <c r="E211" s="25"/>
      <c r="F211" s="48">
        <f t="shared" si="4"/>
        <v>7214000</v>
      </c>
    </row>
    <row r="212" spans="1:6" ht="15" hidden="1" customHeight="1" x14ac:dyDescent="0.2">
      <c r="A212" s="44">
        <v>44286</v>
      </c>
      <c r="B212" s="14" t="s">
        <v>17</v>
      </c>
      <c r="C212" s="14" t="s">
        <v>245</v>
      </c>
      <c r="D212" s="25">
        <v>100000</v>
      </c>
      <c r="E212" s="25"/>
      <c r="F212" s="48">
        <f t="shared" si="4"/>
        <v>7314000</v>
      </c>
    </row>
    <row r="213" spans="1:6" ht="15" hidden="1" customHeight="1" x14ac:dyDescent="0.2">
      <c r="A213" s="44">
        <v>44286</v>
      </c>
      <c r="B213" s="14" t="s">
        <v>17</v>
      </c>
      <c r="C213" s="14" t="s">
        <v>246</v>
      </c>
      <c r="D213" s="25">
        <v>100000</v>
      </c>
      <c r="E213" s="25"/>
      <c r="F213" s="48">
        <f t="shared" si="4"/>
        <v>7414000</v>
      </c>
    </row>
    <row r="214" spans="1:6" ht="15" hidden="1" customHeight="1" x14ac:dyDescent="0.2">
      <c r="A214" s="44">
        <v>44286</v>
      </c>
      <c r="B214" s="14" t="s">
        <v>17</v>
      </c>
      <c r="C214" s="14" t="s">
        <v>247</v>
      </c>
      <c r="D214" s="32">
        <v>150000</v>
      </c>
      <c r="E214" s="25"/>
      <c r="F214" s="48">
        <f t="shared" si="4"/>
        <v>7564000</v>
      </c>
    </row>
    <row r="215" spans="1:6" ht="15" hidden="1" customHeight="1" x14ac:dyDescent="0.2">
      <c r="A215" s="44">
        <v>44286</v>
      </c>
      <c r="B215" s="14" t="s">
        <v>17</v>
      </c>
      <c r="C215" s="14" t="s">
        <v>464</v>
      </c>
      <c r="D215" s="25">
        <v>200000</v>
      </c>
      <c r="E215" s="25"/>
      <c r="F215" s="48">
        <f t="shared" si="4"/>
        <v>7764000</v>
      </c>
    </row>
    <row r="216" spans="1:6" ht="15" hidden="1" customHeight="1" x14ac:dyDescent="0.2">
      <c r="A216" s="44">
        <v>44286</v>
      </c>
      <c r="B216" s="14" t="s">
        <v>17</v>
      </c>
      <c r="C216" s="14" t="s">
        <v>219</v>
      </c>
      <c r="D216" s="25">
        <v>50000</v>
      </c>
      <c r="E216" s="25"/>
      <c r="F216" s="48">
        <f t="shared" si="4"/>
        <v>7814000</v>
      </c>
    </row>
    <row r="217" spans="1:6" ht="15" hidden="1" customHeight="1" x14ac:dyDescent="0.2">
      <c r="A217" s="44">
        <v>44286</v>
      </c>
      <c r="B217" s="14" t="s">
        <v>17</v>
      </c>
      <c r="C217" s="14" t="s">
        <v>248</v>
      </c>
      <c r="D217" s="25">
        <v>100000</v>
      </c>
      <c r="E217" s="25"/>
      <c r="F217" s="48">
        <f t="shared" si="4"/>
        <v>7914000</v>
      </c>
    </row>
    <row r="218" spans="1:6" ht="15" hidden="1" customHeight="1" x14ac:dyDescent="0.2">
      <c r="A218" s="44">
        <v>44286</v>
      </c>
      <c r="B218" s="14" t="s">
        <v>100</v>
      </c>
      <c r="C218" s="14" t="s">
        <v>229</v>
      </c>
      <c r="D218" s="25">
        <v>50000</v>
      </c>
      <c r="E218" s="25"/>
      <c r="F218" s="48">
        <f t="shared" si="4"/>
        <v>7964000</v>
      </c>
    </row>
    <row r="219" spans="1:6" ht="15" hidden="1" customHeight="1" x14ac:dyDescent="0.2">
      <c r="A219" s="44">
        <v>44286</v>
      </c>
      <c r="B219" s="14" t="s">
        <v>100</v>
      </c>
      <c r="C219" s="14" t="s">
        <v>249</v>
      </c>
      <c r="D219" s="25">
        <v>220000</v>
      </c>
      <c r="E219" s="25"/>
      <c r="F219" s="48">
        <f t="shared" si="4"/>
        <v>8184000</v>
      </c>
    </row>
    <row r="220" spans="1:6" ht="15" hidden="1" customHeight="1" x14ac:dyDescent="0.2">
      <c r="A220" s="406" t="s">
        <v>381</v>
      </c>
      <c r="B220" s="407"/>
      <c r="C220" s="407"/>
      <c r="D220" s="407"/>
      <c r="E220" s="407"/>
      <c r="F220" s="408"/>
    </row>
    <row r="221" spans="1:6" ht="15" hidden="1" customHeight="1" x14ac:dyDescent="0.2">
      <c r="A221" s="44">
        <v>44287</v>
      </c>
      <c r="B221" s="14" t="s">
        <v>17</v>
      </c>
      <c r="C221" s="14" t="s">
        <v>467</v>
      </c>
      <c r="D221" s="25">
        <v>100000</v>
      </c>
      <c r="E221" s="34"/>
      <c r="F221" s="48">
        <f>F219+D221-E221</f>
        <v>8284000</v>
      </c>
    </row>
    <row r="222" spans="1:6" ht="15" hidden="1" customHeight="1" x14ac:dyDescent="0.2">
      <c r="A222" s="44">
        <v>44287</v>
      </c>
      <c r="B222" s="14" t="s">
        <v>17</v>
      </c>
      <c r="C222" s="14" t="s">
        <v>250</v>
      </c>
      <c r="D222" s="25">
        <v>50000</v>
      </c>
      <c r="E222" s="34"/>
      <c r="F222" s="48">
        <f t="shared" si="4"/>
        <v>8334000</v>
      </c>
    </row>
    <row r="223" spans="1:6" ht="15" hidden="1" customHeight="1" x14ac:dyDescent="0.2">
      <c r="A223" s="44">
        <v>44287</v>
      </c>
      <c r="B223" s="14" t="s">
        <v>17</v>
      </c>
      <c r="C223" s="14" t="s">
        <v>452</v>
      </c>
      <c r="D223" s="25">
        <v>300000</v>
      </c>
      <c r="E223" s="34"/>
      <c r="F223" s="48">
        <f t="shared" si="4"/>
        <v>8634000</v>
      </c>
    </row>
    <row r="224" spans="1:6" ht="15" hidden="1" customHeight="1" x14ac:dyDescent="0.2">
      <c r="A224" s="44">
        <v>44288</v>
      </c>
      <c r="B224" s="14" t="s">
        <v>100</v>
      </c>
      <c r="C224" s="14" t="s">
        <v>251</v>
      </c>
      <c r="D224" s="25">
        <v>100000</v>
      </c>
      <c r="E224" s="34"/>
      <c r="F224" s="48">
        <f t="shared" si="4"/>
        <v>8734000</v>
      </c>
    </row>
    <row r="225" spans="1:6" ht="15" hidden="1" customHeight="1" x14ac:dyDescent="0.2">
      <c r="A225" s="44">
        <v>44288</v>
      </c>
      <c r="B225" s="14" t="s">
        <v>100</v>
      </c>
      <c r="C225" s="14" t="s">
        <v>252</v>
      </c>
      <c r="D225" s="25">
        <v>200000</v>
      </c>
      <c r="E225" s="34"/>
      <c r="F225" s="48">
        <f t="shared" si="4"/>
        <v>8934000</v>
      </c>
    </row>
    <row r="226" spans="1:6" ht="15" hidden="1" customHeight="1" x14ac:dyDescent="0.2">
      <c r="A226" s="44">
        <v>44289</v>
      </c>
      <c r="B226" s="14" t="s">
        <v>17</v>
      </c>
      <c r="C226" s="14" t="s">
        <v>253</v>
      </c>
      <c r="D226" s="25">
        <v>200000</v>
      </c>
      <c r="E226" s="34"/>
      <c r="F226" s="48">
        <f t="shared" si="4"/>
        <v>9134000</v>
      </c>
    </row>
    <row r="227" spans="1:6" ht="15" hidden="1" customHeight="1" x14ac:dyDescent="0.2">
      <c r="A227" s="44">
        <v>44289</v>
      </c>
      <c r="B227" s="14" t="s">
        <v>100</v>
      </c>
      <c r="C227" s="14" t="s">
        <v>254</v>
      </c>
      <c r="D227" s="24"/>
      <c r="E227" s="31">
        <v>1000000</v>
      </c>
      <c r="F227" s="48">
        <f t="shared" si="4"/>
        <v>8134000</v>
      </c>
    </row>
    <row r="228" spans="1:6" ht="15" hidden="1" customHeight="1" x14ac:dyDescent="0.2">
      <c r="A228" s="45">
        <v>44290</v>
      </c>
      <c r="B228" s="46" t="s">
        <v>17</v>
      </c>
      <c r="C228" s="46" t="s">
        <v>255</v>
      </c>
      <c r="D228" s="68">
        <v>600000</v>
      </c>
      <c r="E228" s="18"/>
      <c r="F228" s="48">
        <f t="shared" si="4"/>
        <v>8734000</v>
      </c>
    </row>
    <row r="229" spans="1:6" ht="15" hidden="1" customHeight="1" x14ac:dyDescent="0.2">
      <c r="A229" s="44">
        <v>44290</v>
      </c>
      <c r="B229" s="14" t="s">
        <v>17</v>
      </c>
      <c r="C229" s="14" t="s">
        <v>256</v>
      </c>
      <c r="D229" s="25">
        <v>100000</v>
      </c>
      <c r="E229" s="18"/>
      <c r="F229" s="48">
        <f t="shared" si="4"/>
        <v>8834000</v>
      </c>
    </row>
    <row r="230" spans="1:6" ht="15" hidden="1" customHeight="1" x14ac:dyDescent="0.2">
      <c r="A230" s="44">
        <v>44290</v>
      </c>
      <c r="B230" s="14" t="s">
        <v>17</v>
      </c>
      <c r="C230" s="14" t="s">
        <v>174</v>
      </c>
      <c r="D230" s="25">
        <v>50000</v>
      </c>
      <c r="E230" s="18"/>
      <c r="F230" s="48">
        <f t="shared" si="4"/>
        <v>8884000</v>
      </c>
    </row>
    <row r="231" spans="1:6" ht="15" hidden="1" customHeight="1" x14ac:dyDescent="0.2">
      <c r="A231" s="44">
        <v>44290</v>
      </c>
      <c r="B231" s="14" t="s">
        <v>100</v>
      </c>
      <c r="C231" s="14" t="s">
        <v>41</v>
      </c>
      <c r="D231" s="25">
        <v>50000</v>
      </c>
      <c r="E231" s="18"/>
      <c r="F231" s="48">
        <f t="shared" si="4"/>
        <v>8934000</v>
      </c>
    </row>
    <row r="232" spans="1:6" ht="15" hidden="1" customHeight="1" x14ac:dyDescent="0.2">
      <c r="A232" s="44">
        <v>44290</v>
      </c>
      <c r="B232" s="14" t="s">
        <v>100</v>
      </c>
      <c r="C232" s="14" t="s">
        <v>455</v>
      </c>
      <c r="D232" s="25">
        <v>165000</v>
      </c>
      <c r="E232" s="18"/>
      <c r="F232" s="48">
        <f t="shared" si="4"/>
        <v>9099000</v>
      </c>
    </row>
    <row r="233" spans="1:6" ht="15" hidden="1" customHeight="1" x14ac:dyDescent="0.2">
      <c r="A233" s="44">
        <v>44290</v>
      </c>
      <c r="B233" s="14" t="s">
        <v>100</v>
      </c>
      <c r="C233" s="14" t="s">
        <v>257</v>
      </c>
      <c r="D233" s="25">
        <v>200000</v>
      </c>
      <c r="E233" s="18"/>
      <c r="F233" s="48">
        <f t="shared" si="4"/>
        <v>9299000</v>
      </c>
    </row>
    <row r="234" spans="1:6" ht="15" hidden="1" customHeight="1" x14ac:dyDescent="0.2">
      <c r="A234" s="44">
        <v>44290</v>
      </c>
      <c r="B234" s="14" t="s">
        <v>100</v>
      </c>
      <c r="C234" s="14" t="s">
        <v>258</v>
      </c>
      <c r="D234" s="25">
        <v>200000</v>
      </c>
      <c r="E234" s="18"/>
      <c r="F234" s="48">
        <f t="shared" si="4"/>
        <v>9499000</v>
      </c>
    </row>
    <row r="235" spans="1:6" ht="15" hidden="1" customHeight="1" x14ac:dyDescent="0.2">
      <c r="A235" s="44">
        <v>44291</v>
      </c>
      <c r="B235" s="14" t="s">
        <v>100</v>
      </c>
      <c r="C235" s="14" t="s">
        <v>159</v>
      </c>
      <c r="D235" s="25"/>
      <c r="E235" s="25">
        <v>300000</v>
      </c>
      <c r="F235" s="48">
        <f t="shared" si="4"/>
        <v>9199000</v>
      </c>
    </row>
    <row r="236" spans="1:6" ht="15" hidden="1" customHeight="1" x14ac:dyDescent="0.2">
      <c r="A236" s="44">
        <v>44291</v>
      </c>
      <c r="B236" s="14" t="s">
        <v>100</v>
      </c>
      <c r="C236" s="14" t="s">
        <v>378</v>
      </c>
      <c r="D236" s="25">
        <v>600000</v>
      </c>
      <c r="E236" s="18"/>
      <c r="F236" s="48">
        <f t="shared" si="4"/>
        <v>9799000</v>
      </c>
    </row>
    <row r="237" spans="1:6" ht="15" hidden="1" customHeight="1" x14ac:dyDescent="0.2">
      <c r="A237" s="44">
        <v>44291</v>
      </c>
      <c r="B237" s="14" t="s">
        <v>100</v>
      </c>
      <c r="C237" s="14" t="s">
        <v>259</v>
      </c>
      <c r="D237" s="25">
        <v>220000</v>
      </c>
      <c r="E237" s="18"/>
      <c r="F237" s="48">
        <f t="shared" si="4"/>
        <v>10019000</v>
      </c>
    </row>
    <row r="238" spans="1:6" ht="15" hidden="1" customHeight="1" x14ac:dyDescent="0.2">
      <c r="A238" s="44">
        <v>44291</v>
      </c>
      <c r="B238" s="14" t="s">
        <v>100</v>
      </c>
      <c r="C238" s="14" t="s">
        <v>260</v>
      </c>
      <c r="D238" s="25"/>
      <c r="E238" s="22">
        <v>200000</v>
      </c>
      <c r="F238" s="48">
        <f t="shared" si="4"/>
        <v>9819000</v>
      </c>
    </row>
    <row r="239" spans="1:6" ht="15" hidden="1" customHeight="1" x14ac:dyDescent="0.2">
      <c r="A239" s="44">
        <v>44291</v>
      </c>
      <c r="B239" s="14" t="s">
        <v>17</v>
      </c>
      <c r="C239" s="14" t="s">
        <v>421</v>
      </c>
      <c r="D239" s="25">
        <v>50000</v>
      </c>
      <c r="E239" s="18"/>
      <c r="F239" s="48">
        <f t="shared" si="4"/>
        <v>9869000</v>
      </c>
    </row>
    <row r="240" spans="1:6" ht="15" hidden="1" customHeight="1" x14ac:dyDescent="0.2">
      <c r="A240" s="44">
        <v>44291</v>
      </c>
      <c r="B240" s="14" t="s">
        <v>17</v>
      </c>
      <c r="C240" s="14" t="s">
        <v>186</v>
      </c>
      <c r="D240" s="25">
        <v>50000</v>
      </c>
      <c r="E240" s="18"/>
      <c r="F240" s="48">
        <f t="shared" si="4"/>
        <v>9919000</v>
      </c>
    </row>
    <row r="241" spans="1:6" ht="15" hidden="1" customHeight="1" x14ac:dyDescent="0.2">
      <c r="A241" s="44">
        <v>44293</v>
      </c>
      <c r="B241" s="14" t="s">
        <v>100</v>
      </c>
      <c r="C241" s="14" t="s">
        <v>320</v>
      </c>
      <c r="D241" s="25"/>
      <c r="E241" s="22">
        <v>500000</v>
      </c>
      <c r="F241" s="48">
        <f t="shared" si="4"/>
        <v>9419000</v>
      </c>
    </row>
    <row r="242" spans="1:6" ht="15" hidden="1" customHeight="1" x14ac:dyDescent="0.2">
      <c r="A242" s="44">
        <v>44295</v>
      </c>
      <c r="B242" s="14" t="s">
        <v>100</v>
      </c>
      <c r="C242" s="14" t="s">
        <v>205</v>
      </c>
      <c r="D242" s="25"/>
      <c r="E242" s="22">
        <v>500000</v>
      </c>
      <c r="F242" s="48">
        <f t="shared" si="4"/>
        <v>8919000</v>
      </c>
    </row>
    <row r="243" spans="1:6" ht="15" hidden="1" customHeight="1" x14ac:dyDescent="0.2">
      <c r="A243" s="44">
        <v>44297</v>
      </c>
      <c r="B243" s="14" t="s">
        <v>17</v>
      </c>
      <c r="C243" s="14" t="s">
        <v>209</v>
      </c>
      <c r="D243" s="25"/>
      <c r="E243" s="22">
        <v>200000</v>
      </c>
      <c r="F243" s="48">
        <f t="shared" si="4"/>
        <v>8719000</v>
      </c>
    </row>
    <row r="244" spans="1:6" ht="15" hidden="1" customHeight="1" x14ac:dyDescent="0.2">
      <c r="A244" s="44">
        <v>44299</v>
      </c>
      <c r="B244" s="14" t="s">
        <v>100</v>
      </c>
      <c r="C244" s="14" t="s">
        <v>261</v>
      </c>
      <c r="D244" s="25"/>
      <c r="E244" s="22">
        <v>200000</v>
      </c>
      <c r="F244" s="48">
        <f t="shared" si="4"/>
        <v>8519000</v>
      </c>
    </row>
    <row r="245" spans="1:6" ht="15" hidden="1" customHeight="1" x14ac:dyDescent="0.2">
      <c r="A245" s="44">
        <v>44301</v>
      </c>
      <c r="B245" s="14" t="s">
        <v>17</v>
      </c>
      <c r="C245" s="14" t="s">
        <v>205</v>
      </c>
      <c r="D245" s="25"/>
      <c r="E245" s="22">
        <v>50000</v>
      </c>
      <c r="F245" s="48">
        <f t="shared" si="4"/>
        <v>8469000</v>
      </c>
    </row>
    <row r="246" spans="1:6" ht="15" hidden="1" customHeight="1" x14ac:dyDescent="0.2">
      <c r="A246" s="44">
        <v>44302</v>
      </c>
      <c r="B246" s="14" t="s">
        <v>100</v>
      </c>
      <c r="C246" s="14" t="s">
        <v>262</v>
      </c>
      <c r="D246" s="25">
        <v>300000</v>
      </c>
      <c r="E246" s="18"/>
      <c r="F246" s="48">
        <f t="shared" si="4"/>
        <v>8769000</v>
      </c>
    </row>
    <row r="247" spans="1:6" ht="15" hidden="1" customHeight="1" x14ac:dyDescent="0.2">
      <c r="A247" s="44">
        <v>44302</v>
      </c>
      <c r="B247" s="14" t="s">
        <v>100</v>
      </c>
      <c r="C247" s="14" t="s">
        <v>423</v>
      </c>
      <c r="D247" s="25">
        <v>300000</v>
      </c>
      <c r="E247" s="18"/>
      <c r="F247" s="48">
        <f t="shared" si="4"/>
        <v>9069000</v>
      </c>
    </row>
    <row r="248" spans="1:6" ht="15" hidden="1" customHeight="1" x14ac:dyDescent="0.2">
      <c r="A248" s="44">
        <v>44302</v>
      </c>
      <c r="B248" s="14" t="s">
        <v>100</v>
      </c>
      <c r="C248" s="14" t="s">
        <v>263</v>
      </c>
      <c r="D248" s="25">
        <v>200000</v>
      </c>
      <c r="E248" s="18"/>
      <c r="F248" s="48">
        <f t="shared" si="4"/>
        <v>9269000</v>
      </c>
    </row>
    <row r="249" spans="1:6" ht="15" hidden="1" customHeight="1" x14ac:dyDescent="0.2">
      <c r="A249" s="44">
        <v>44302</v>
      </c>
      <c r="B249" s="14" t="s">
        <v>100</v>
      </c>
      <c r="C249" s="14" t="s">
        <v>287</v>
      </c>
      <c r="D249" s="25"/>
      <c r="E249" s="25">
        <v>500000</v>
      </c>
      <c r="F249" s="48">
        <f t="shared" si="4"/>
        <v>8769000</v>
      </c>
    </row>
    <row r="250" spans="1:6" ht="15" hidden="1" customHeight="1" x14ac:dyDescent="0.2">
      <c r="A250" s="44">
        <v>44303</v>
      </c>
      <c r="B250" s="14" t="s">
        <v>17</v>
      </c>
      <c r="C250" s="14" t="s">
        <v>157</v>
      </c>
      <c r="D250" s="25"/>
      <c r="E250" s="22">
        <v>500000</v>
      </c>
      <c r="F250" s="48">
        <f t="shared" si="4"/>
        <v>8269000</v>
      </c>
    </row>
    <row r="251" spans="1:6" ht="15" hidden="1" customHeight="1" x14ac:dyDescent="0.2">
      <c r="A251" s="44">
        <v>44303</v>
      </c>
      <c r="B251" s="14" t="s">
        <v>17</v>
      </c>
      <c r="C251" s="14" t="s">
        <v>264</v>
      </c>
      <c r="D251" s="25"/>
      <c r="E251" s="22">
        <v>200000</v>
      </c>
      <c r="F251" s="48">
        <f t="shared" si="4"/>
        <v>8069000</v>
      </c>
    </row>
    <row r="252" spans="1:6" ht="15" hidden="1" customHeight="1" x14ac:dyDescent="0.2">
      <c r="A252" s="44">
        <v>44305</v>
      </c>
      <c r="B252" s="14" t="s">
        <v>100</v>
      </c>
      <c r="C252" s="14" t="s">
        <v>159</v>
      </c>
      <c r="D252" s="25"/>
      <c r="E252" s="22">
        <v>200000</v>
      </c>
      <c r="F252" s="48">
        <f t="shared" si="4"/>
        <v>7869000</v>
      </c>
    </row>
    <row r="253" spans="1:6" ht="15" hidden="1" customHeight="1" x14ac:dyDescent="0.2">
      <c r="A253" s="44">
        <v>44306</v>
      </c>
      <c r="B253" s="14" t="s">
        <v>100</v>
      </c>
      <c r="C253" s="14" t="s">
        <v>120</v>
      </c>
      <c r="D253" s="25"/>
      <c r="E253" s="22">
        <v>750000</v>
      </c>
      <c r="F253" s="48">
        <f t="shared" si="4"/>
        <v>7119000</v>
      </c>
    </row>
    <row r="254" spans="1:6" ht="15" hidden="1" customHeight="1" x14ac:dyDescent="0.2">
      <c r="A254" s="44">
        <v>44307</v>
      </c>
      <c r="B254" s="14" t="s">
        <v>100</v>
      </c>
      <c r="C254" s="14" t="s">
        <v>101</v>
      </c>
      <c r="D254" s="25"/>
      <c r="E254" s="22">
        <v>100000</v>
      </c>
      <c r="F254" s="48">
        <f t="shared" si="4"/>
        <v>7019000</v>
      </c>
    </row>
    <row r="255" spans="1:6" ht="15" hidden="1" customHeight="1" x14ac:dyDescent="0.2">
      <c r="A255" s="44">
        <v>44307</v>
      </c>
      <c r="B255" s="14" t="s">
        <v>100</v>
      </c>
      <c r="C255" s="14" t="s">
        <v>204</v>
      </c>
      <c r="D255" s="24"/>
      <c r="E255" s="22">
        <v>200000</v>
      </c>
      <c r="F255" s="48">
        <f t="shared" si="4"/>
        <v>6819000</v>
      </c>
    </row>
    <row r="256" spans="1:6" ht="15" hidden="1" customHeight="1" x14ac:dyDescent="0.2">
      <c r="A256" s="44">
        <v>44307</v>
      </c>
      <c r="B256" s="14" t="s">
        <v>17</v>
      </c>
      <c r="C256" s="14" t="s">
        <v>162</v>
      </c>
      <c r="D256" s="24"/>
      <c r="E256" s="22">
        <v>100000</v>
      </c>
      <c r="F256" s="48">
        <f t="shared" si="4"/>
        <v>6719000</v>
      </c>
    </row>
    <row r="257" spans="1:6" ht="15" hidden="1" customHeight="1" x14ac:dyDescent="0.2">
      <c r="A257" s="44">
        <v>44307</v>
      </c>
      <c r="B257" s="14" t="s">
        <v>17</v>
      </c>
      <c r="C257" s="14" t="s">
        <v>158</v>
      </c>
      <c r="D257" s="24"/>
      <c r="E257" s="22">
        <v>100000</v>
      </c>
      <c r="F257" s="48">
        <f t="shared" si="4"/>
        <v>6619000</v>
      </c>
    </row>
    <row r="258" spans="1:6" ht="15" hidden="1" customHeight="1" x14ac:dyDescent="0.2">
      <c r="A258" s="44">
        <v>44308</v>
      </c>
      <c r="B258" s="14" t="s">
        <v>100</v>
      </c>
      <c r="C258" s="14" t="s">
        <v>447</v>
      </c>
      <c r="D258" s="25">
        <v>1200000</v>
      </c>
      <c r="E258" s="34"/>
      <c r="F258" s="48">
        <f t="shared" si="4"/>
        <v>7819000</v>
      </c>
    </row>
    <row r="259" spans="1:6" ht="15" hidden="1" customHeight="1" x14ac:dyDescent="0.2">
      <c r="A259" s="44">
        <v>44308</v>
      </c>
      <c r="B259" s="14" t="s">
        <v>17</v>
      </c>
      <c r="C259" s="14" t="s">
        <v>159</v>
      </c>
      <c r="D259" s="24"/>
      <c r="E259" s="25">
        <v>300000</v>
      </c>
      <c r="F259" s="48">
        <f t="shared" si="4"/>
        <v>7519000</v>
      </c>
    </row>
    <row r="260" spans="1:6" ht="15" hidden="1" customHeight="1" x14ac:dyDescent="0.2">
      <c r="A260" s="44">
        <v>44308</v>
      </c>
      <c r="B260" s="14" t="s">
        <v>100</v>
      </c>
      <c r="C260" s="14" t="s">
        <v>113</v>
      </c>
      <c r="D260" s="24"/>
      <c r="E260" s="22">
        <v>300000</v>
      </c>
      <c r="F260" s="48">
        <f t="shared" si="4"/>
        <v>7219000</v>
      </c>
    </row>
    <row r="261" spans="1:6" ht="15" hidden="1" customHeight="1" x14ac:dyDescent="0.2">
      <c r="A261" s="44">
        <v>44308</v>
      </c>
      <c r="B261" s="14" t="s">
        <v>100</v>
      </c>
      <c r="C261" s="14" t="s">
        <v>199</v>
      </c>
      <c r="D261" s="24"/>
      <c r="E261" s="22">
        <v>200000</v>
      </c>
      <c r="F261" s="48">
        <f t="shared" si="4"/>
        <v>7019000</v>
      </c>
    </row>
    <row r="262" spans="1:6" ht="15" hidden="1" customHeight="1" x14ac:dyDescent="0.2">
      <c r="A262" s="44">
        <v>44309</v>
      </c>
      <c r="B262" s="14" t="s">
        <v>100</v>
      </c>
      <c r="C262" s="14" t="s">
        <v>162</v>
      </c>
      <c r="D262" s="24"/>
      <c r="E262" s="22">
        <v>200000</v>
      </c>
      <c r="F262" s="48">
        <f t="shared" si="4"/>
        <v>6819000</v>
      </c>
    </row>
    <row r="263" spans="1:6" ht="15" hidden="1" customHeight="1" x14ac:dyDescent="0.2">
      <c r="A263" s="44">
        <v>44309</v>
      </c>
      <c r="B263" s="14" t="s">
        <v>100</v>
      </c>
      <c r="C263" s="14" t="s">
        <v>205</v>
      </c>
      <c r="D263" s="24"/>
      <c r="E263" s="22">
        <v>200000</v>
      </c>
      <c r="F263" s="48">
        <f t="shared" si="4"/>
        <v>6619000</v>
      </c>
    </row>
    <row r="264" spans="1:6" ht="15" hidden="1" customHeight="1" x14ac:dyDescent="0.2">
      <c r="A264" s="44">
        <v>44310</v>
      </c>
      <c r="B264" s="14" t="s">
        <v>100</v>
      </c>
      <c r="C264" s="14" t="s">
        <v>113</v>
      </c>
      <c r="D264" s="24"/>
      <c r="E264" s="22">
        <v>100000</v>
      </c>
      <c r="F264" s="48">
        <f t="shared" si="4"/>
        <v>6519000</v>
      </c>
    </row>
    <row r="265" spans="1:6" ht="15" hidden="1" customHeight="1" x14ac:dyDescent="0.2">
      <c r="A265" s="44">
        <v>44314</v>
      </c>
      <c r="B265" s="14" t="s">
        <v>17</v>
      </c>
      <c r="C265" s="14" t="s">
        <v>265</v>
      </c>
      <c r="D265" s="25">
        <v>500000</v>
      </c>
      <c r="E265" s="31"/>
      <c r="F265" s="48">
        <f t="shared" si="4"/>
        <v>7019000</v>
      </c>
    </row>
    <row r="266" spans="1:6" ht="15" hidden="1" customHeight="1" x14ac:dyDescent="0.2">
      <c r="A266" s="44">
        <v>44314</v>
      </c>
      <c r="B266" s="14" t="s">
        <v>17</v>
      </c>
      <c r="C266" s="14" t="s">
        <v>114</v>
      </c>
      <c r="D266" s="25">
        <v>50000</v>
      </c>
      <c r="E266" s="31"/>
      <c r="F266" s="48">
        <f t="shared" ref="F266:F330" si="5">F265+D266-E266</f>
        <v>7069000</v>
      </c>
    </row>
    <row r="267" spans="1:6" ht="15" hidden="1" customHeight="1" x14ac:dyDescent="0.2">
      <c r="A267" s="44">
        <v>44314</v>
      </c>
      <c r="B267" s="14" t="s">
        <v>100</v>
      </c>
      <c r="C267" s="14" t="s">
        <v>219</v>
      </c>
      <c r="D267" s="25">
        <v>50000</v>
      </c>
      <c r="E267" s="34"/>
      <c r="F267" s="48">
        <f t="shared" si="5"/>
        <v>7119000</v>
      </c>
    </row>
    <row r="268" spans="1:6" ht="15" hidden="1" customHeight="1" x14ac:dyDescent="0.2">
      <c r="A268" s="44">
        <v>44314</v>
      </c>
      <c r="B268" s="14" t="s">
        <v>100</v>
      </c>
      <c r="C268" s="14" t="s">
        <v>267</v>
      </c>
      <c r="D268" s="25">
        <v>300000</v>
      </c>
      <c r="E268" s="34"/>
      <c r="F268" s="48">
        <f t="shared" si="5"/>
        <v>7419000</v>
      </c>
    </row>
    <row r="269" spans="1:6" ht="15" hidden="1" customHeight="1" x14ac:dyDescent="0.2">
      <c r="A269" s="44">
        <v>44314</v>
      </c>
      <c r="B269" s="14" t="s">
        <v>100</v>
      </c>
      <c r="C269" s="14" t="s">
        <v>266</v>
      </c>
      <c r="D269" s="25">
        <v>50000</v>
      </c>
      <c r="E269" s="34"/>
      <c r="F269" s="48">
        <f t="shared" si="5"/>
        <v>7469000</v>
      </c>
    </row>
    <row r="270" spans="1:6" ht="15" hidden="1" customHeight="1" x14ac:dyDescent="0.2">
      <c r="A270" s="44">
        <v>44314</v>
      </c>
      <c r="B270" s="14" t="s">
        <v>100</v>
      </c>
      <c r="C270" s="14" t="s">
        <v>395</v>
      </c>
      <c r="D270" s="25">
        <v>200000</v>
      </c>
      <c r="E270" s="34"/>
      <c r="F270" s="48">
        <f t="shared" si="5"/>
        <v>7669000</v>
      </c>
    </row>
    <row r="271" spans="1:6" ht="15" hidden="1" customHeight="1" x14ac:dyDescent="0.2">
      <c r="A271" s="44">
        <v>44314</v>
      </c>
      <c r="B271" s="14" t="s">
        <v>100</v>
      </c>
      <c r="C271" s="14" t="s">
        <v>40</v>
      </c>
      <c r="D271" s="25">
        <v>50000</v>
      </c>
      <c r="E271" s="34"/>
      <c r="F271" s="48">
        <f t="shared" si="5"/>
        <v>7719000</v>
      </c>
    </row>
    <row r="272" spans="1:6" ht="15" hidden="1" customHeight="1" x14ac:dyDescent="0.2">
      <c r="A272" s="44">
        <v>44314</v>
      </c>
      <c r="B272" s="14" t="s">
        <v>100</v>
      </c>
      <c r="C272" s="14" t="s">
        <v>268</v>
      </c>
      <c r="D272" s="25">
        <v>200000</v>
      </c>
      <c r="E272" s="34"/>
      <c r="F272" s="48">
        <f t="shared" si="5"/>
        <v>7919000</v>
      </c>
    </row>
    <row r="273" spans="1:6" ht="15" hidden="1" customHeight="1" x14ac:dyDescent="0.2">
      <c r="A273" s="44">
        <v>44314</v>
      </c>
      <c r="B273" s="14" t="s">
        <v>100</v>
      </c>
      <c r="C273" s="14" t="s">
        <v>269</v>
      </c>
      <c r="D273" s="25">
        <v>300000</v>
      </c>
      <c r="E273" s="34"/>
      <c r="F273" s="48">
        <f t="shared" si="5"/>
        <v>8219000</v>
      </c>
    </row>
    <row r="274" spans="1:6" ht="15" hidden="1" customHeight="1" x14ac:dyDescent="0.2">
      <c r="A274" s="44">
        <v>44314</v>
      </c>
      <c r="B274" s="14" t="s">
        <v>100</v>
      </c>
      <c r="C274" s="14" t="s">
        <v>250</v>
      </c>
      <c r="D274" s="25">
        <v>50000</v>
      </c>
      <c r="E274" s="34"/>
      <c r="F274" s="48">
        <f t="shared" si="5"/>
        <v>8269000</v>
      </c>
    </row>
    <row r="275" spans="1:6" ht="15" hidden="1" customHeight="1" x14ac:dyDescent="0.2">
      <c r="A275" s="44">
        <v>44314</v>
      </c>
      <c r="B275" s="14" t="s">
        <v>100</v>
      </c>
      <c r="C275" s="14" t="s">
        <v>468</v>
      </c>
      <c r="D275" s="25">
        <v>100000</v>
      </c>
      <c r="E275" s="34"/>
      <c r="F275" s="48">
        <f t="shared" si="5"/>
        <v>8369000</v>
      </c>
    </row>
    <row r="276" spans="1:6" ht="15" hidden="1" customHeight="1" x14ac:dyDescent="0.2">
      <c r="A276" s="44">
        <v>44314</v>
      </c>
      <c r="B276" s="14" t="s">
        <v>100</v>
      </c>
      <c r="C276" s="14" t="s">
        <v>270</v>
      </c>
      <c r="D276" s="25">
        <v>220000</v>
      </c>
      <c r="E276" s="34"/>
      <c r="F276" s="48">
        <f t="shared" si="5"/>
        <v>8589000</v>
      </c>
    </row>
    <row r="277" spans="1:6" ht="15" hidden="1" customHeight="1" x14ac:dyDescent="0.2">
      <c r="A277" s="44">
        <v>44314</v>
      </c>
      <c r="B277" s="14" t="s">
        <v>100</v>
      </c>
      <c r="C277" s="14" t="s">
        <v>41</v>
      </c>
      <c r="D277" s="25">
        <v>50000</v>
      </c>
      <c r="E277" s="34"/>
      <c r="F277" s="48">
        <f t="shared" si="5"/>
        <v>8639000</v>
      </c>
    </row>
    <row r="278" spans="1:6" ht="15" hidden="1" customHeight="1" x14ac:dyDescent="0.2">
      <c r="A278" s="44">
        <v>44314</v>
      </c>
      <c r="B278" s="14" t="s">
        <v>100</v>
      </c>
      <c r="C278" s="14" t="s">
        <v>271</v>
      </c>
      <c r="D278" s="25">
        <v>165000</v>
      </c>
      <c r="E278" s="34"/>
      <c r="F278" s="48">
        <f t="shared" si="5"/>
        <v>8804000</v>
      </c>
    </row>
    <row r="279" spans="1:6" ht="15" hidden="1" customHeight="1" x14ac:dyDescent="0.2">
      <c r="A279" s="44">
        <v>44314</v>
      </c>
      <c r="B279" s="14" t="s">
        <v>100</v>
      </c>
      <c r="C279" s="14" t="s">
        <v>36</v>
      </c>
      <c r="D279" s="25">
        <v>50000</v>
      </c>
      <c r="E279" s="34"/>
      <c r="F279" s="48">
        <f t="shared" si="5"/>
        <v>8854000</v>
      </c>
    </row>
    <row r="280" spans="1:6" ht="15" hidden="1" customHeight="1" x14ac:dyDescent="0.2">
      <c r="A280" s="44">
        <v>44314</v>
      </c>
      <c r="B280" s="14" t="s">
        <v>100</v>
      </c>
      <c r="C280" s="14" t="s">
        <v>272</v>
      </c>
      <c r="D280" s="25">
        <v>220000</v>
      </c>
      <c r="E280" s="34"/>
      <c r="F280" s="48">
        <f t="shared" si="5"/>
        <v>9074000</v>
      </c>
    </row>
    <row r="281" spans="1:6" ht="15" hidden="1" customHeight="1" x14ac:dyDescent="0.2">
      <c r="A281" s="44">
        <v>44314</v>
      </c>
      <c r="B281" s="14" t="s">
        <v>100</v>
      </c>
      <c r="C281" s="14" t="s">
        <v>273</v>
      </c>
      <c r="D281" s="25">
        <v>100000</v>
      </c>
      <c r="E281" s="34"/>
      <c r="F281" s="48">
        <f t="shared" si="5"/>
        <v>9174000</v>
      </c>
    </row>
    <row r="282" spans="1:6" ht="15" hidden="1" customHeight="1" x14ac:dyDescent="0.2">
      <c r="A282" s="44">
        <v>44315</v>
      </c>
      <c r="B282" s="14" t="s">
        <v>100</v>
      </c>
      <c r="C282" s="14" t="s">
        <v>274</v>
      </c>
      <c r="D282" s="25">
        <v>100000</v>
      </c>
      <c r="E282" s="34"/>
      <c r="F282" s="48">
        <f t="shared" si="5"/>
        <v>9274000</v>
      </c>
    </row>
    <row r="283" spans="1:6" ht="15" hidden="1" customHeight="1" x14ac:dyDescent="0.2">
      <c r="A283" s="44">
        <v>44315</v>
      </c>
      <c r="B283" s="14" t="s">
        <v>17</v>
      </c>
      <c r="C283" s="14" t="s">
        <v>275</v>
      </c>
      <c r="D283" s="25">
        <v>250000</v>
      </c>
      <c r="E283" s="34"/>
      <c r="F283" s="48">
        <f t="shared" si="5"/>
        <v>9524000</v>
      </c>
    </row>
    <row r="284" spans="1:6" ht="15" hidden="1" customHeight="1" x14ac:dyDescent="0.2">
      <c r="A284" s="44">
        <v>44315</v>
      </c>
      <c r="B284" s="14" t="s">
        <v>17</v>
      </c>
      <c r="C284" s="14" t="s">
        <v>229</v>
      </c>
      <c r="D284" s="25">
        <v>50000</v>
      </c>
      <c r="E284" s="34"/>
      <c r="F284" s="48">
        <f t="shared" si="5"/>
        <v>9574000</v>
      </c>
    </row>
    <row r="285" spans="1:6" ht="15" hidden="1" customHeight="1" x14ac:dyDescent="0.2">
      <c r="A285" s="44">
        <v>44315</v>
      </c>
      <c r="B285" s="14" t="s">
        <v>17</v>
      </c>
      <c r="C285" s="14" t="s">
        <v>276</v>
      </c>
      <c r="D285" s="25">
        <v>180000</v>
      </c>
      <c r="E285" s="34"/>
      <c r="F285" s="48">
        <f t="shared" si="5"/>
        <v>9754000</v>
      </c>
    </row>
    <row r="286" spans="1:6" ht="15" hidden="1" customHeight="1" x14ac:dyDescent="0.2">
      <c r="A286" s="50">
        <v>44315</v>
      </c>
      <c r="B286" s="51" t="s">
        <v>17</v>
      </c>
      <c r="C286" s="51" t="s">
        <v>277</v>
      </c>
      <c r="D286" s="32">
        <v>1100000</v>
      </c>
      <c r="E286" s="35"/>
      <c r="F286" s="52">
        <f t="shared" si="5"/>
        <v>10854000</v>
      </c>
    </row>
    <row r="287" spans="1:6" ht="15" hidden="1" customHeight="1" x14ac:dyDescent="0.2">
      <c r="A287" s="44">
        <v>44315</v>
      </c>
      <c r="B287" s="14" t="s">
        <v>17</v>
      </c>
      <c r="C287" s="14" t="s">
        <v>42</v>
      </c>
      <c r="D287" s="25">
        <v>50000</v>
      </c>
      <c r="E287" s="34"/>
      <c r="F287" s="48">
        <f t="shared" si="5"/>
        <v>10904000</v>
      </c>
    </row>
    <row r="288" spans="1:6" ht="15" hidden="1" customHeight="1" x14ac:dyDescent="0.2">
      <c r="A288" s="44">
        <v>44315</v>
      </c>
      <c r="B288" s="14" t="s">
        <v>17</v>
      </c>
      <c r="C288" s="14" t="s">
        <v>107</v>
      </c>
      <c r="D288" s="25">
        <v>50000</v>
      </c>
      <c r="E288" s="34"/>
      <c r="F288" s="48">
        <f t="shared" si="5"/>
        <v>10954000</v>
      </c>
    </row>
    <row r="289" spans="1:6" ht="15" hidden="1" customHeight="1" x14ac:dyDescent="0.2">
      <c r="A289" s="44">
        <v>44315</v>
      </c>
      <c r="B289" s="14" t="s">
        <v>17</v>
      </c>
      <c r="C289" s="14" t="s">
        <v>278</v>
      </c>
      <c r="D289" s="25">
        <v>400000</v>
      </c>
      <c r="E289" s="34"/>
      <c r="F289" s="48">
        <f t="shared" si="5"/>
        <v>11354000</v>
      </c>
    </row>
    <row r="290" spans="1:6" ht="15" hidden="1" customHeight="1" x14ac:dyDescent="0.2">
      <c r="A290" s="44">
        <v>44315</v>
      </c>
      <c r="B290" s="14" t="s">
        <v>17</v>
      </c>
      <c r="C290" s="14" t="s">
        <v>185</v>
      </c>
      <c r="D290" s="25">
        <v>50000</v>
      </c>
      <c r="E290" s="34"/>
      <c r="F290" s="48">
        <f t="shared" si="5"/>
        <v>11404000</v>
      </c>
    </row>
    <row r="291" spans="1:6" ht="15" hidden="1" customHeight="1" x14ac:dyDescent="0.2">
      <c r="A291" s="44">
        <v>44315</v>
      </c>
      <c r="B291" s="14" t="s">
        <v>100</v>
      </c>
      <c r="C291" s="14" t="s">
        <v>279</v>
      </c>
      <c r="D291" s="25">
        <v>250000</v>
      </c>
      <c r="E291" s="34"/>
      <c r="F291" s="48">
        <f t="shared" si="5"/>
        <v>11654000</v>
      </c>
    </row>
    <row r="292" spans="1:6" ht="15" hidden="1" customHeight="1" x14ac:dyDescent="0.2">
      <c r="A292" s="44">
        <v>44315</v>
      </c>
      <c r="B292" s="14" t="s">
        <v>100</v>
      </c>
      <c r="C292" s="14" t="s">
        <v>280</v>
      </c>
      <c r="D292" s="25">
        <v>250000</v>
      </c>
      <c r="E292" s="34"/>
      <c r="F292" s="48">
        <f t="shared" si="5"/>
        <v>11904000</v>
      </c>
    </row>
    <row r="293" spans="1:6" ht="15" hidden="1" customHeight="1" x14ac:dyDescent="0.2">
      <c r="A293" s="44">
        <v>44315</v>
      </c>
      <c r="B293" s="14" t="s">
        <v>100</v>
      </c>
      <c r="C293" s="14" t="s">
        <v>532</v>
      </c>
      <c r="D293" s="25">
        <v>250000</v>
      </c>
      <c r="E293" s="34"/>
      <c r="F293" s="48">
        <f t="shared" si="5"/>
        <v>12154000</v>
      </c>
    </row>
    <row r="294" spans="1:6" ht="15" hidden="1" customHeight="1" x14ac:dyDescent="0.2">
      <c r="A294" s="44">
        <v>44315</v>
      </c>
      <c r="B294" s="14" t="s">
        <v>100</v>
      </c>
      <c r="C294" s="14" t="s">
        <v>281</v>
      </c>
      <c r="D294" s="25">
        <v>200000</v>
      </c>
      <c r="E294" s="34"/>
      <c r="F294" s="48">
        <f t="shared" si="5"/>
        <v>12354000</v>
      </c>
    </row>
    <row r="295" spans="1:6" ht="15" hidden="1" customHeight="1" x14ac:dyDescent="0.2">
      <c r="A295" s="44">
        <v>44316</v>
      </c>
      <c r="B295" s="14" t="s">
        <v>100</v>
      </c>
      <c r="C295" s="14" t="s">
        <v>183</v>
      </c>
      <c r="D295" s="25">
        <v>50000</v>
      </c>
      <c r="E295" s="34"/>
      <c r="F295" s="48">
        <f t="shared" si="5"/>
        <v>12404000</v>
      </c>
    </row>
    <row r="296" spans="1:6" ht="15" hidden="1" customHeight="1" x14ac:dyDescent="0.2">
      <c r="A296" s="44">
        <v>44316</v>
      </c>
      <c r="B296" s="14" t="s">
        <v>100</v>
      </c>
      <c r="C296" s="14" t="s">
        <v>282</v>
      </c>
      <c r="D296" s="25">
        <v>250000</v>
      </c>
      <c r="E296" s="34"/>
      <c r="F296" s="48">
        <f t="shared" si="5"/>
        <v>12654000</v>
      </c>
    </row>
    <row r="297" spans="1:6" ht="15" hidden="1" customHeight="1" x14ac:dyDescent="0.2">
      <c r="A297" s="44">
        <v>44316</v>
      </c>
      <c r="B297" s="14" t="s">
        <v>100</v>
      </c>
      <c r="C297" s="14" t="s">
        <v>327</v>
      </c>
      <c r="D297" s="25">
        <v>200000</v>
      </c>
      <c r="E297" s="34"/>
      <c r="F297" s="48">
        <f t="shared" si="5"/>
        <v>12854000</v>
      </c>
    </row>
    <row r="298" spans="1:6" ht="15" hidden="1" customHeight="1" x14ac:dyDescent="0.2">
      <c r="A298" s="44">
        <v>44316</v>
      </c>
      <c r="B298" s="14" t="s">
        <v>100</v>
      </c>
      <c r="C298" s="14" t="s">
        <v>45</v>
      </c>
      <c r="D298" s="25">
        <v>50000</v>
      </c>
      <c r="E298" s="34"/>
      <c r="F298" s="48">
        <f t="shared" si="5"/>
        <v>12904000</v>
      </c>
    </row>
    <row r="299" spans="1:6" ht="15" hidden="1" customHeight="1" x14ac:dyDescent="0.2">
      <c r="A299" s="44">
        <v>44316</v>
      </c>
      <c r="B299" s="14" t="s">
        <v>100</v>
      </c>
      <c r="C299" s="14" t="s">
        <v>284</v>
      </c>
      <c r="D299" s="25">
        <v>750000</v>
      </c>
      <c r="E299" s="34"/>
      <c r="F299" s="48">
        <f t="shared" si="5"/>
        <v>13654000</v>
      </c>
    </row>
    <row r="300" spans="1:6" ht="15" hidden="1" customHeight="1" x14ac:dyDescent="0.2">
      <c r="A300" s="312"/>
      <c r="B300" s="313"/>
      <c r="C300" s="313"/>
      <c r="D300" s="314"/>
      <c r="E300" s="315"/>
      <c r="F300" s="316"/>
    </row>
    <row r="301" spans="1:6" ht="15" hidden="1" customHeight="1" x14ac:dyDescent="0.2">
      <c r="A301" s="403" t="s">
        <v>8</v>
      </c>
      <c r="B301" s="404"/>
      <c r="C301" s="404"/>
      <c r="D301" s="404"/>
      <c r="E301" s="404"/>
      <c r="F301" s="405"/>
    </row>
    <row r="302" spans="1:6" ht="15" hidden="1" customHeight="1" x14ac:dyDescent="0.2">
      <c r="A302" s="44">
        <v>44317</v>
      </c>
      <c r="B302" s="14" t="s">
        <v>100</v>
      </c>
      <c r="C302" s="14" t="s">
        <v>197</v>
      </c>
      <c r="D302" s="25">
        <v>50000</v>
      </c>
      <c r="E302" s="34"/>
      <c r="F302" s="48">
        <f>F299+D302-E302</f>
        <v>13704000</v>
      </c>
    </row>
    <row r="303" spans="1:6" ht="15" hidden="1" customHeight="1" x14ac:dyDescent="0.2">
      <c r="A303" s="44">
        <v>44317</v>
      </c>
      <c r="B303" s="14" t="s">
        <v>100</v>
      </c>
      <c r="C303" s="14" t="s">
        <v>241</v>
      </c>
      <c r="D303" s="25">
        <v>450000</v>
      </c>
      <c r="E303" s="34"/>
      <c r="F303" s="48">
        <f t="shared" si="5"/>
        <v>14154000</v>
      </c>
    </row>
    <row r="304" spans="1:6" ht="15" hidden="1" customHeight="1" x14ac:dyDescent="0.2">
      <c r="A304" s="44">
        <v>44317</v>
      </c>
      <c r="B304" s="14" t="s">
        <v>100</v>
      </c>
      <c r="C304" s="14" t="s">
        <v>448</v>
      </c>
      <c r="D304" s="25">
        <v>1200000</v>
      </c>
      <c r="E304" s="34"/>
      <c r="F304" s="48">
        <f t="shared" si="5"/>
        <v>15354000</v>
      </c>
    </row>
    <row r="305" spans="1:6" ht="15" hidden="1" customHeight="1" x14ac:dyDescent="0.2">
      <c r="A305" s="50">
        <v>44317</v>
      </c>
      <c r="B305" s="51" t="s">
        <v>100</v>
      </c>
      <c r="C305" s="51" t="s">
        <v>31</v>
      </c>
      <c r="D305" s="25">
        <v>50000</v>
      </c>
      <c r="E305" s="34"/>
      <c r="F305" s="48">
        <f t="shared" si="5"/>
        <v>15404000</v>
      </c>
    </row>
    <row r="306" spans="1:6" ht="15" hidden="1" customHeight="1" x14ac:dyDescent="0.2">
      <c r="A306" s="44">
        <v>44317</v>
      </c>
      <c r="B306" s="14" t="s">
        <v>100</v>
      </c>
      <c r="C306" s="14" t="s">
        <v>32</v>
      </c>
      <c r="D306" s="25">
        <v>220000</v>
      </c>
      <c r="E306" s="34"/>
      <c r="F306" s="48">
        <f t="shared" si="5"/>
        <v>15624000</v>
      </c>
    </row>
    <row r="307" spans="1:6" ht="15" hidden="1" customHeight="1" x14ac:dyDescent="0.2">
      <c r="A307" s="44">
        <v>44317</v>
      </c>
      <c r="B307" s="14" t="s">
        <v>100</v>
      </c>
      <c r="C307" s="14" t="s">
        <v>283</v>
      </c>
      <c r="D307" s="25">
        <v>100000</v>
      </c>
      <c r="E307" s="34"/>
      <c r="F307" s="48">
        <f t="shared" si="5"/>
        <v>15724000</v>
      </c>
    </row>
    <row r="308" spans="1:6" ht="15" hidden="1" customHeight="1" x14ac:dyDescent="0.2">
      <c r="A308" s="44">
        <v>44317</v>
      </c>
      <c r="B308" s="14" t="s">
        <v>100</v>
      </c>
      <c r="C308" s="14" t="s">
        <v>291</v>
      </c>
      <c r="D308" s="25">
        <v>50000</v>
      </c>
      <c r="E308" s="34"/>
      <c r="F308" s="48">
        <f t="shared" si="5"/>
        <v>15774000</v>
      </c>
    </row>
    <row r="309" spans="1:6" ht="15" hidden="1" customHeight="1" x14ac:dyDescent="0.2">
      <c r="A309" s="44">
        <v>44317</v>
      </c>
      <c r="B309" s="14" t="s">
        <v>100</v>
      </c>
      <c r="C309" s="14" t="s">
        <v>453</v>
      </c>
      <c r="D309" s="25">
        <v>300000</v>
      </c>
      <c r="E309" s="34"/>
      <c r="F309" s="48">
        <f t="shared" si="5"/>
        <v>16074000</v>
      </c>
    </row>
    <row r="310" spans="1:6" ht="15" hidden="1" customHeight="1" x14ac:dyDescent="0.2">
      <c r="A310" s="44">
        <v>44317</v>
      </c>
      <c r="B310" s="14" t="s">
        <v>100</v>
      </c>
      <c r="C310" s="14" t="s">
        <v>414</v>
      </c>
      <c r="D310" s="25">
        <v>500000</v>
      </c>
      <c r="E310" s="34"/>
      <c r="F310" s="48">
        <f t="shared" si="5"/>
        <v>16574000</v>
      </c>
    </row>
    <row r="311" spans="1:6" ht="15" hidden="1" customHeight="1" x14ac:dyDescent="0.2">
      <c r="A311" s="50">
        <v>44318</v>
      </c>
      <c r="B311" s="51" t="s">
        <v>17</v>
      </c>
      <c r="C311" s="51" t="s">
        <v>176</v>
      </c>
      <c r="D311" s="32">
        <v>50000</v>
      </c>
      <c r="E311" s="34"/>
      <c r="F311" s="48">
        <f t="shared" si="5"/>
        <v>16624000</v>
      </c>
    </row>
    <row r="312" spans="1:6" ht="15" hidden="1" customHeight="1" x14ac:dyDescent="0.2">
      <c r="A312" s="44">
        <v>44319</v>
      </c>
      <c r="B312" s="14" t="s">
        <v>17</v>
      </c>
      <c r="C312" s="14" t="s">
        <v>399</v>
      </c>
      <c r="D312" s="25">
        <v>200000</v>
      </c>
      <c r="F312" s="48">
        <f>F311+D312-E313</f>
        <v>16524000</v>
      </c>
    </row>
    <row r="313" spans="1:6" ht="15" hidden="1" customHeight="1" x14ac:dyDescent="0.2">
      <c r="A313" s="44">
        <v>44319</v>
      </c>
      <c r="B313" s="14" t="s">
        <v>17</v>
      </c>
      <c r="C313" s="14" t="s">
        <v>159</v>
      </c>
      <c r="D313" s="67"/>
      <c r="E313" s="25">
        <v>300000</v>
      </c>
      <c r="F313" s="48">
        <f>F312+D313-E314</f>
        <v>16524000</v>
      </c>
    </row>
    <row r="314" spans="1:6" ht="15" hidden="1" customHeight="1" x14ac:dyDescent="0.2">
      <c r="A314" s="44">
        <v>44323</v>
      </c>
      <c r="B314" s="14" t="s">
        <v>100</v>
      </c>
      <c r="C314" s="14" t="s">
        <v>285</v>
      </c>
      <c r="D314" s="25">
        <v>400000</v>
      </c>
      <c r="E314" s="34"/>
      <c r="F314" s="48">
        <f t="shared" si="5"/>
        <v>16924000</v>
      </c>
    </row>
    <row r="315" spans="1:6" ht="15" hidden="1" customHeight="1" x14ac:dyDescent="0.2">
      <c r="A315" s="44">
        <v>44326</v>
      </c>
      <c r="B315" s="14" t="s">
        <v>17</v>
      </c>
      <c r="C315" s="14" t="s">
        <v>286</v>
      </c>
      <c r="D315" s="25">
        <v>100000</v>
      </c>
      <c r="E315" s="31"/>
      <c r="F315" s="48">
        <f>F314+D315-E315</f>
        <v>17024000</v>
      </c>
    </row>
    <row r="316" spans="1:6" ht="15" hidden="1" customHeight="1" x14ac:dyDescent="0.2">
      <c r="A316" s="44">
        <v>44326</v>
      </c>
      <c r="B316" s="14" t="s">
        <v>17</v>
      </c>
      <c r="C316" s="14" t="s">
        <v>159</v>
      </c>
      <c r="D316" s="24"/>
      <c r="E316" s="22">
        <v>100000</v>
      </c>
      <c r="F316" s="48">
        <f t="shared" si="5"/>
        <v>16924000</v>
      </c>
    </row>
    <row r="317" spans="1:6" ht="15" hidden="1" customHeight="1" x14ac:dyDescent="0.2">
      <c r="A317" s="44">
        <v>44327</v>
      </c>
      <c r="B317" s="14" t="s">
        <v>100</v>
      </c>
      <c r="C317" s="14" t="s">
        <v>101</v>
      </c>
      <c r="D317" s="24"/>
      <c r="E317" s="22">
        <v>200000</v>
      </c>
      <c r="F317" s="48">
        <f t="shared" si="5"/>
        <v>16724000</v>
      </c>
    </row>
    <row r="318" spans="1:6" ht="15" hidden="1" customHeight="1" x14ac:dyDescent="0.2">
      <c r="A318" s="44">
        <v>44332</v>
      </c>
      <c r="B318" s="14" t="s">
        <v>17</v>
      </c>
      <c r="C318" s="14" t="s">
        <v>209</v>
      </c>
      <c r="D318" s="24"/>
      <c r="E318" s="22">
        <v>200000</v>
      </c>
      <c r="F318" s="48">
        <f t="shared" si="5"/>
        <v>16524000</v>
      </c>
    </row>
    <row r="319" spans="1:6" ht="15" hidden="1" customHeight="1" x14ac:dyDescent="0.2">
      <c r="A319" s="44">
        <v>44335</v>
      </c>
      <c r="B319" s="14" t="s">
        <v>100</v>
      </c>
      <c r="C319" s="14" t="s">
        <v>120</v>
      </c>
      <c r="D319" s="24"/>
      <c r="E319" s="22">
        <v>750000</v>
      </c>
      <c r="F319" s="48">
        <f t="shared" si="5"/>
        <v>15774000</v>
      </c>
    </row>
    <row r="320" spans="1:6" ht="15" hidden="1" customHeight="1" x14ac:dyDescent="0.2">
      <c r="A320" s="44">
        <v>44338</v>
      </c>
      <c r="B320" s="14" t="s">
        <v>100</v>
      </c>
      <c r="C320" s="14" t="s">
        <v>162</v>
      </c>
      <c r="D320" s="24"/>
      <c r="E320" s="22">
        <v>200000</v>
      </c>
      <c r="F320" s="48">
        <f t="shared" si="5"/>
        <v>15574000</v>
      </c>
    </row>
    <row r="321" spans="1:6" ht="15" hidden="1" customHeight="1" x14ac:dyDescent="0.2">
      <c r="A321" s="44">
        <v>44340</v>
      </c>
      <c r="B321" s="14" t="s">
        <v>17</v>
      </c>
      <c r="C321" s="14" t="s">
        <v>199</v>
      </c>
      <c r="D321" s="24"/>
      <c r="E321" s="22">
        <v>200000</v>
      </c>
      <c r="F321" s="48">
        <f t="shared" si="5"/>
        <v>15374000</v>
      </c>
    </row>
    <row r="322" spans="1:6" ht="15" hidden="1" customHeight="1" x14ac:dyDescent="0.2">
      <c r="A322" s="44">
        <v>44340</v>
      </c>
      <c r="B322" s="14" t="s">
        <v>17</v>
      </c>
      <c r="C322" s="14" t="s">
        <v>159</v>
      </c>
      <c r="D322" s="24"/>
      <c r="E322" s="22">
        <v>100000</v>
      </c>
      <c r="F322" s="48">
        <f t="shared" si="5"/>
        <v>15274000</v>
      </c>
    </row>
    <row r="323" spans="1:6" ht="15" hidden="1" customHeight="1" x14ac:dyDescent="0.2">
      <c r="A323" s="44">
        <v>44340</v>
      </c>
      <c r="B323" s="14" t="s">
        <v>17</v>
      </c>
      <c r="C323" s="14" t="s">
        <v>287</v>
      </c>
      <c r="D323" s="24"/>
      <c r="E323" s="22">
        <v>100000</v>
      </c>
      <c r="F323" s="48">
        <f t="shared" si="5"/>
        <v>15174000</v>
      </c>
    </row>
    <row r="324" spans="1:6" ht="15" hidden="1" customHeight="1" x14ac:dyDescent="0.2">
      <c r="A324" s="44">
        <v>44341</v>
      </c>
      <c r="B324" s="14" t="s">
        <v>17</v>
      </c>
      <c r="C324" s="14" t="s">
        <v>162</v>
      </c>
      <c r="D324" s="67"/>
      <c r="E324" s="25">
        <v>50000</v>
      </c>
      <c r="F324" s="48">
        <f t="shared" si="5"/>
        <v>15124000</v>
      </c>
    </row>
    <row r="325" spans="1:6" ht="15" hidden="1" customHeight="1" x14ac:dyDescent="0.2">
      <c r="A325" s="44">
        <v>44344</v>
      </c>
      <c r="B325" s="14" t="s">
        <v>100</v>
      </c>
      <c r="C325" s="14" t="s">
        <v>114</v>
      </c>
      <c r="D325" s="25">
        <v>50000</v>
      </c>
      <c r="E325" s="34"/>
      <c r="F325" s="48">
        <f t="shared" si="5"/>
        <v>15174000</v>
      </c>
    </row>
    <row r="326" spans="1:6" ht="15" hidden="1" customHeight="1" x14ac:dyDescent="0.2">
      <c r="A326" s="44">
        <v>44344</v>
      </c>
      <c r="B326" s="14" t="s">
        <v>100</v>
      </c>
      <c r="C326" s="14" t="s">
        <v>288</v>
      </c>
      <c r="D326" s="25">
        <v>300000</v>
      </c>
      <c r="E326" s="34"/>
      <c r="F326" s="48">
        <f t="shared" si="5"/>
        <v>15474000</v>
      </c>
    </row>
    <row r="327" spans="1:6" ht="15" hidden="1" customHeight="1" x14ac:dyDescent="0.2">
      <c r="A327" s="44">
        <v>44344</v>
      </c>
      <c r="B327" s="14" t="s">
        <v>100</v>
      </c>
      <c r="C327" s="14" t="s">
        <v>36</v>
      </c>
      <c r="D327" s="25">
        <v>50000</v>
      </c>
      <c r="E327" s="34"/>
      <c r="F327" s="48">
        <f t="shared" si="5"/>
        <v>15524000</v>
      </c>
    </row>
    <row r="328" spans="1:6" ht="15" hidden="1" customHeight="1" x14ac:dyDescent="0.2">
      <c r="A328" s="44">
        <v>44344</v>
      </c>
      <c r="B328" s="14" t="s">
        <v>100</v>
      </c>
      <c r="C328" s="14" t="s">
        <v>37</v>
      </c>
      <c r="D328" s="25">
        <v>220000</v>
      </c>
      <c r="E328" s="34"/>
      <c r="F328" s="48">
        <f t="shared" si="5"/>
        <v>15744000</v>
      </c>
    </row>
    <row r="329" spans="1:6" ht="15" hidden="1" customHeight="1" x14ac:dyDescent="0.2">
      <c r="A329" s="44">
        <v>44344</v>
      </c>
      <c r="B329" s="14" t="s">
        <v>100</v>
      </c>
      <c r="C329" s="14" t="s">
        <v>38</v>
      </c>
      <c r="D329" s="25">
        <v>100000</v>
      </c>
      <c r="E329" s="34"/>
      <c r="F329" s="48">
        <f t="shared" si="5"/>
        <v>15844000</v>
      </c>
    </row>
    <row r="330" spans="1:6" ht="15" hidden="1" customHeight="1" x14ac:dyDescent="0.2">
      <c r="A330" s="44">
        <v>44344</v>
      </c>
      <c r="B330" s="14" t="s">
        <v>17</v>
      </c>
      <c r="C330" s="14" t="s">
        <v>219</v>
      </c>
      <c r="D330" s="25">
        <v>50000</v>
      </c>
      <c r="E330" s="34"/>
      <c r="F330" s="48">
        <f t="shared" si="5"/>
        <v>15894000</v>
      </c>
    </row>
    <row r="331" spans="1:6" ht="15" hidden="1" customHeight="1" x14ac:dyDescent="0.2">
      <c r="A331" s="44">
        <v>44344</v>
      </c>
      <c r="B331" s="14" t="s">
        <v>17</v>
      </c>
      <c r="C331" s="14" t="s">
        <v>289</v>
      </c>
      <c r="D331" s="25">
        <v>250000</v>
      </c>
      <c r="E331" s="34"/>
      <c r="F331" s="48">
        <f t="shared" ref="F331:F394" si="6">F330+D331-E331</f>
        <v>16144000</v>
      </c>
    </row>
    <row r="332" spans="1:6" ht="15" hidden="1" customHeight="1" x14ac:dyDescent="0.2">
      <c r="A332" s="44">
        <v>44344</v>
      </c>
      <c r="B332" s="14" t="s">
        <v>17</v>
      </c>
      <c r="C332" s="14" t="s">
        <v>445</v>
      </c>
      <c r="D332" s="25">
        <v>250000</v>
      </c>
      <c r="E332" s="34"/>
      <c r="F332" s="48">
        <f t="shared" si="6"/>
        <v>16394000</v>
      </c>
    </row>
    <row r="333" spans="1:6" ht="15" hidden="1" customHeight="1" x14ac:dyDescent="0.2">
      <c r="A333" s="44">
        <v>44344</v>
      </c>
      <c r="B333" s="14" t="s">
        <v>17</v>
      </c>
      <c r="C333" s="14" t="s">
        <v>250</v>
      </c>
      <c r="D333" s="25">
        <v>50000</v>
      </c>
      <c r="E333" s="34"/>
      <c r="F333" s="48">
        <f t="shared" si="6"/>
        <v>16444000</v>
      </c>
    </row>
    <row r="334" spans="1:6" ht="15" hidden="1" customHeight="1" x14ac:dyDescent="0.2">
      <c r="A334" s="44">
        <v>44344</v>
      </c>
      <c r="B334" s="14" t="s">
        <v>17</v>
      </c>
      <c r="C334" s="14" t="s">
        <v>469</v>
      </c>
      <c r="D334" s="25">
        <v>100000</v>
      </c>
      <c r="E334" s="34"/>
      <c r="F334" s="48">
        <f t="shared" si="6"/>
        <v>16544000</v>
      </c>
    </row>
    <row r="335" spans="1:6" ht="15" hidden="1" customHeight="1" x14ac:dyDescent="0.2">
      <c r="A335" s="44">
        <v>44344</v>
      </c>
      <c r="B335" s="14" t="s">
        <v>17</v>
      </c>
      <c r="C335" s="14" t="s">
        <v>291</v>
      </c>
      <c r="D335" s="25">
        <v>50000</v>
      </c>
      <c r="E335" s="34"/>
      <c r="F335" s="48">
        <f t="shared" si="6"/>
        <v>16594000</v>
      </c>
    </row>
    <row r="336" spans="1:6" ht="15" hidden="1" customHeight="1" x14ac:dyDescent="0.2">
      <c r="A336" s="44">
        <v>44344</v>
      </c>
      <c r="B336" s="14" t="s">
        <v>17</v>
      </c>
      <c r="C336" s="14" t="s">
        <v>290</v>
      </c>
      <c r="D336" s="25">
        <v>300000</v>
      </c>
      <c r="E336" s="34"/>
      <c r="F336" s="48">
        <f t="shared" si="6"/>
        <v>16894000</v>
      </c>
    </row>
    <row r="337" spans="1:6" ht="15" hidden="1" customHeight="1" x14ac:dyDescent="0.2">
      <c r="A337" s="44">
        <v>44344</v>
      </c>
      <c r="B337" s="14" t="s">
        <v>17</v>
      </c>
      <c r="C337" s="14" t="s">
        <v>292</v>
      </c>
      <c r="D337" s="25">
        <v>100000</v>
      </c>
      <c r="E337" s="34"/>
      <c r="F337" s="48">
        <f t="shared" si="6"/>
        <v>16994000</v>
      </c>
    </row>
    <row r="338" spans="1:6" ht="15" hidden="1" customHeight="1" x14ac:dyDescent="0.2">
      <c r="A338" s="44">
        <v>44345</v>
      </c>
      <c r="B338" s="14" t="s">
        <v>100</v>
      </c>
      <c r="C338" s="14" t="s">
        <v>183</v>
      </c>
      <c r="D338" s="25">
        <v>50000</v>
      </c>
      <c r="E338" s="34"/>
      <c r="F338" s="48">
        <f t="shared" si="6"/>
        <v>17044000</v>
      </c>
    </row>
    <row r="339" spans="1:6" ht="15" hidden="1" customHeight="1" x14ac:dyDescent="0.2">
      <c r="A339" s="44">
        <v>44345</v>
      </c>
      <c r="B339" s="14" t="s">
        <v>100</v>
      </c>
      <c r="C339" s="14" t="s">
        <v>354</v>
      </c>
      <c r="D339" s="25">
        <v>200000</v>
      </c>
      <c r="E339" s="34"/>
      <c r="F339" s="48">
        <f t="shared" si="6"/>
        <v>17244000</v>
      </c>
    </row>
    <row r="340" spans="1:6" ht="15" hidden="1" customHeight="1" x14ac:dyDescent="0.2">
      <c r="A340" s="44">
        <v>44345</v>
      </c>
      <c r="B340" s="14" t="s">
        <v>100</v>
      </c>
      <c r="C340" s="14" t="s">
        <v>293</v>
      </c>
      <c r="D340" s="25">
        <v>250000</v>
      </c>
      <c r="E340" s="34"/>
      <c r="F340" s="48">
        <f t="shared" si="6"/>
        <v>17494000</v>
      </c>
    </row>
    <row r="341" spans="1:6" ht="15" hidden="1" customHeight="1" x14ac:dyDescent="0.2">
      <c r="A341" s="44">
        <v>44345</v>
      </c>
      <c r="B341" s="14" t="s">
        <v>100</v>
      </c>
      <c r="C341" s="14" t="s">
        <v>40</v>
      </c>
      <c r="D341" s="25">
        <v>50000</v>
      </c>
      <c r="E341" s="34"/>
      <c r="F341" s="48">
        <f t="shared" si="6"/>
        <v>17544000</v>
      </c>
    </row>
    <row r="342" spans="1:6" ht="15" hidden="1" customHeight="1" x14ac:dyDescent="0.2">
      <c r="A342" s="44">
        <v>44345</v>
      </c>
      <c r="B342" s="14" t="s">
        <v>100</v>
      </c>
      <c r="C342" s="14" t="s">
        <v>294</v>
      </c>
      <c r="D342" s="25">
        <v>100000</v>
      </c>
      <c r="E342" s="34"/>
      <c r="F342" s="48">
        <f t="shared" si="6"/>
        <v>17644000</v>
      </c>
    </row>
    <row r="343" spans="1:6" ht="15" hidden="1" customHeight="1" x14ac:dyDescent="0.2">
      <c r="A343" s="44">
        <v>44345</v>
      </c>
      <c r="B343" s="14" t="s">
        <v>100</v>
      </c>
      <c r="C343" s="14" t="s">
        <v>295</v>
      </c>
      <c r="D343" s="25">
        <v>100000</v>
      </c>
      <c r="E343" s="34"/>
      <c r="F343" s="48">
        <f t="shared" si="6"/>
        <v>17744000</v>
      </c>
    </row>
    <row r="344" spans="1:6" ht="15" hidden="1" customHeight="1" x14ac:dyDescent="0.2">
      <c r="A344" s="44">
        <v>44345</v>
      </c>
      <c r="B344" s="14" t="s">
        <v>100</v>
      </c>
      <c r="C344" s="14" t="s">
        <v>456</v>
      </c>
      <c r="D344" s="25">
        <v>165000</v>
      </c>
      <c r="E344" s="34"/>
      <c r="F344" s="48">
        <f t="shared" si="6"/>
        <v>17909000</v>
      </c>
    </row>
    <row r="345" spans="1:6" ht="15" hidden="1" customHeight="1" x14ac:dyDescent="0.2">
      <c r="A345" s="44">
        <v>44345</v>
      </c>
      <c r="B345" s="14" t="s">
        <v>100</v>
      </c>
      <c r="C345" s="14" t="s">
        <v>41</v>
      </c>
      <c r="D345" s="25">
        <v>50000</v>
      </c>
      <c r="E345" s="34"/>
      <c r="F345" s="48">
        <f t="shared" si="6"/>
        <v>17959000</v>
      </c>
    </row>
    <row r="346" spans="1:6" ht="15" hidden="1" customHeight="1" x14ac:dyDescent="0.2">
      <c r="A346" s="44">
        <v>44345</v>
      </c>
      <c r="B346" s="14" t="s">
        <v>100</v>
      </c>
      <c r="C346" s="14" t="s">
        <v>42</v>
      </c>
      <c r="D346" s="25">
        <v>50000</v>
      </c>
      <c r="E346" s="34"/>
      <c r="F346" s="48">
        <f t="shared" si="6"/>
        <v>18009000</v>
      </c>
    </row>
    <row r="347" spans="1:6" ht="15" hidden="1" customHeight="1" x14ac:dyDescent="0.2">
      <c r="A347" s="44">
        <v>44345</v>
      </c>
      <c r="B347" s="14" t="s">
        <v>100</v>
      </c>
      <c r="C347" s="14" t="s">
        <v>43</v>
      </c>
      <c r="D347" s="25">
        <v>235000</v>
      </c>
      <c r="E347" s="34"/>
      <c r="F347" s="48">
        <f t="shared" si="6"/>
        <v>18244000</v>
      </c>
    </row>
    <row r="348" spans="1:6" hidden="1" x14ac:dyDescent="0.2">
      <c r="A348" s="50">
        <v>44345</v>
      </c>
      <c r="B348" s="51" t="s">
        <v>100</v>
      </c>
      <c r="C348" s="51" t="s">
        <v>296</v>
      </c>
      <c r="D348" s="32">
        <v>100000</v>
      </c>
      <c r="E348" s="34"/>
      <c r="F348" s="48">
        <f t="shared" si="6"/>
        <v>18344000</v>
      </c>
    </row>
    <row r="349" spans="1:6" ht="15" hidden="1" customHeight="1" x14ac:dyDescent="0.2">
      <c r="A349" s="50">
        <v>44345</v>
      </c>
      <c r="B349" s="51" t="s">
        <v>100</v>
      </c>
      <c r="C349" s="51" t="s">
        <v>297</v>
      </c>
      <c r="D349" s="32">
        <v>1900000</v>
      </c>
      <c r="E349" s="35"/>
      <c r="F349" s="52">
        <f t="shared" si="6"/>
        <v>20244000</v>
      </c>
    </row>
    <row r="350" spans="1:6" ht="15" hidden="1" customHeight="1" x14ac:dyDescent="0.2">
      <c r="A350" s="44">
        <v>44347</v>
      </c>
      <c r="B350" s="14" t="s">
        <v>100</v>
      </c>
      <c r="C350" s="14" t="s">
        <v>107</v>
      </c>
      <c r="D350" s="25">
        <v>50000</v>
      </c>
      <c r="E350" s="34"/>
      <c r="F350" s="48">
        <f t="shared" si="6"/>
        <v>20294000</v>
      </c>
    </row>
    <row r="351" spans="1:6" ht="15" hidden="1" customHeight="1" x14ac:dyDescent="0.2">
      <c r="A351" s="44">
        <v>44347</v>
      </c>
      <c r="B351" s="14" t="s">
        <v>100</v>
      </c>
      <c r="C351" s="14" t="s">
        <v>44</v>
      </c>
      <c r="D351" s="25">
        <v>450000</v>
      </c>
      <c r="E351" s="34"/>
      <c r="F351" s="48">
        <f t="shared" si="6"/>
        <v>20744000</v>
      </c>
    </row>
    <row r="352" spans="1:6" ht="15" hidden="1" customHeight="1" x14ac:dyDescent="0.2">
      <c r="A352" s="44">
        <v>44347</v>
      </c>
      <c r="B352" s="14" t="s">
        <v>100</v>
      </c>
      <c r="C352" s="14" t="s">
        <v>185</v>
      </c>
      <c r="D352" s="25">
        <v>50000</v>
      </c>
      <c r="E352" s="34"/>
      <c r="F352" s="48">
        <f t="shared" si="6"/>
        <v>20794000</v>
      </c>
    </row>
    <row r="353" spans="1:6" ht="15" hidden="1" customHeight="1" x14ac:dyDescent="0.2">
      <c r="A353" s="44">
        <v>44347</v>
      </c>
      <c r="B353" s="14" t="s">
        <v>100</v>
      </c>
      <c r="C353" s="14" t="s">
        <v>298</v>
      </c>
      <c r="D353" s="25">
        <v>250000</v>
      </c>
      <c r="E353" s="34"/>
      <c r="F353" s="48">
        <f t="shared" si="6"/>
        <v>21044000</v>
      </c>
    </row>
    <row r="354" spans="1:6" ht="15" hidden="1" customHeight="1" x14ac:dyDescent="0.2">
      <c r="A354" s="44">
        <v>44347</v>
      </c>
      <c r="B354" s="14" t="s">
        <v>100</v>
      </c>
      <c r="C354" s="14" t="s">
        <v>31</v>
      </c>
      <c r="D354" s="25">
        <v>50000</v>
      </c>
      <c r="E354" s="34"/>
      <c r="F354" s="48">
        <f t="shared" si="6"/>
        <v>21094000</v>
      </c>
    </row>
    <row r="355" spans="1:6" ht="15" hidden="1" customHeight="1" x14ac:dyDescent="0.2">
      <c r="A355" s="44">
        <v>44347</v>
      </c>
      <c r="B355" s="14" t="s">
        <v>100</v>
      </c>
      <c r="C355" s="14" t="s">
        <v>466</v>
      </c>
      <c r="D355" s="25">
        <v>1320000</v>
      </c>
      <c r="E355" s="34"/>
      <c r="F355" s="48">
        <f t="shared" si="6"/>
        <v>22414000</v>
      </c>
    </row>
    <row r="356" spans="1:6" ht="15" hidden="1" customHeight="1" x14ac:dyDescent="0.2">
      <c r="A356" s="44">
        <v>44347</v>
      </c>
      <c r="B356" s="14" t="s">
        <v>100</v>
      </c>
      <c r="C356" s="14" t="s">
        <v>299</v>
      </c>
      <c r="D356" s="67"/>
      <c r="E356" s="31">
        <v>2000000</v>
      </c>
      <c r="F356" s="48">
        <f t="shared" si="6"/>
        <v>20414000</v>
      </c>
    </row>
    <row r="357" spans="1:6" ht="15" hidden="1" customHeight="1" x14ac:dyDescent="0.2">
      <c r="A357" s="44">
        <v>44347</v>
      </c>
      <c r="B357" s="14" t="s">
        <v>100</v>
      </c>
      <c r="C357" s="14" t="s">
        <v>300</v>
      </c>
      <c r="D357" s="32">
        <v>200000</v>
      </c>
      <c r="E357" s="34"/>
      <c r="F357" s="48">
        <f t="shared" si="6"/>
        <v>20614000</v>
      </c>
    </row>
    <row r="358" spans="1:6" ht="15" hidden="1" customHeight="1" x14ac:dyDescent="0.2">
      <c r="A358" s="44">
        <v>44347</v>
      </c>
      <c r="B358" s="14" t="s">
        <v>17</v>
      </c>
      <c r="C358" s="14" t="s">
        <v>45</v>
      </c>
      <c r="D358" s="25">
        <v>50000</v>
      </c>
      <c r="E358" s="34"/>
      <c r="F358" s="48">
        <f t="shared" si="6"/>
        <v>20664000</v>
      </c>
    </row>
    <row r="359" spans="1:6" ht="15" hidden="1" customHeight="1" x14ac:dyDescent="0.2">
      <c r="A359" s="44">
        <v>44347</v>
      </c>
      <c r="B359" s="14" t="s">
        <v>17</v>
      </c>
      <c r="C359" s="14" t="s">
        <v>301</v>
      </c>
      <c r="D359" s="25">
        <v>750000</v>
      </c>
      <c r="E359" s="34"/>
      <c r="F359" s="48">
        <f t="shared" si="6"/>
        <v>21414000</v>
      </c>
    </row>
    <row r="360" spans="1:6" ht="15" hidden="1" customHeight="1" x14ac:dyDescent="0.2">
      <c r="A360" s="44">
        <v>44347</v>
      </c>
      <c r="B360" s="14" t="s">
        <v>100</v>
      </c>
      <c r="C360" s="14" t="s">
        <v>302</v>
      </c>
      <c r="D360" s="67"/>
      <c r="E360" s="31">
        <v>1000000</v>
      </c>
      <c r="F360" s="48">
        <f t="shared" si="6"/>
        <v>20414000</v>
      </c>
    </row>
    <row r="361" spans="1:6" ht="15" hidden="1" customHeight="1" x14ac:dyDescent="0.2">
      <c r="A361" s="44">
        <v>44347</v>
      </c>
      <c r="B361" s="14" t="s">
        <v>100</v>
      </c>
      <c r="C361" s="14" t="s">
        <v>197</v>
      </c>
      <c r="D361" s="25">
        <v>50000</v>
      </c>
      <c r="E361" s="34"/>
      <c r="F361" s="48">
        <f t="shared" si="6"/>
        <v>20464000</v>
      </c>
    </row>
    <row r="362" spans="1:6" ht="15" hidden="1" customHeight="1" x14ac:dyDescent="0.2">
      <c r="A362" s="403" t="s">
        <v>382</v>
      </c>
      <c r="B362" s="404"/>
      <c r="C362" s="404"/>
      <c r="D362" s="404"/>
      <c r="E362" s="404"/>
      <c r="F362" s="405"/>
    </row>
    <row r="363" spans="1:6" ht="15" hidden="1" customHeight="1" x14ac:dyDescent="0.2">
      <c r="A363" s="44">
        <v>44351</v>
      </c>
      <c r="B363" s="14" t="s">
        <v>100</v>
      </c>
      <c r="C363" s="14" t="s">
        <v>176</v>
      </c>
      <c r="D363" s="25">
        <v>50000</v>
      </c>
      <c r="E363" s="34"/>
      <c r="F363" s="48">
        <f>F361+D363-E363</f>
        <v>20514000</v>
      </c>
    </row>
    <row r="364" spans="1:6" ht="15" hidden="1" customHeight="1" x14ac:dyDescent="0.2">
      <c r="A364" s="44">
        <v>44351</v>
      </c>
      <c r="B364" s="14" t="s">
        <v>100</v>
      </c>
      <c r="C364" s="14" t="s">
        <v>333</v>
      </c>
      <c r="D364" s="25">
        <v>900000</v>
      </c>
      <c r="E364" s="34"/>
      <c r="F364" s="48">
        <f t="shared" si="6"/>
        <v>21414000</v>
      </c>
    </row>
    <row r="365" spans="1:6" ht="15" hidden="1" customHeight="1" x14ac:dyDescent="0.2">
      <c r="A365" s="44">
        <v>44351</v>
      </c>
      <c r="B365" s="14" t="s">
        <v>100</v>
      </c>
      <c r="C365" s="14" t="s">
        <v>173</v>
      </c>
      <c r="D365" s="67"/>
      <c r="E365" s="31">
        <v>2000000</v>
      </c>
      <c r="F365" s="48">
        <f t="shared" si="6"/>
        <v>19414000</v>
      </c>
    </row>
    <row r="366" spans="1:6" ht="15" hidden="1" customHeight="1" x14ac:dyDescent="0.2">
      <c r="A366" s="44">
        <v>44351</v>
      </c>
      <c r="B366" s="14" t="s">
        <v>100</v>
      </c>
      <c r="C366" s="14" t="s">
        <v>303</v>
      </c>
      <c r="D366" s="32">
        <v>100000</v>
      </c>
      <c r="E366" s="34"/>
      <c r="F366" s="48">
        <f t="shared" si="6"/>
        <v>19514000</v>
      </c>
    </row>
    <row r="367" spans="1:6" ht="15" hidden="1" customHeight="1" x14ac:dyDescent="0.2">
      <c r="A367" s="44">
        <v>44351</v>
      </c>
      <c r="B367" s="14" t="s">
        <v>100</v>
      </c>
      <c r="C367" s="14" t="s">
        <v>166</v>
      </c>
      <c r="D367" s="25">
        <v>200000</v>
      </c>
      <c r="E367" s="34"/>
      <c r="F367" s="48">
        <f t="shared" si="6"/>
        <v>19714000</v>
      </c>
    </row>
    <row r="368" spans="1:6" ht="15" hidden="1" customHeight="1" x14ac:dyDescent="0.2">
      <c r="A368" s="44">
        <v>44351</v>
      </c>
      <c r="B368" s="14" t="s">
        <v>100</v>
      </c>
      <c r="C368" s="14" t="s">
        <v>229</v>
      </c>
      <c r="D368" s="25">
        <v>50000</v>
      </c>
      <c r="E368" s="34"/>
      <c r="F368" s="48">
        <f t="shared" si="6"/>
        <v>19764000</v>
      </c>
    </row>
    <row r="369" spans="1:6" ht="15" hidden="1" customHeight="1" x14ac:dyDescent="0.2">
      <c r="A369" s="44">
        <v>44351</v>
      </c>
      <c r="B369" s="14" t="s">
        <v>100</v>
      </c>
      <c r="C369" s="14" t="s">
        <v>304</v>
      </c>
      <c r="D369" s="25">
        <v>180000</v>
      </c>
      <c r="E369" s="34"/>
      <c r="F369" s="48">
        <f t="shared" si="6"/>
        <v>19944000</v>
      </c>
    </row>
    <row r="370" spans="1:6" ht="15" hidden="1" customHeight="1" x14ac:dyDescent="0.2">
      <c r="A370" s="44">
        <v>44352</v>
      </c>
      <c r="B370" s="14" t="s">
        <v>17</v>
      </c>
      <c r="C370" s="14" t="s">
        <v>159</v>
      </c>
      <c r="D370" s="67"/>
      <c r="E370" s="22">
        <v>100000</v>
      </c>
      <c r="F370" s="48">
        <f t="shared" si="6"/>
        <v>19844000</v>
      </c>
    </row>
    <row r="371" spans="1:6" ht="15" hidden="1" customHeight="1" x14ac:dyDescent="0.2">
      <c r="A371" s="44">
        <v>44352</v>
      </c>
      <c r="B371" s="14" t="s">
        <v>17</v>
      </c>
      <c r="C371" s="14" t="s">
        <v>305</v>
      </c>
      <c r="D371" s="32">
        <v>200000</v>
      </c>
      <c r="E371" s="34"/>
      <c r="F371" s="48">
        <f t="shared" si="6"/>
        <v>20044000</v>
      </c>
    </row>
    <row r="372" spans="1:6" ht="15" hidden="1" customHeight="1" x14ac:dyDescent="0.2">
      <c r="A372" s="44">
        <v>44352</v>
      </c>
      <c r="B372" s="14" t="s">
        <v>17</v>
      </c>
      <c r="C372" s="14" t="s">
        <v>200</v>
      </c>
      <c r="D372" s="67"/>
      <c r="E372" s="22">
        <v>250000</v>
      </c>
      <c r="F372" s="48">
        <f t="shared" si="6"/>
        <v>19794000</v>
      </c>
    </row>
    <row r="373" spans="1:6" ht="15" hidden="1" customHeight="1" x14ac:dyDescent="0.2">
      <c r="A373" s="44">
        <v>44353</v>
      </c>
      <c r="B373" s="14" t="s">
        <v>17</v>
      </c>
      <c r="C373" s="14" t="s">
        <v>162</v>
      </c>
      <c r="D373" s="67"/>
      <c r="E373" s="25">
        <v>50000</v>
      </c>
      <c r="F373" s="48">
        <f t="shared" si="6"/>
        <v>19744000</v>
      </c>
    </row>
    <row r="374" spans="1:6" ht="15" hidden="1" customHeight="1" x14ac:dyDescent="0.2">
      <c r="A374" s="44">
        <v>44354</v>
      </c>
      <c r="B374" s="14" t="s">
        <v>17</v>
      </c>
      <c r="C374" s="14" t="s">
        <v>260</v>
      </c>
      <c r="D374" s="67"/>
      <c r="E374" s="22">
        <v>200000</v>
      </c>
      <c r="F374" s="48">
        <f t="shared" si="6"/>
        <v>19544000</v>
      </c>
    </row>
    <row r="375" spans="1:6" ht="15" hidden="1" customHeight="1" x14ac:dyDescent="0.2">
      <c r="A375" s="44">
        <v>44357</v>
      </c>
      <c r="B375" s="14" t="s">
        <v>100</v>
      </c>
      <c r="C375" s="14" t="s">
        <v>155</v>
      </c>
      <c r="D375" s="67"/>
      <c r="E375" s="22">
        <v>700000</v>
      </c>
      <c r="F375" s="48">
        <f t="shared" si="6"/>
        <v>18844000</v>
      </c>
    </row>
    <row r="376" spans="1:6" ht="15" hidden="1" customHeight="1" x14ac:dyDescent="0.2">
      <c r="A376" s="44">
        <v>44357</v>
      </c>
      <c r="B376" s="14" t="s">
        <v>100</v>
      </c>
      <c r="C376" s="14" t="s">
        <v>306</v>
      </c>
      <c r="D376" s="67"/>
      <c r="E376" s="22">
        <v>200000</v>
      </c>
      <c r="F376" s="48">
        <f t="shared" si="6"/>
        <v>18644000</v>
      </c>
    </row>
    <row r="377" spans="1:6" ht="15" hidden="1" customHeight="1" x14ac:dyDescent="0.2">
      <c r="A377" s="44">
        <v>44357</v>
      </c>
      <c r="B377" s="14" t="s">
        <v>100</v>
      </c>
      <c r="C377" s="14" t="s">
        <v>307</v>
      </c>
      <c r="D377" s="25">
        <v>250000</v>
      </c>
      <c r="E377" s="34"/>
      <c r="F377" s="48">
        <f t="shared" si="6"/>
        <v>18894000</v>
      </c>
    </row>
    <row r="378" spans="1:6" ht="15" hidden="1" customHeight="1" x14ac:dyDescent="0.2">
      <c r="A378" s="50">
        <v>44357</v>
      </c>
      <c r="B378" s="51" t="s">
        <v>100</v>
      </c>
      <c r="C378" s="51" t="s">
        <v>462</v>
      </c>
      <c r="D378" s="32">
        <v>1200000</v>
      </c>
      <c r="E378" s="35"/>
      <c r="F378" s="52">
        <f t="shared" si="6"/>
        <v>20094000</v>
      </c>
    </row>
    <row r="379" spans="1:6" ht="15" hidden="1" customHeight="1" x14ac:dyDescent="0.2">
      <c r="A379" s="44">
        <v>44359</v>
      </c>
      <c r="B379" s="14" t="s">
        <v>100</v>
      </c>
      <c r="C379" s="14" t="s">
        <v>308</v>
      </c>
      <c r="D379" s="67"/>
      <c r="E379" s="31">
        <v>2000000</v>
      </c>
      <c r="F379" s="48">
        <f t="shared" si="6"/>
        <v>18094000</v>
      </c>
    </row>
    <row r="380" spans="1:6" ht="15" hidden="1" customHeight="1" x14ac:dyDescent="0.2">
      <c r="A380" s="44">
        <v>44359</v>
      </c>
      <c r="B380" s="14" t="s">
        <v>100</v>
      </c>
      <c r="C380" s="14" t="s">
        <v>824</v>
      </c>
      <c r="D380" s="67">
        <v>500000</v>
      </c>
      <c r="E380" s="34"/>
      <c r="F380" s="48">
        <f t="shared" si="6"/>
        <v>18594000</v>
      </c>
    </row>
    <row r="381" spans="1:6" ht="15" hidden="1" customHeight="1" x14ac:dyDescent="0.2">
      <c r="A381" s="44">
        <v>44359</v>
      </c>
      <c r="B381" s="14" t="s">
        <v>100</v>
      </c>
      <c r="C381" s="14" t="s">
        <v>309</v>
      </c>
      <c r="D381" s="67"/>
      <c r="E381" s="31">
        <v>2000000</v>
      </c>
      <c r="F381" s="48">
        <f t="shared" si="6"/>
        <v>16594000</v>
      </c>
    </row>
    <row r="382" spans="1:6" ht="15" hidden="1" customHeight="1" x14ac:dyDescent="0.2">
      <c r="A382" s="44">
        <v>44359</v>
      </c>
      <c r="B382" s="14" t="s">
        <v>17</v>
      </c>
      <c r="C382" s="14" t="s">
        <v>199</v>
      </c>
      <c r="D382" s="67"/>
      <c r="E382" s="22">
        <v>200000</v>
      </c>
      <c r="F382" s="48">
        <f t="shared" si="6"/>
        <v>16394000</v>
      </c>
    </row>
    <row r="383" spans="1:6" ht="15" hidden="1" customHeight="1" x14ac:dyDescent="0.2">
      <c r="A383" s="44">
        <v>44363</v>
      </c>
      <c r="B383" s="14" t="s">
        <v>100</v>
      </c>
      <c r="C383" s="14" t="s">
        <v>113</v>
      </c>
      <c r="D383" s="67"/>
      <c r="E383" s="22">
        <v>150000</v>
      </c>
      <c r="F383" s="48">
        <f t="shared" si="6"/>
        <v>16244000</v>
      </c>
    </row>
    <row r="384" spans="1:6" ht="15" hidden="1" customHeight="1" x14ac:dyDescent="0.2">
      <c r="A384" s="44">
        <v>44363</v>
      </c>
      <c r="B384" s="14" t="s">
        <v>100</v>
      </c>
      <c r="C384" s="14" t="s">
        <v>159</v>
      </c>
      <c r="D384" s="67"/>
      <c r="E384" s="22">
        <v>200000</v>
      </c>
      <c r="F384" s="48">
        <f t="shared" si="6"/>
        <v>16044000</v>
      </c>
    </row>
    <row r="385" spans="1:6" ht="15" hidden="1" customHeight="1" x14ac:dyDescent="0.2">
      <c r="A385" s="44">
        <v>44365</v>
      </c>
      <c r="B385" s="14" t="s">
        <v>100</v>
      </c>
      <c r="C385" s="14" t="s">
        <v>310</v>
      </c>
      <c r="D385" s="25">
        <v>150000</v>
      </c>
      <c r="E385" s="34"/>
      <c r="F385" s="48">
        <f t="shared" si="6"/>
        <v>16194000</v>
      </c>
    </row>
    <row r="386" spans="1:6" ht="15" hidden="1" customHeight="1" x14ac:dyDescent="0.2">
      <c r="A386" s="44">
        <v>44365</v>
      </c>
      <c r="B386" s="14" t="s">
        <v>100</v>
      </c>
      <c r="C386" s="14" t="s">
        <v>311</v>
      </c>
      <c r="D386" s="67"/>
      <c r="E386" s="24">
        <v>500000</v>
      </c>
      <c r="F386" s="48">
        <f t="shared" si="6"/>
        <v>15694000</v>
      </c>
    </row>
    <row r="387" spans="1:6" ht="15" hidden="1" customHeight="1" x14ac:dyDescent="0.2">
      <c r="A387" s="44">
        <v>44365</v>
      </c>
      <c r="B387" s="14" t="s">
        <v>17</v>
      </c>
      <c r="C387" s="14" t="s">
        <v>200</v>
      </c>
      <c r="D387" s="67"/>
      <c r="E387" s="22">
        <v>250000</v>
      </c>
      <c r="F387" s="48">
        <f t="shared" si="6"/>
        <v>15444000</v>
      </c>
    </row>
    <row r="388" spans="1:6" ht="15" hidden="1" customHeight="1" x14ac:dyDescent="0.2">
      <c r="A388" s="44">
        <v>44368</v>
      </c>
      <c r="B388" s="14" t="s">
        <v>100</v>
      </c>
      <c r="C388" s="14" t="s">
        <v>162</v>
      </c>
      <c r="D388" s="67"/>
      <c r="E388" s="22">
        <v>100000</v>
      </c>
      <c r="F388" s="48">
        <f t="shared" si="6"/>
        <v>15344000</v>
      </c>
    </row>
    <row r="389" spans="1:6" ht="15" hidden="1" customHeight="1" x14ac:dyDescent="0.2">
      <c r="A389" s="44">
        <v>44368</v>
      </c>
      <c r="B389" s="14" t="s">
        <v>100</v>
      </c>
      <c r="C389" s="14" t="s">
        <v>463</v>
      </c>
      <c r="D389" s="25">
        <v>1000000</v>
      </c>
      <c r="E389" s="34"/>
      <c r="F389" s="48">
        <f t="shared" si="6"/>
        <v>16344000</v>
      </c>
    </row>
    <row r="390" spans="1:6" ht="15" hidden="1" customHeight="1" x14ac:dyDescent="0.2">
      <c r="A390" s="44">
        <v>44368</v>
      </c>
      <c r="B390" s="14" t="s">
        <v>100</v>
      </c>
      <c r="C390" s="14" t="s">
        <v>206</v>
      </c>
      <c r="D390" s="67"/>
      <c r="E390" s="31">
        <v>2000000</v>
      </c>
      <c r="F390" s="48">
        <f t="shared" si="6"/>
        <v>14344000</v>
      </c>
    </row>
    <row r="391" spans="1:6" ht="15" hidden="1" customHeight="1" x14ac:dyDescent="0.2">
      <c r="A391" s="44">
        <v>44368</v>
      </c>
      <c r="B391" s="14" t="s">
        <v>33</v>
      </c>
      <c r="C391" s="14" t="s">
        <v>417</v>
      </c>
      <c r="D391" s="25"/>
      <c r="E391" s="22">
        <v>300000</v>
      </c>
      <c r="F391" s="48">
        <f t="shared" si="6"/>
        <v>14044000</v>
      </c>
    </row>
    <row r="392" spans="1:6" ht="15" hidden="1" customHeight="1" x14ac:dyDescent="0.2">
      <c r="A392" s="44">
        <v>44370</v>
      </c>
      <c r="B392" s="14" t="s">
        <v>30</v>
      </c>
      <c r="C392" s="14" t="s">
        <v>35</v>
      </c>
      <c r="D392" s="25"/>
      <c r="E392" s="22">
        <v>500000</v>
      </c>
      <c r="F392" s="48">
        <f t="shared" si="6"/>
        <v>13544000</v>
      </c>
    </row>
    <row r="393" spans="1:6" ht="15" hidden="1" customHeight="1" x14ac:dyDescent="0.2">
      <c r="A393" s="44">
        <v>44370</v>
      </c>
      <c r="B393" s="14" t="s">
        <v>30</v>
      </c>
      <c r="C393" s="14" t="s">
        <v>101</v>
      </c>
      <c r="D393" s="25"/>
      <c r="E393" s="22">
        <v>200000</v>
      </c>
      <c r="F393" s="48">
        <f t="shared" si="6"/>
        <v>13344000</v>
      </c>
    </row>
    <row r="394" spans="1:6" ht="15" hidden="1" customHeight="1" x14ac:dyDescent="0.2">
      <c r="A394" s="44">
        <v>44370</v>
      </c>
      <c r="B394" s="14" t="s">
        <v>30</v>
      </c>
      <c r="C394" s="14" t="s">
        <v>102</v>
      </c>
      <c r="D394" s="25"/>
      <c r="E394" s="22">
        <v>200000</v>
      </c>
      <c r="F394" s="48">
        <f t="shared" si="6"/>
        <v>13144000</v>
      </c>
    </row>
    <row r="395" spans="1:6" ht="15" hidden="1" customHeight="1" x14ac:dyDescent="0.2">
      <c r="A395" s="44">
        <v>44372</v>
      </c>
      <c r="B395" s="14" t="s">
        <v>30</v>
      </c>
      <c r="C395" s="14" t="s">
        <v>438</v>
      </c>
      <c r="D395" s="25"/>
      <c r="E395" s="22">
        <v>100000</v>
      </c>
      <c r="F395" s="48">
        <f t="shared" ref="F395:F458" si="7">F394+D395-E395</f>
        <v>13044000</v>
      </c>
    </row>
    <row r="396" spans="1:6" ht="15" hidden="1" customHeight="1" x14ac:dyDescent="0.2">
      <c r="A396" s="44">
        <v>44373</v>
      </c>
      <c r="B396" s="14" t="s">
        <v>30</v>
      </c>
      <c r="C396" s="14" t="s">
        <v>103</v>
      </c>
      <c r="D396" s="25"/>
      <c r="E396" s="22">
        <v>100000</v>
      </c>
      <c r="F396" s="48">
        <f t="shared" si="7"/>
        <v>12944000</v>
      </c>
    </row>
    <row r="397" spans="1:6" ht="15" hidden="1" customHeight="1" x14ac:dyDescent="0.2">
      <c r="A397" s="50">
        <v>44375</v>
      </c>
      <c r="B397" s="51" t="s">
        <v>30</v>
      </c>
      <c r="C397" s="51" t="s">
        <v>376</v>
      </c>
      <c r="D397" s="32">
        <v>50000</v>
      </c>
      <c r="E397" s="22"/>
      <c r="F397" s="48">
        <f t="shared" si="7"/>
        <v>12994000</v>
      </c>
    </row>
    <row r="398" spans="1:6" ht="15" hidden="1" customHeight="1" x14ac:dyDescent="0.2">
      <c r="A398" s="44">
        <v>44375</v>
      </c>
      <c r="B398" s="14" t="s">
        <v>30</v>
      </c>
      <c r="C398" s="14" t="s">
        <v>336</v>
      </c>
      <c r="D398" s="25">
        <v>200000</v>
      </c>
      <c r="E398" s="22"/>
      <c r="F398" s="48">
        <f t="shared" si="7"/>
        <v>13194000</v>
      </c>
    </row>
    <row r="399" spans="1:6" ht="15" hidden="1" customHeight="1" x14ac:dyDescent="0.2">
      <c r="A399" s="44">
        <v>44375</v>
      </c>
      <c r="B399" s="14" t="s">
        <v>30</v>
      </c>
      <c r="C399" s="14" t="s">
        <v>104</v>
      </c>
      <c r="D399" s="25">
        <v>50000</v>
      </c>
      <c r="E399" s="22"/>
      <c r="F399" s="48">
        <f t="shared" si="7"/>
        <v>13244000</v>
      </c>
    </row>
    <row r="400" spans="1:6" ht="9.75" hidden="1" customHeight="1" x14ac:dyDescent="0.2">
      <c r="A400" s="44">
        <v>44375</v>
      </c>
      <c r="B400" s="14" t="s">
        <v>30</v>
      </c>
      <c r="C400" s="14" t="s">
        <v>114</v>
      </c>
      <c r="D400" s="25">
        <v>50000</v>
      </c>
      <c r="E400" s="22"/>
      <c r="F400" s="48">
        <f t="shared" si="7"/>
        <v>13294000</v>
      </c>
    </row>
    <row r="401" spans="1:6" ht="15" hidden="1" customHeight="1" x14ac:dyDescent="0.2">
      <c r="A401" s="44">
        <v>44376</v>
      </c>
      <c r="B401" s="14" t="s">
        <v>30</v>
      </c>
      <c r="C401" s="14" t="s">
        <v>105</v>
      </c>
      <c r="D401" s="25">
        <v>500000</v>
      </c>
      <c r="E401" s="22"/>
      <c r="F401" s="48">
        <f t="shared" si="7"/>
        <v>13794000</v>
      </c>
    </row>
    <row r="402" spans="1:6" ht="15" hidden="1" customHeight="1" x14ac:dyDescent="0.2">
      <c r="A402" s="44">
        <v>44376</v>
      </c>
      <c r="B402" s="14" t="s">
        <v>30</v>
      </c>
      <c r="C402" s="14" t="s">
        <v>185</v>
      </c>
      <c r="D402" s="25">
        <v>50000</v>
      </c>
      <c r="E402" s="22"/>
      <c r="F402" s="48">
        <f t="shared" si="7"/>
        <v>13844000</v>
      </c>
    </row>
    <row r="403" spans="1:6" ht="15" hidden="1" customHeight="1" x14ac:dyDescent="0.2">
      <c r="A403" s="44">
        <v>44376</v>
      </c>
      <c r="B403" s="14" t="s">
        <v>30</v>
      </c>
      <c r="C403" s="14" t="s">
        <v>406</v>
      </c>
      <c r="D403" s="25">
        <v>200000</v>
      </c>
      <c r="E403" s="22"/>
      <c r="F403" s="48">
        <f t="shared" si="7"/>
        <v>14044000</v>
      </c>
    </row>
    <row r="404" spans="1:6" ht="15" hidden="1" customHeight="1" x14ac:dyDescent="0.2">
      <c r="A404" s="44">
        <v>44376</v>
      </c>
      <c r="B404" s="14" t="s">
        <v>30</v>
      </c>
      <c r="C404" s="14" t="s">
        <v>403</v>
      </c>
      <c r="D404" s="25">
        <v>250000</v>
      </c>
      <c r="E404" s="22"/>
      <c r="F404" s="48">
        <f t="shared" si="7"/>
        <v>14294000</v>
      </c>
    </row>
    <row r="405" spans="1:6" ht="15" hidden="1" customHeight="1" x14ac:dyDescent="0.2">
      <c r="A405" s="44">
        <v>44376</v>
      </c>
      <c r="B405" s="14" t="s">
        <v>30</v>
      </c>
      <c r="C405" s="14" t="s">
        <v>40</v>
      </c>
      <c r="D405" s="25">
        <v>50000</v>
      </c>
      <c r="E405" s="22"/>
      <c r="F405" s="48">
        <f t="shared" si="7"/>
        <v>14344000</v>
      </c>
    </row>
    <row r="406" spans="1:6" ht="15" hidden="1" customHeight="1" x14ac:dyDescent="0.2">
      <c r="A406" s="44">
        <v>44376</v>
      </c>
      <c r="B406" s="14" t="s">
        <v>30</v>
      </c>
      <c r="C406" s="14" t="s">
        <v>457</v>
      </c>
      <c r="D406" s="25">
        <v>165000</v>
      </c>
      <c r="E406" s="22"/>
      <c r="F406" s="48">
        <f t="shared" si="7"/>
        <v>14509000</v>
      </c>
    </row>
    <row r="407" spans="1:6" ht="15" hidden="1" customHeight="1" x14ac:dyDescent="0.2">
      <c r="A407" s="44">
        <v>44376</v>
      </c>
      <c r="B407" s="14" t="s">
        <v>30</v>
      </c>
      <c r="C407" s="14" t="s">
        <v>106</v>
      </c>
      <c r="D407" s="25">
        <v>300000</v>
      </c>
      <c r="E407" s="22"/>
      <c r="F407" s="48">
        <f t="shared" si="7"/>
        <v>14809000</v>
      </c>
    </row>
    <row r="408" spans="1:6" ht="15" hidden="1" customHeight="1" x14ac:dyDescent="0.2">
      <c r="A408" s="44">
        <v>44376</v>
      </c>
      <c r="B408" s="14" t="s">
        <v>33</v>
      </c>
      <c r="C408" s="14" t="s">
        <v>42</v>
      </c>
      <c r="D408" s="25">
        <v>50000</v>
      </c>
      <c r="E408" s="22"/>
      <c r="F408" s="48">
        <f t="shared" si="7"/>
        <v>14859000</v>
      </c>
    </row>
    <row r="409" spans="1:6" ht="15" hidden="1" customHeight="1" x14ac:dyDescent="0.2">
      <c r="A409" s="44">
        <v>44376</v>
      </c>
      <c r="B409" s="14" t="s">
        <v>33</v>
      </c>
      <c r="C409" s="14" t="s">
        <v>397</v>
      </c>
      <c r="D409" s="25">
        <v>300000</v>
      </c>
      <c r="E409" s="22"/>
      <c r="F409" s="48">
        <f t="shared" si="7"/>
        <v>15159000</v>
      </c>
    </row>
    <row r="410" spans="1:6" ht="15" hidden="1" customHeight="1" x14ac:dyDescent="0.2">
      <c r="A410" s="44">
        <v>44376</v>
      </c>
      <c r="B410" s="14" t="s">
        <v>30</v>
      </c>
      <c r="C410" s="14" t="s">
        <v>107</v>
      </c>
      <c r="D410" s="25">
        <v>50000</v>
      </c>
      <c r="E410" s="22"/>
      <c r="F410" s="48">
        <f t="shared" si="7"/>
        <v>15209000</v>
      </c>
    </row>
    <row r="411" spans="1:6" ht="15" hidden="1" customHeight="1" x14ac:dyDescent="0.2">
      <c r="A411" s="44">
        <v>44376</v>
      </c>
      <c r="B411" s="14" t="s">
        <v>30</v>
      </c>
      <c r="C411" s="14" t="s">
        <v>108</v>
      </c>
      <c r="D411" s="25">
        <v>500000</v>
      </c>
      <c r="E411" s="22"/>
      <c r="F411" s="48">
        <f t="shared" si="7"/>
        <v>15709000</v>
      </c>
    </row>
    <row r="412" spans="1:6" ht="15" hidden="1" customHeight="1" x14ac:dyDescent="0.2">
      <c r="A412" s="44">
        <v>44376</v>
      </c>
      <c r="B412" s="14" t="s">
        <v>30</v>
      </c>
      <c r="C412" s="14" t="s">
        <v>45</v>
      </c>
      <c r="D412" s="25">
        <v>50000</v>
      </c>
      <c r="E412" s="22"/>
      <c r="F412" s="48">
        <f t="shared" si="7"/>
        <v>15759000</v>
      </c>
    </row>
    <row r="413" spans="1:6" ht="15" hidden="1" customHeight="1" x14ac:dyDescent="0.2">
      <c r="A413" s="44">
        <v>44376</v>
      </c>
      <c r="B413" s="14" t="s">
        <v>30</v>
      </c>
      <c r="C413" s="14" t="s">
        <v>109</v>
      </c>
      <c r="D413" s="25">
        <v>500000</v>
      </c>
      <c r="E413" s="22"/>
      <c r="F413" s="48">
        <f t="shared" si="7"/>
        <v>16259000</v>
      </c>
    </row>
    <row r="414" spans="1:6" ht="15" hidden="1" customHeight="1" x14ac:dyDescent="0.2">
      <c r="A414" s="44">
        <v>44376</v>
      </c>
      <c r="B414" s="14" t="s">
        <v>30</v>
      </c>
      <c r="C414" s="14" t="s">
        <v>183</v>
      </c>
      <c r="D414" s="25">
        <v>50000</v>
      </c>
      <c r="E414" s="22"/>
      <c r="F414" s="48">
        <f t="shared" si="7"/>
        <v>16309000</v>
      </c>
    </row>
    <row r="415" spans="1:6" ht="15" hidden="1" customHeight="1" x14ac:dyDescent="0.2">
      <c r="A415" s="44">
        <v>44376</v>
      </c>
      <c r="B415" s="14" t="s">
        <v>30</v>
      </c>
      <c r="C415" s="14" t="s">
        <v>459</v>
      </c>
      <c r="D415" s="25">
        <v>200000</v>
      </c>
      <c r="E415" s="22"/>
      <c r="F415" s="48">
        <f t="shared" si="7"/>
        <v>16509000</v>
      </c>
    </row>
    <row r="416" spans="1:6" ht="15" hidden="1" customHeight="1" x14ac:dyDescent="0.2">
      <c r="A416" s="403" t="s">
        <v>383</v>
      </c>
      <c r="B416" s="404"/>
      <c r="C416" s="404"/>
      <c r="D416" s="404"/>
      <c r="E416" s="404"/>
      <c r="F416" s="405"/>
    </row>
    <row r="417" spans="1:6" ht="15" hidden="1" customHeight="1" x14ac:dyDescent="0.2">
      <c r="A417" s="44">
        <v>44378</v>
      </c>
      <c r="B417" s="14" t="s">
        <v>33</v>
      </c>
      <c r="C417" s="14" t="s">
        <v>31</v>
      </c>
      <c r="D417" s="25">
        <v>50000</v>
      </c>
      <c r="E417" s="22"/>
      <c r="F417" s="48">
        <f>F415+D417-E417</f>
        <v>16559000</v>
      </c>
    </row>
    <row r="418" spans="1:6" ht="15" hidden="1" customHeight="1" x14ac:dyDescent="0.2">
      <c r="A418" s="44">
        <v>44378</v>
      </c>
      <c r="B418" s="14" t="s">
        <v>33</v>
      </c>
      <c r="C418" s="14" t="s">
        <v>368</v>
      </c>
      <c r="D418" s="25">
        <v>220000</v>
      </c>
      <c r="E418" s="22"/>
      <c r="F418" s="48">
        <f t="shared" si="7"/>
        <v>16779000</v>
      </c>
    </row>
    <row r="419" spans="1:6" ht="15" hidden="1" customHeight="1" x14ac:dyDescent="0.2">
      <c r="A419" s="44">
        <v>44378</v>
      </c>
      <c r="B419" s="14" t="s">
        <v>33</v>
      </c>
      <c r="C419" s="14" t="s">
        <v>110</v>
      </c>
      <c r="D419" s="25">
        <v>200000</v>
      </c>
      <c r="E419" s="22"/>
      <c r="F419" s="48">
        <f t="shared" si="7"/>
        <v>16979000</v>
      </c>
    </row>
    <row r="420" spans="1:6" ht="15" hidden="1" customHeight="1" x14ac:dyDescent="0.2">
      <c r="A420" s="44">
        <v>44378</v>
      </c>
      <c r="B420" s="14" t="s">
        <v>33</v>
      </c>
      <c r="C420" s="14" t="s">
        <v>36</v>
      </c>
      <c r="D420" s="25">
        <v>50000</v>
      </c>
      <c r="E420" s="22"/>
      <c r="F420" s="48">
        <f t="shared" si="7"/>
        <v>17029000</v>
      </c>
    </row>
    <row r="421" spans="1:6" ht="15" hidden="1" customHeight="1" x14ac:dyDescent="0.2">
      <c r="A421" s="44">
        <v>44378</v>
      </c>
      <c r="B421" s="14" t="s">
        <v>33</v>
      </c>
      <c r="C421" s="14" t="s">
        <v>111</v>
      </c>
      <c r="D421" s="25">
        <v>220000</v>
      </c>
      <c r="E421" s="22"/>
      <c r="F421" s="48">
        <f t="shared" si="7"/>
        <v>17249000</v>
      </c>
    </row>
    <row r="422" spans="1:6" ht="15" hidden="1" customHeight="1" x14ac:dyDescent="0.2">
      <c r="A422" s="44">
        <v>44378</v>
      </c>
      <c r="B422" s="14" t="s">
        <v>33</v>
      </c>
      <c r="C422" s="14" t="s">
        <v>219</v>
      </c>
      <c r="D422" s="25">
        <v>50000</v>
      </c>
      <c r="E422" s="22"/>
      <c r="F422" s="48">
        <f t="shared" si="7"/>
        <v>17299000</v>
      </c>
    </row>
    <row r="423" spans="1:6" ht="15" hidden="1" customHeight="1" x14ac:dyDescent="0.2">
      <c r="A423" s="44">
        <v>44378</v>
      </c>
      <c r="B423" s="14" t="s">
        <v>33</v>
      </c>
      <c r="C423" s="14" t="s">
        <v>439</v>
      </c>
      <c r="D423" s="25">
        <v>50000</v>
      </c>
      <c r="E423" s="22"/>
      <c r="F423" s="48">
        <f t="shared" si="7"/>
        <v>17349000</v>
      </c>
    </row>
    <row r="424" spans="1:6" ht="15" hidden="1" customHeight="1" x14ac:dyDescent="0.2">
      <c r="A424" s="44">
        <v>44378</v>
      </c>
      <c r="B424" s="14" t="s">
        <v>33</v>
      </c>
      <c r="C424" s="14" t="s">
        <v>440</v>
      </c>
      <c r="D424" s="25">
        <v>200000</v>
      </c>
      <c r="E424" s="22"/>
      <c r="F424" s="48">
        <f t="shared" si="7"/>
        <v>17549000</v>
      </c>
    </row>
    <row r="425" spans="1:6" ht="15" hidden="1" customHeight="1" x14ac:dyDescent="0.2">
      <c r="A425" s="44">
        <v>44379</v>
      </c>
      <c r="B425" s="14" t="s">
        <v>33</v>
      </c>
      <c r="C425" s="14" t="s">
        <v>39</v>
      </c>
      <c r="D425" s="25">
        <v>50000</v>
      </c>
      <c r="E425" s="22"/>
      <c r="F425" s="48">
        <f t="shared" si="7"/>
        <v>17599000</v>
      </c>
    </row>
    <row r="426" spans="1:6" ht="15" hidden="1" customHeight="1" x14ac:dyDescent="0.2">
      <c r="A426" s="44">
        <v>44379</v>
      </c>
      <c r="B426" s="14" t="s">
        <v>33</v>
      </c>
      <c r="C426" s="14" t="s">
        <v>112</v>
      </c>
      <c r="D426" s="25">
        <v>100000</v>
      </c>
      <c r="E426" s="22"/>
      <c r="F426" s="48">
        <f t="shared" si="7"/>
        <v>17699000</v>
      </c>
    </row>
    <row r="427" spans="1:6" ht="15" hidden="1" customHeight="1" x14ac:dyDescent="0.2">
      <c r="A427" s="44">
        <v>44379</v>
      </c>
      <c r="B427" s="14" t="s">
        <v>33</v>
      </c>
      <c r="C427" s="14" t="s">
        <v>200</v>
      </c>
      <c r="D427" s="25"/>
      <c r="E427" s="22">
        <v>400000</v>
      </c>
      <c r="F427" s="48">
        <f t="shared" si="7"/>
        <v>17299000</v>
      </c>
    </row>
    <row r="428" spans="1:6" ht="15" hidden="1" customHeight="1" x14ac:dyDescent="0.2">
      <c r="A428" s="44">
        <v>44380</v>
      </c>
      <c r="B428" s="14" t="s">
        <v>30</v>
      </c>
      <c r="C428" s="14" t="s">
        <v>35</v>
      </c>
      <c r="D428" s="25"/>
      <c r="E428" s="22">
        <v>750000</v>
      </c>
      <c r="F428" s="48">
        <f t="shared" si="7"/>
        <v>16549000</v>
      </c>
    </row>
    <row r="429" spans="1:6" ht="15" hidden="1" customHeight="1" x14ac:dyDescent="0.2">
      <c r="A429" s="44">
        <v>44383</v>
      </c>
      <c r="B429" s="14" t="s">
        <v>33</v>
      </c>
      <c r="C429" s="14" t="s">
        <v>139</v>
      </c>
      <c r="D429" s="25">
        <v>500000</v>
      </c>
      <c r="E429" s="22"/>
      <c r="F429" s="48">
        <f t="shared" si="7"/>
        <v>17049000</v>
      </c>
    </row>
    <row r="430" spans="1:6" ht="15" hidden="1" customHeight="1" x14ac:dyDescent="0.2">
      <c r="A430" s="44">
        <v>44383</v>
      </c>
      <c r="B430" s="14" t="s">
        <v>30</v>
      </c>
      <c r="C430" s="14" t="s">
        <v>197</v>
      </c>
      <c r="D430" s="25">
        <v>50000</v>
      </c>
      <c r="E430" s="22"/>
      <c r="F430" s="48">
        <f t="shared" si="7"/>
        <v>17099000</v>
      </c>
    </row>
    <row r="431" spans="1:6" ht="15" hidden="1" customHeight="1" x14ac:dyDescent="0.2">
      <c r="A431" s="44">
        <v>44383</v>
      </c>
      <c r="B431" s="14" t="s">
        <v>30</v>
      </c>
      <c r="C431" s="14" t="s">
        <v>401</v>
      </c>
      <c r="D431" s="25">
        <v>300000</v>
      </c>
      <c r="E431" s="22"/>
      <c r="F431" s="48">
        <f t="shared" si="7"/>
        <v>17399000</v>
      </c>
    </row>
    <row r="432" spans="1:6" ht="15" hidden="1" customHeight="1" x14ac:dyDescent="0.2">
      <c r="A432" s="44">
        <v>44389</v>
      </c>
      <c r="B432" s="14" t="s">
        <v>30</v>
      </c>
      <c r="C432" s="14" t="s">
        <v>34</v>
      </c>
      <c r="D432" s="25"/>
      <c r="E432" s="22">
        <v>300000</v>
      </c>
      <c r="F432" s="48">
        <f t="shared" si="7"/>
        <v>17099000</v>
      </c>
    </row>
    <row r="433" spans="1:6" ht="15" hidden="1" customHeight="1" x14ac:dyDescent="0.2">
      <c r="A433" s="44">
        <v>44390</v>
      </c>
      <c r="B433" s="14" t="s">
        <v>30</v>
      </c>
      <c r="C433" s="14" t="s">
        <v>101</v>
      </c>
      <c r="D433" s="25"/>
      <c r="E433" s="22">
        <v>200000</v>
      </c>
      <c r="F433" s="48">
        <f t="shared" si="7"/>
        <v>16899000</v>
      </c>
    </row>
    <row r="434" spans="1:6" ht="15" hidden="1" customHeight="1" x14ac:dyDescent="0.2">
      <c r="A434" s="44">
        <v>44390</v>
      </c>
      <c r="B434" s="14" t="s">
        <v>30</v>
      </c>
      <c r="C434" s="14" t="s">
        <v>99</v>
      </c>
      <c r="D434" s="25"/>
      <c r="E434" s="22">
        <v>300000</v>
      </c>
      <c r="F434" s="48">
        <f t="shared" si="7"/>
        <v>16599000</v>
      </c>
    </row>
    <row r="435" spans="1:6" ht="15" hidden="1" customHeight="1" x14ac:dyDescent="0.2">
      <c r="A435" s="44">
        <v>44390</v>
      </c>
      <c r="B435" s="14" t="s">
        <v>30</v>
      </c>
      <c r="C435" s="14" t="s">
        <v>450</v>
      </c>
      <c r="D435" s="25">
        <v>300000</v>
      </c>
      <c r="E435" s="22"/>
      <c r="F435" s="48">
        <f t="shared" si="7"/>
        <v>16899000</v>
      </c>
    </row>
    <row r="436" spans="1:6" ht="15" hidden="1" customHeight="1" x14ac:dyDescent="0.2">
      <c r="A436" s="44">
        <v>44390</v>
      </c>
      <c r="B436" s="14" t="s">
        <v>30</v>
      </c>
      <c r="C436" s="14" t="s">
        <v>291</v>
      </c>
      <c r="D436" s="25">
        <v>50000</v>
      </c>
      <c r="E436" s="22"/>
      <c r="F436" s="48">
        <f t="shared" si="7"/>
        <v>16949000</v>
      </c>
    </row>
    <row r="437" spans="1:6" ht="15" hidden="1" customHeight="1" x14ac:dyDescent="0.2">
      <c r="A437" s="44">
        <v>44391</v>
      </c>
      <c r="B437" s="14" t="s">
        <v>30</v>
      </c>
      <c r="C437" s="14" t="s">
        <v>451</v>
      </c>
      <c r="D437" s="25">
        <v>1200000</v>
      </c>
      <c r="E437" s="22"/>
      <c r="F437" s="48">
        <f t="shared" si="7"/>
        <v>18149000</v>
      </c>
    </row>
    <row r="438" spans="1:6" ht="15" hidden="1" customHeight="1" x14ac:dyDescent="0.2">
      <c r="A438" s="44">
        <v>44391</v>
      </c>
      <c r="B438" s="14" t="s">
        <v>100</v>
      </c>
      <c r="C438" s="14" t="s">
        <v>418</v>
      </c>
      <c r="D438" s="25"/>
      <c r="E438" s="22">
        <v>2500000</v>
      </c>
      <c r="F438" s="48">
        <f t="shared" si="7"/>
        <v>15649000</v>
      </c>
    </row>
    <row r="439" spans="1:6" ht="15" hidden="1" customHeight="1" x14ac:dyDescent="0.2">
      <c r="A439" s="44">
        <v>44392</v>
      </c>
      <c r="B439" s="14" t="s">
        <v>33</v>
      </c>
      <c r="C439" s="14" t="s">
        <v>426</v>
      </c>
      <c r="D439" s="25"/>
      <c r="E439" s="22">
        <v>500000</v>
      </c>
      <c r="F439" s="48">
        <f t="shared" si="7"/>
        <v>15149000</v>
      </c>
    </row>
    <row r="440" spans="1:6" ht="15" hidden="1" customHeight="1" x14ac:dyDescent="0.2">
      <c r="A440" s="44">
        <v>44392</v>
      </c>
      <c r="B440" s="14" t="s">
        <v>33</v>
      </c>
      <c r="C440" s="14" t="s">
        <v>34</v>
      </c>
      <c r="D440" s="25"/>
      <c r="E440" s="22">
        <v>150000</v>
      </c>
      <c r="F440" s="48">
        <f t="shared" si="7"/>
        <v>14999000</v>
      </c>
    </row>
    <row r="441" spans="1:6" ht="15" hidden="1" customHeight="1" x14ac:dyDescent="0.2">
      <c r="A441" s="44">
        <v>44395</v>
      </c>
      <c r="B441" s="14" t="s">
        <v>33</v>
      </c>
      <c r="C441" s="14" t="s">
        <v>200</v>
      </c>
      <c r="D441" s="25"/>
      <c r="E441" s="22">
        <v>100000</v>
      </c>
      <c r="F441" s="48">
        <f t="shared" si="7"/>
        <v>14899000</v>
      </c>
    </row>
    <row r="442" spans="1:6" ht="15" hidden="1" customHeight="1" x14ac:dyDescent="0.2">
      <c r="A442" s="44">
        <v>44401</v>
      </c>
      <c r="B442" s="14" t="s">
        <v>30</v>
      </c>
      <c r="C442" s="14" t="s">
        <v>438</v>
      </c>
      <c r="D442" s="25"/>
      <c r="E442" s="22">
        <v>50000</v>
      </c>
      <c r="F442" s="48">
        <f t="shared" si="7"/>
        <v>14849000</v>
      </c>
    </row>
    <row r="443" spans="1:6" ht="15" hidden="1" customHeight="1" x14ac:dyDescent="0.2">
      <c r="A443" s="44">
        <v>44401</v>
      </c>
      <c r="B443" s="14" t="s">
        <v>30</v>
      </c>
      <c r="C443" s="14" t="s">
        <v>113</v>
      </c>
      <c r="D443" s="25"/>
      <c r="E443" s="22">
        <v>150000</v>
      </c>
      <c r="F443" s="48">
        <f t="shared" si="7"/>
        <v>14699000</v>
      </c>
    </row>
    <row r="444" spans="1:6" ht="15" hidden="1" customHeight="1" x14ac:dyDescent="0.2">
      <c r="A444" s="44">
        <v>44405</v>
      </c>
      <c r="B444" s="14" t="s">
        <v>33</v>
      </c>
      <c r="C444" s="14" t="s">
        <v>197</v>
      </c>
      <c r="D444" s="25">
        <v>50000</v>
      </c>
      <c r="E444" s="22"/>
      <c r="F444" s="48">
        <f t="shared" si="7"/>
        <v>14749000</v>
      </c>
    </row>
    <row r="445" spans="1:6" ht="15" hidden="1" customHeight="1" x14ac:dyDescent="0.2">
      <c r="A445" s="44">
        <v>44405</v>
      </c>
      <c r="B445" s="14" t="s">
        <v>33</v>
      </c>
      <c r="C445" s="14" t="s">
        <v>400</v>
      </c>
      <c r="D445" s="25">
        <v>300000</v>
      </c>
      <c r="E445" s="22"/>
      <c r="F445" s="48">
        <f t="shared" si="7"/>
        <v>15049000</v>
      </c>
    </row>
    <row r="446" spans="1:6" ht="15" hidden="1" customHeight="1" x14ac:dyDescent="0.2">
      <c r="A446" s="44">
        <v>44405</v>
      </c>
      <c r="B446" s="14" t="s">
        <v>33</v>
      </c>
      <c r="C446" s="14" t="s">
        <v>114</v>
      </c>
      <c r="D446" s="25">
        <v>50000</v>
      </c>
      <c r="E446" s="22"/>
      <c r="F446" s="48">
        <f t="shared" si="7"/>
        <v>15099000</v>
      </c>
    </row>
    <row r="447" spans="1:6" ht="15" hidden="1" customHeight="1" x14ac:dyDescent="0.2">
      <c r="A447" s="44">
        <v>44406</v>
      </c>
      <c r="B447" s="14" t="s">
        <v>33</v>
      </c>
      <c r="C447" s="14" t="s">
        <v>115</v>
      </c>
      <c r="D447" s="25">
        <v>100000</v>
      </c>
      <c r="E447" s="22"/>
      <c r="F447" s="48">
        <f t="shared" si="7"/>
        <v>15199000</v>
      </c>
    </row>
    <row r="448" spans="1:6" ht="15" hidden="1" customHeight="1" x14ac:dyDescent="0.2">
      <c r="A448" s="44">
        <v>44406</v>
      </c>
      <c r="B448" s="14" t="s">
        <v>33</v>
      </c>
      <c r="C448" s="14" t="s">
        <v>183</v>
      </c>
      <c r="D448" s="25">
        <v>50000</v>
      </c>
      <c r="E448" s="22"/>
      <c r="F448" s="48">
        <f t="shared" si="7"/>
        <v>15249000</v>
      </c>
    </row>
    <row r="449" spans="1:6" ht="15" hidden="1" customHeight="1" x14ac:dyDescent="0.2">
      <c r="A449" s="44">
        <v>44406</v>
      </c>
      <c r="B449" s="14" t="s">
        <v>33</v>
      </c>
      <c r="C449" s="14" t="s">
        <v>427</v>
      </c>
      <c r="D449" s="25">
        <v>250000</v>
      </c>
      <c r="E449" s="22"/>
      <c r="F449" s="48">
        <f t="shared" si="7"/>
        <v>15499000</v>
      </c>
    </row>
    <row r="450" spans="1:6" ht="15" hidden="1" customHeight="1" x14ac:dyDescent="0.2">
      <c r="A450" s="44">
        <v>44406</v>
      </c>
      <c r="B450" s="14" t="s">
        <v>33</v>
      </c>
      <c r="C450" s="14" t="s">
        <v>461</v>
      </c>
      <c r="D450" s="25">
        <v>200000</v>
      </c>
      <c r="E450" s="22"/>
      <c r="F450" s="48">
        <f t="shared" si="7"/>
        <v>15699000</v>
      </c>
    </row>
    <row r="451" spans="1:6" ht="15" hidden="1" customHeight="1" x14ac:dyDescent="0.2">
      <c r="A451" s="44">
        <v>44406</v>
      </c>
      <c r="B451" s="14" t="s">
        <v>33</v>
      </c>
      <c r="C451" s="14" t="s">
        <v>219</v>
      </c>
      <c r="D451" s="25">
        <v>50000</v>
      </c>
      <c r="E451" s="22"/>
      <c r="F451" s="48">
        <f t="shared" si="7"/>
        <v>15749000</v>
      </c>
    </row>
    <row r="452" spans="1:6" ht="15" hidden="1" customHeight="1" x14ac:dyDescent="0.2">
      <c r="A452" s="44">
        <v>44406</v>
      </c>
      <c r="B452" s="14" t="s">
        <v>33</v>
      </c>
      <c r="C452" s="14" t="s">
        <v>291</v>
      </c>
      <c r="D452" s="25">
        <v>50000</v>
      </c>
      <c r="E452" s="22"/>
      <c r="F452" s="48">
        <f t="shared" si="7"/>
        <v>15799000</v>
      </c>
    </row>
    <row r="453" spans="1:6" ht="15" hidden="1" customHeight="1" x14ac:dyDescent="0.2">
      <c r="A453" s="44">
        <v>44406</v>
      </c>
      <c r="B453" s="14" t="s">
        <v>33</v>
      </c>
      <c r="C453" s="14" t="s">
        <v>416</v>
      </c>
      <c r="D453" s="25">
        <v>200000</v>
      </c>
      <c r="E453" s="22"/>
      <c r="F453" s="48">
        <f t="shared" si="7"/>
        <v>15999000</v>
      </c>
    </row>
    <row r="454" spans="1:6" ht="15" hidden="1" customHeight="1" x14ac:dyDescent="0.2">
      <c r="A454" s="44">
        <v>44406</v>
      </c>
      <c r="B454" s="14" t="s">
        <v>33</v>
      </c>
      <c r="C454" s="14" t="s">
        <v>441</v>
      </c>
      <c r="D454" s="25">
        <v>250000</v>
      </c>
      <c r="E454" s="22"/>
      <c r="F454" s="48">
        <f t="shared" si="7"/>
        <v>16249000</v>
      </c>
    </row>
    <row r="455" spans="1:6" ht="15" hidden="1" customHeight="1" x14ac:dyDescent="0.2">
      <c r="A455" s="44">
        <v>44406</v>
      </c>
      <c r="B455" s="14" t="s">
        <v>33</v>
      </c>
      <c r="C455" s="14" t="s">
        <v>442</v>
      </c>
      <c r="D455" s="25">
        <v>200000</v>
      </c>
      <c r="E455" s="22"/>
      <c r="F455" s="48">
        <f t="shared" si="7"/>
        <v>16449000</v>
      </c>
    </row>
    <row r="456" spans="1:6" ht="15" hidden="1" customHeight="1" x14ac:dyDescent="0.2">
      <c r="A456" s="44">
        <v>44406</v>
      </c>
      <c r="B456" s="14" t="s">
        <v>33</v>
      </c>
      <c r="C456" s="14" t="s">
        <v>45</v>
      </c>
      <c r="D456" s="25">
        <v>50000</v>
      </c>
      <c r="E456" s="22"/>
      <c r="F456" s="48">
        <f t="shared" si="7"/>
        <v>16499000</v>
      </c>
    </row>
    <row r="457" spans="1:6" ht="15" hidden="1" customHeight="1" x14ac:dyDescent="0.2">
      <c r="A457" s="44">
        <v>44406</v>
      </c>
      <c r="B457" s="14" t="s">
        <v>33</v>
      </c>
      <c r="C457" s="14" t="s">
        <v>116</v>
      </c>
      <c r="D457" s="25">
        <v>750000</v>
      </c>
      <c r="E457" s="22"/>
      <c r="F457" s="48">
        <f t="shared" si="7"/>
        <v>17249000</v>
      </c>
    </row>
    <row r="458" spans="1:6" ht="15" hidden="1" customHeight="1" x14ac:dyDescent="0.2">
      <c r="A458" s="44">
        <v>44406</v>
      </c>
      <c r="B458" s="14" t="s">
        <v>33</v>
      </c>
      <c r="C458" s="14" t="s">
        <v>31</v>
      </c>
      <c r="D458" s="25">
        <v>50000</v>
      </c>
      <c r="E458" s="22"/>
      <c r="F458" s="48">
        <f t="shared" si="7"/>
        <v>17299000</v>
      </c>
    </row>
    <row r="459" spans="1:6" ht="15" hidden="1" customHeight="1" x14ac:dyDescent="0.2">
      <c r="A459" s="44">
        <v>44406</v>
      </c>
      <c r="B459" s="14" t="s">
        <v>33</v>
      </c>
      <c r="C459" s="14" t="s">
        <v>117</v>
      </c>
      <c r="D459" s="25">
        <v>220000</v>
      </c>
      <c r="E459" s="22"/>
      <c r="F459" s="48">
        <f t="shared" ref="F459:F522" si="8">F458+D459-E459</f>
        <v>17519000</v>
      </c>
    </row>
    <row r="460" spans="1:6" ht="15" hidden="1" customHeight="1" x14ac:dyDescent="0.2">
      <c r="A460" s="44">
        <v>44406</v>
      </c>
      <c r="B460" s="14" t="s">
        <v>33</v>
      </c>
      <c r="C460" s="14" t="s">
        <v>118</v>
      </c>
      <c r="D460" s="25"/>
      <c r="E460" s="22">
        <v>200000</v>
      </c>
      <c r="F460" s="48">
        <f t="shared" si="8"/>
        <v>17319000</v>
      </c>
    </row>
    <row r="461" spans="1:6" ht="15" hidden="1" customHeight="1" x14ac:dyDescent="0.2">
      <c r="A461" s="44">
        <v>44407</v>
      </c>
      <c r="B461" s="14" t="s">
        <v>30</v>
      </c>
      <c r="C461" s="14" t="s">
        <v>119</v>
      </c>
      <c r="D461" s="25">
        <v>200000</v>
      </c>
      <c r="E461" s="22"/>
      <c r="F461" s="48">
        <f t="shared" si="8"/>
        <v>17519000</v>
      </c>
    </row>
    <row r="462" spans="1:6" ht="15" hidden="1" customHeight="1" x14ac:dyDescent="0.2">
      <c r="A462" s="44">
        <v>44407</v>
      </c>
      <c r="B462" s="14" t="s">
        <v>30</v>
      </c>
      <c r="C462" s="14" t="s">
        <v>120</v>
      </c>
      <c r="D462" s="25"/>
      <c r="E462" s="22">
        <v>750000</v>
      </c>
      <c r="F462" s="48">
        <f t="shared" si="8"/>
        <v>16769000</v>
      </c>
    </row>
    <row r="463" spans="1:6" ht="15" hidden="1" customHeight="1" x14ac:dyDescent="0.2">
      <c r="A463" s="44">
        <v>44407</v>
      </c>
      <c r="B463" s="14" t="s">
        <v>30</v>
      </c>
      <c r="C463" s="14" t="s">
        <v>121</v>
      </c>
      <c r="D463" s="25">
        <v>200000</v>
      </c>
      <c r="E463" s="22"/>
      <c r="F463" s="48">
        <f t="shared" si="8"/>
        <v>16969000</v>
      </c>
    </row>
    <row r="464" spans="1:6" ht="15" hidden="1" customHeight="1" x14ac:dyDescent="0.2">
      <c r="A464" s="44">
        <v>44407</v>
      </c>
      <c r="B464" s="14" t="s">
        <v>30</v>
      </c>
      <c r="C464" s="14" t="s">
        <v>122</v>
      </c>
      <c r="D464" s="25">
        <v>300000</v>
      </c>
      <c r="E464" s="22"/>
      <c r="F464" s="48">
        <f t="shared" si="8"/>
        <v>17269000</v>
      </c>
    </row>
    <row r="465" spans="1:6" ht="15" hidden="1" customHeight="1" x14ac:dyDescent="0.2">
      <c r="A465" s="44">
        <v>44407</v>
      </c>
      <c r="B465" s="14" t="s">
        <v>30</v>
      </c>
      <c r="C465" s="14" t="s">
        <v>185</v>
      </c>
      <c r="D465" s="25">
        <v>50000</v>
      </c>
      <c r="E465" s="22"/>
      <c r="F465" s="48">
        <f t="shared" si="8"/>
        <v>17319000</v>
      </c>
    </row>
    <row r="466" spans="1:6" ht="15" hidden="1" customHeight="1" x14ac:dyDescent="0.2">
      <c r="A466" s="44">
        <v>44407</v>
      </c>
      <c r="B466" s="14" t="s">
        <v>30</v>
      </c>
      <c r="C466" s="14" t="s">
        <v>404</v>
      </c>
      <c r="D466" s="25">
        <v>250000</v>
      </c>
      <c r="E466" s="22"/>
      <c r="F466" s="48">
        <f t="shared" si="8"/>
        <v>17569000</v>
      </c>
    </row>
    <row r="467" spans="1:6" ht="15" hidden="1" customHeight="1" x14ac:dyDescent="0.2">
      <c r="A467" s="44">
        <v>44407</v>
      </c>
      <c r="B467" s="14" t="s">
        <v>30</v>
      </c>
      <c r="C467" s="14" t="s">
        <v>407</v>
      </c>
      <c r="D467" s="25">
        <v>200000</v>
      </c>
      <c r="E467" s="22"/>
      <c r="F467" s="48">
        <f t="shared" si="8"/>
        <v>17769000</v>
      </c>
    </row>
    <row r="468" spans="1:6" ht="15" hidden="1" customHeight="1" x14ac:dyDescent="0.2">
      <c r="A468" s="44">
        <v>44407</v>
      </c>
      <c r="B468" s="14" t="s">
        <v>30</v>
      </c>
      <c r="C468" s="14" t="s">
        <v>107</v>
      </c>
      <c r="D468" s="25">
        <v>50000</v>
      </c>
      <c r="E468" s="22"/>
      <c r="F468" s="48">
        <f t="shared" si="8"/>
        <v>17819000</v>
      </c>
    </row>
    <row r="469" spans="1:6" ht="15" hidden="1" customHeight="1" x14ac:dyDescent="0.2">
      <c r="A469" s="44">
        <v>44407</v>
      </c>
      <c r="B469" s="14" t="s">
        <v>30</v>
      </c>
      <c r="C469" s="14" t="s">
        <v>123</v>
      </c>
      <c r="D469" s="25">
        <v>450000</v>
      </c>
      <c r="E469" s="22"/>
      <c r="F469" s="48">
        <f t="shared" si="8"/>
        <v>18269000</v>
      </c>
    </row>
    <row r="470" spans="1:6" ht="15" hidden="1" customHeight="1" x14ac:dyDescent="0.2">
      <c r="A470" s="44">
        <v>44407</v>
      </c>
      <c r="B470" s="14" t="s">
        <v>17</v>
      </c>
      <c r="C470" s="14" t="s">
        <v>42</v>
      </c>
      <c r="D470" s="25">
        <v>50000</v>
      </c>
      <c r="E470" s="22"/>
      <c r="F470" s="48">
        <f t="shared" si="8"/>
        <v>18319000</v>
      </c>
    </row>
    <row r="471" spans="1:6" ht="15" hidden="1" customHeight="1" x14ac:dyDescent="0.2">
      <c r="A471" s="44">
        <v>44407</v>
      </c>
      <c r="B471" s="14" t="s">
        <v>33</v>
      </c>
      <c r="C471" s="14" t="s">
        <v>398</v>
      </c>
      <c r="D471" s="25">
        <v>400000</v>
      </c>
      <c r="E471" s="22"/>
      <c r="F471" s="48">
        <f t="shared" si="8"/>
        <v>18719000</v>
      </c>
    </row>
    <row r="472" spans="1:6" ht="15" hidden="1" customHeight="1" x14ac:dyDescent="0.2">
      <c r="A472" s="44">
        <v>44407</v>
      </c>
      <c r="B472" s="14" t="s">
        <v>33</v>
      </c>
      <c r="C472" s="14" t="s">
        <v>36</v>
      </c>
      <c r="D472" s="25">
        <v>50000</v>
      </c>
      <c r="E472" s="22"/>
      <c r="F472" s="48">
        <f t="shared" si="8"/>
        <v>18769000</v>
      </c>
    </row>
    <row r="473" spans="1:6" ht="15" hidden="1" customHeight="1" x14ac:dyDescent="0.2">
      <c r="A473" s="44">
        <v>44408</v>
      </c>
      <c r="B473" s="14" t="s">
        <v>30</v>
      </c>
      <c r="C473" s="14" t="s">
        <v>98</v>
      </c>
      <c r="D473" s="25">
        <v>50000</v>
      </c>
      <c r="E473" s="22"/>
      <c r="F473" s="48">
        <f t="shared" si="8"/>
        <v>18819000</v>
      </c>
    </row>
    <row r="474" spans="1:6" ht="15" hidden="1" customHeight="1" x14ac:dyDescent="0.2">
      <c r="A474" s="44">
        <v>44408</v>
      </c>
      <c r="B474" s="14" t="s">
        <v>30</v>
      </c>
      <c r="C474" s="14" t="s">
        <v>124</v>
      </c>
      <c r="D474" s="25">
        <v>500000</v>
      </c>
      <c r="E474" s="22"/>
      <c r="F474" s="48">
        <f t="shared" si="8"/>
        <v>19319000</v>
      </c>
    </row>
    <row r="475" spans="1:6" ht="15" hidden="1" customHeight="1" x14ac:dyDescent="0.2">
      <c r="A475" s="403" t="s">
        <v>384</v>
      </c>
      <c r="B475" s="404"/>
      <c r="C475" s="404"/>
      <c r="D475" s="404"/>
      <c r="E475" s="404"/>
      <c r="F475" s="405"/>
    </row>
    <row r="476" spans="1:6" ht="15" hidden="1" customHeight="1" x14ac:dyDescent="0.2">
      <c r="A476" s="50">
        <v>44410</v>
      </c>
      <c r="B476" s="51" t="s">
        <v>30</v>
      </c>
      <c r="C476" s="51" t="s">
        <v>376</v>
      </c>
      <c r="D476" s="32">
        <v>50000</v>
      </c>
      <c r="E476" s="22"/>
      <c r="F476" s="48">
        <f>F474+D476-E476</f>
        <v>19369000</v>
      </c>
    </row>
    <row r="477" spans="1:6" ht="15" hidden="1" customHeight="1" x14ac:dyDescent="0.2">
      <c r="A477" s="44">
        <v>44410</v>
      </c>
      <c r="B477" s="14" t="s">
        <v>30</v>
      </c>
      <c r="C477" s="14" t="s">
        <v>431</v>
      </c>
      <c r="D477" s="25">
        <v>200000</v>
      </c>
      <c r="E477" s="22"/>
      <c r="F477" s="48">
        <f t="shared" si="8"/>
        <v>19569000</v>
      </c>
    </row>
    <row r="478" spans="1:6" ht="15" hidden="1" customHeight="1" x14ac:dyDescent="0.2">
      <c r="A478" s="44">
        <v>44410</v>
      </c>
      <c r="B478" s="14" t="s">
        <v>30</v>
      </c>
      <c r="C478" s="14" t="s">
        <v>41</v>
      </c>
      <c r="D478" s="25">
        <v>50000</v>
      </c>
      <c r="E478" s="22"/>
      <c r="F478" s="48">
        <f t="shared" si="8"/>
        <v>19619000</v>
      </c>
    </row>
    <row r="479" spans="1:6" ht="15" hidden="1" customHeight="1" x14ac:dyDescent="0.2">
      <c r="A479" s="44">
        <v>44410</v>
      </c>
      <c r="B479" s="14" t="s">
        <v>30</v>
      </c>
      <c r="C479" s="14" t="s">
        <v>125</v>
      </c>
      <c r="D479" s="25">
        <v>225000</v>
      </c>
      <c r="E479" s="22"/>
      <c r="F479" s="48">
        <f t="shared" si="8"/>
        <v>19844000</v>
      </c>
    </row>
    <row r="480" spans="1:6" ht="15" hidden="1" customHeight="1" x14ac:dyDescent="0.2">
      <c r="A480" s="44">
        <v>44410</v>
      </c>
      <c r="B480" s="14" t="s">
        <v>30</v>
      </c>
      <c r="C480" s="14" t="s">
        <v>126</v>
      </c>
      <c r="D480" s="25">
        <v>150000</v>
      </c>
      <c r="E480" s="22"/>
      <c r="F480" s="48">
        <f t="shared" si="8"/>
        <v>19994000</v>
      </c>
    </row>
    <row r="481" spans="1:6" ht="15" hidden="1" customHeight="1" x14ac:dyDescent="0.2">
      <c r="A481" s="44">
        <v>44412</v>
      </c>
      <c r="B481" s="14" t="s">
        <v>30</v>
      </c>
      <c r="C481" s="14" t="s">
        <v>39</v>
      </c>
      <c r="D481" s="25">
        <v>50000</v>
      </c>
      <c r="E481" s="22"/>
      <c r="F481" s="48">
        <f t="shared" si="8"/>
        <v>20044000</v>
      </c>
    </row>
    <row r="482" spans="1:6" ht="15" hidden="1" customHeight="1" x14ac:dyDescent="0.2">
      <c r="A482" s="44">
        <v>44412</v>
      </c>
      <c r="B482" s="14" t="s">
        <v>30</v>
      </c>
      <c r="C482" s="14" t="s">
        <v>127</v>
      </c>
      <c r="D482" s="25">
        <v>100000</v>
      </c>
      <c r="E482" s="22"/>
      <c r="F482" s="48">
        <f t="shared" si="8"/>
        <v>20144000</v>
      </c>
    </row>
    <row r="483" spans="1:6" ht="15" hidden="1" customHeight="1" x14ac:dyDescent="0.2">
      <c r="A483" s="44">
        <v>44412</v>
      </c>
      <c r="B483" s="14" t="s">
        <v>30</v>
      </c>
      <c r="C483" s="14" t="s">
        <v>101</v>
      </c>
      <c r="D483" s="25"/>
      <c r="E483" s="22">
        <v>200000</v>
      </c>
      <c r="F483" s="48">
        <f t="shared" si="8"/>
        <v>19944000</v>
      </c>
    </row>
    <row r="484" spans="1:6" ht="15" hidden="1" customHeight="1" x14ac:dyDescent="0.2">
      <c r="A484" s="44">
        <v>44412</v>
      </c>
      <c r="B484" s="14" t="s">
        <v>30</v>
      </c>
      <c r="C484" s="14" t="s">
        <v>490</v>
      </c>
      <c r="D484" s="25"/>
      <c r="E484" s="22">
        <v>200000</v>
      </c>
      <c r="F484" s="48">
        <f t="shared" si="8"/>
        <v>19744000</v>
      </c>
    </row>
    <row r="485" spans="1:6" ht="15" hidden="1" customHeight="1" x14ac:dyDescent="0.2">
      <c r="A485" s="44">
        <v>44413</v>
      </c>
      <c r="B485" s="14" t="s">
        <v>30</v>
      </c>
      <c r="C485" s="14" t="s">
        <v>128</v>
      </c>
      <c r="D485" s="25">
        <v>250000</v>
      </c>
      <c r="E485" s="22"/>
      <c r="F485" s="48">
        <f t="shared" si="8"/>
        <v>19994000</v>
      </c>
    </row>
    <row r="486" spans="1:6" ht="15" hidden="1" customHeight="1" x14ac:dyDescent="0.2">
      <c r="A486" s="44">
        <v>44413</v>
      </c>
      <c r="B486" s="14" t="s">
        <v>30</v>
      </c>
      <c r="C486" s="14" t="s">
        <v>449</v>
      </c>
      <c r="D486" s="25">
        <v>600000</v>
      </c>
      <c r="E486" s="22"/>
      <c r="F486" s="48">
        <f t="shared" si="8"/>
        <v>20594000</v>
      </c>
    </row>
    <row r="487" spans="1:6" ht="15" hidden="1" customHeight="1" x14ac:dyDescent="0.2">
      <c r="A487" s="44">
        <v>44413</v>
      </c>
      <c r="B487" s="14" t="s">
        <v>30</v>
      </c>
      <c r="C487" s="14" t="s">
        <v>129</v>
      </c>
      <c r="D487" s="25"/>
      <c r="E487" s="22">
        <v>2000000</v>
      </c>
      <c r="F487" s="48">
        <f t="shared" si="8"/>
        <v>18594000</v>
      </c>
    </row>
    <row r="488" spans="1:6" ht="15" hidden="1" customHeight="1" x14ac:dyDescent="0.2">
      <c r="A488" s="44">
        <v>44414</v>
      </c>
      <c r="B488" s="14" t="s">
        <v>30</v>
      </c>
      <c r="C488" s="14" t="s">
        <v>394</v>
      </c>
      <c r="D488" s="25">
        <v>200000</v>
      </c>
      <c r="E488" s="22"/>
      <c r="F488" s="48">
        <f t="shared" si="8"/>
        <v>18794000</v>
      </c>
    </row>
    <row r="489" spans="1:6" ht="15" hidden="1" customHeight="1" x14ac:dyDescent="0.2">
      <c r="A489" s="44">
        <v>44414</v>
      </c>
      <c r="B489" s="14" t="s">
        <v>30</v>
      </c>
      <c r="C489" s="14" t="s">
        <v>130</v>
      </c>
      <c r="D489" s="25">
        <v>100000</v>
      </c>
      <c r="E489" s="22"/>
      <c r="F489" s="48">
        <f t="shared" si="8"/>
        <v>18894000</v>
      </c>
    </row>
    <row r="490" spans="1:6" ht="15" hidden="1" customHeight="1" x14ac:dyDescent="0.2">
      <c r="A490" s="44">
        <v>44414</v>
      </c>
      <c r="B490" s="14" t="s">
        <v>30</v>
      </c>
      <c r="C490" s="14" t="s">
        <v>443</v>
      </c>
      <c r="D490" s="25"/>
      <c r="E490" s="22">
        <v>100000</v>
      </c>
      <c r="F490" s="48">
        <f t="shared" si="8"/>
        <v>18794000</v>
      </c>
    </row>
    <row r="491" spans="1:6" ht="15" hidden="1" customHeight="1" x14ac:dyDescent="0.2">
      <c r="A491" s="44">
        <v>44415</v>
      </c>
      <c r="B491" s="14" t="s">
        <v>30</v>
      </c>
      <c r="C491" s="14" t="s">
        <v>99</v>
      </c>
      <c r="D491" s="25"/>
      <c r="E491" s="22">
        <v>100000</v>
      </c>
      <c r="F491" s="48">
        <f t="shared" si="8"/>
        <v>18694000</v>
      </c>
    </row>
    <row r="492" spans="1:6" ht="15" hidden="1" customHeight="1" x14ac:dyDescent="0.2">
      <c r="A492" s="44">
        <v>44416</v>
      </c>
      <c r="B492" s="14" t="s">
        <v>30</v>
      </c>
      <c r="C492" s="14" t="s">
        <v>40</v>
      </c>
      <c r="D492" s="25">
        <v>50000</v>
      </c>
      <c r="E492" s="22"/>
      <c r="F492" s="48">
        <f t="shared" si="8"/>
        <v>18744000</v>
      </c>
    </row>
    <row r="493" spans="1:6" ht="15" hidden="1" customHeight="1" x14ac:dyDescent="0.2">
      <c r="A493" s="44">
        <v>44416</v>
      </c>
      <c r="B493" s="14" t="s">
        <v>30</v>
      </c>
      <c r="C493" s="14" t="s">
        <v>132</v>
      </c>
      <c r="D493" s="25">
        <v>300000</v>
      </c>
      <c r="E493" s="22"/>
      <c r="F493" s="48">
        <f t="shared" si="8"/>
        <v>19044000</v>
      </c>
    </row>
    <row r="494" spans="1:6" ht="15" hidden="1" customHeight="1" x14ac:dyDescent="0.2">
      <c r="A494" s="44">
        <v>44416</v>
      </c>
      <c r="B494" s="14" t="s">
        <v>30</v>
      </c>
      <c r="C494" s="14" t="s">
        <v>131</v>
      </c>
      <c r="D494" s="25">
        <v>150000</v>
      </c>
      <c r="E494" s="22"/>
      <c r="F494" s="48">
        <f t="shared" si="8"/>
        <v>19194000</v>
      </c>
    </row>
    <row r="495" spans="1:6" ht="15" hidden="1" customHeight="1" x14ac:dyDescent="0.2">
      <c r="A495" s="44">
        <v>44418</v>
      </c>
      <c r="B495" s="14" t="s">
        <v>30</v>
      </c>
      <c r="C495" s="14" t="s">
        <v>200</v>
      </c>
      <c r="D495" s="25"/>
      <c r="E495" s="22">
        <v>400000</v>
      </c>
      <c r="F495" s="48">
        <f t="shared" si="8"/>
        <v>18794000</v>
      </c>
    </row>
    <row r="496" spans="1:6" ht="15" hidden="1" customHeight="1" x14ac:dyDescent="0.2">
      <c r="A496" s="44">
        <v>44418</v>
      </c>
      <c r="B496" s="14" t="s">
        <v>30</v>
      </c>
      <c r="C496" s="14" t="s">
        <v>133</v>
      </c>
      <c r="D496" s="25">
        <v>200000</v>
      </c>
      <c r="E496" s="22"/>
      <c r="F496" s="48">
        <f t="shared" si="8"/>
        <v>18994000</v>
      </c>
    </row>
    <row r="497" spans="1:6" ht="15" hidden="1" customHeight="1" x14ac:dyDescent="0.2">
      <c r="A497" s="44">
        <v>44418</v>
      </c>
      <c r="B497" s="14" t="s">
        <v>30</v>
      </c>
      <c r="C497" s="14" t="s">
        <v>428</v>
      </c>
      <c r="D497" s="25">
        <v>250000</v>
      </c>
      <c r="E497" s="22"/>
      <c r="F497" s="48">
        <f t="shared" si="8"/>
        <v>19244000</v>
      </c>
    </row>
    <row r="498" spans="1:6" ht="15" hidden="1" customHeight="1" x14ac:dyDescent="0.2">
      <c r="A498" s="44">
        <v>44418</v>
      </c>
      <c r="B498" s="14" t="s">
        <v>30</v>
      </c>
      <c r="C498" s="14" t="s">
        <v>429</v>
      </c>
      <c r="D498" s="25">
        <v>1180000</v>
      </c>
      <c r="E498" s="22"/>
      <c r="F498" s="48">
        <f t="shared" si="8"/>
        <v>20424000</v>
      </c>
    </row>
    <row r="499" spans="1:6" ht="15" hidden="1" customHeight="1" x14ac:dyDescent="0.2">
      <c r="A499" s="44">
        <v>44418</v>
      </c>
      <c r="B499" s="14" t="s">
        <v>30</v>
      </c>
      <c r="C499" s="14" t="s">
        <v>425</v>
      </c>
      <c r="D499" s="25"/>
      <c r="E499" s="22">
        <v>2500000</v>
      </c>
      <c r="F499" s="48">
        <f t="shared" si="8"/>
        <v>17924000</v>
      </c>
    </row>
    <row r="500" spans="1:6" ht="15" hidden="1" customHeight="1" x14ac:dyDescent="0.2">
      <c r="A500" s="44">
        <v>44419</v>
      </c>
      <c r="B500" s="14" t="s">
        <v>30</v>
      </c>
      <c r="C500" s="14" t="s">
        <v>134</v>
      </c>
      <c r="D500" s="25"/>
      <c r="E500" s="22">
        <v>750000</v>
      </c>
      <c r="F500" s="48">
        <f t="shared" si="8"/>
        <v>17174000</v>
      </c>
    </row>
    <row r="501" spans="1:6" ht="15" hidden="1" customHeight="1" x14ac:dyDescent="0.2">
      <c r="A501" s="44">
        <v>44422</v>
      </c>
      <c r="B501" s="14" t="s">
        <v>30</v>
      </c>
      <c r="C501" s="14" t="s">
        <v>34</v>
      </c>
      <c r="D501" s="25"/>
      <c r="E501" s="22">
        <v>400000</v>
      </c>
      <c r="F501" s="48">
        <f t="shared" si="8"/>
        <v>16774000</v>
      </c>
    </row>
    <row r="502" spans="1:6" ht="15" hidden="1" customHeight="1" x14ac:dyDescent="0.2">
      <c r="A502" s="44">
        <v>44423</v>
      </c>
      <c r="B502" s="14" t="s">
        <v>33</v>
      </c>
      <c r="C502" s="14" t="s">
        <v>156</v>
      </c>
      <c r="D502" s="25"/>
      <c r="E502" s="22">
        <v>750000</v>
      </c>
      <c r="F502" s="48">
        <f t="shared" si="8"/>
        <v>16024000</v>
      </c>
    </row>
    <row r="503" spans="1:6" ht="15" hidden="1" customHeight="1" x14ac:dyDescent="0.2">
      <c r="A503" s="44">
        <v>44424</v>
      </c>
      <c r="B503" s="14" t="s">
        <v>30</v>
      </c>
      <c r="C503" s="14" t="s">
        <v>99</v>
      </c>
      <c r="D503" s="25"/>
      <c r="E503" s="22">
        <v>200000</v>
      </c>
      <c r="F503" s="48">
        <f t="shared" si="8"/>
        <v>15824000</v>
      </c>
    </row>
    <row r="504" spans="1:6" ht="15" hidden="1" customHeight="1" x14ac:dyDescent="0.2">
      <c r="A504" s="44">
        <v>44424</v>
      </c>
      <c r="B504" s="14" t="s">
        <v>30</v>
      </c>
      <c r="C504" s="14" t="s">
        <v>135</v>
      </c>
      <c r="D504" s="25"/>
      <c r="E504" s="22">
        <v>100000</v>
      </c>
      <c r="F504" s="48">
        <f t="shared" si="8"/>
        <v>15724000</v>
      </c>
    </row>
    <row r="505" spans="1:6" ht="15" hidden="1" customHeight="1" x14ac:dyDescent="0.2">
      <c r="A505" s="44">
        <v>44426</v>
      </c>
      <c r="B505" s="14" t="s">
        <v>33</v>
      </c>
      <c r="C505" s="14" t="s">
        <v>34</v>
      </c>
      <c r="D505" s="25"/>
      <c r="E505" s="22">
        <v>100000</v>
      </c>
      <c r="F505" s="48">
        <f t="shared" si="8"/>
        <v>15624000</v>
      </c>
    </row>
    <row r="506" spans="1:6" ht="15" hidden="1" customHeight="1" x14ac:dyDescent="0.2">
      <c r="A506" s="44">
        <v>44427</v>
      </c>
      <c r="B506" s="14" t="s">
        <v>33</v>
      </c>
      <c r="C506" s="14" t="s">
        <v>118</v>
      </c>
      <c r="D506" s="25"/>
      <c r="E506" s="22">
        <v>200000</v>
      </c>
      <c r="F506" s="48">
        <f t="shared" si="8"/>
        <v>15424000</v>
      </c>
    </row>
    <row r="507" spans="1:6" ht="15" hidden="1" customHeight="1" x14ac:dyDescent="0.2">
      <c r="A507" s="44">
        <v>44427</v>
      </c>
      <c r="B507" s="14" t="s">
        <v>33</v>
      </c>
      <c r="C507" s="14" t="s">
        <v>287</v>
      </c>
      <c r="D507" s="25"/>
      <c r="E507" s="22">
        <v>200000</v>
      </c>
      <c r="F507" s="48">
        <f t="shared" si="8"/>
        <v>15224000</v>
      </c>
    </row>
    <row r="508" spans="1:6" ht="15" hidden="1" customHeight="1" x14ac:dyDescent="0.2">
      <c r="A508" s="45">
        <v>44429</v>
      </c>
      <c r="B508" s="46" t="s">
        <v>30</v>
      </c>
      <c r="C508" s="46" t="s">
        <v>136</v>
      </c>
      <c r="D508" s="68"/>
      <c r="E508" s="23"/>
      <c r="F508" s="53">
        <f t="shared" si="8"/>
        <v>15224000</v>
      </c>
    </row>
    <row r="509" spans="1:6" ht="15" hidden="1" customHeight="1" x14ac:dyDescent="0.2">
      <c r="A509" s="44">
        <v>44430</v>
      </c>
      <c r="B509" s="14" t="s">
        <v>33</v>
      </c>
      <c r="C509" s="14" t="s">
        <v>155</v>
      </c>
      <c r="D509" s="25"/>
      <c r="E509" s="22">
        <v>100000</v>
      </c>
      <c r="F509" s="48">
        <f t="shared" si="8"/>
        <v>15124000</v>
      </c>
    </row>
    <row r="510" spans="1:6" ht="15" hidden="1" customHeight="1" x14ac:dyDescent="0.2">
      <c r="A510" s="44">
        <v>44430</v>
      </c>
      <c r="B510" s="14" t="s">
        <v>33</v>
      </c>
      <c r="C510" s="14" t="s">
        <v>155</v>
      </c>
      <c r="D510" s="25"/>
      <c r="E510" s="22">
        <v>600000</v>
      </c>
      <c r="F510" s="48">
        <f t="shared" si="8"/>
        <v>14524000</v>
      </c>
    </row>
    <row r="511" spans="1:6" ht="15" hidden="1" customHeight="1" x14ac:dyDescent="0.2">
      <c r="A511" s="44">
        <v>44432</v>
      </c>
      <c r="B511" s="14" t="s">
        <v>33</v>
      </c>
      <c r="C511" s="14" t="s">
        <v>153</v>
      </c>
      <c r="D511" s="25"/>
      <c r="E511" s="22">
        <v>300000</v>
      </c>
      <c r="F511" s="48">
        <f t="shared" si="8"/>
        <v>14224000</v>
      </c>
    </row>
    <row r="512" spans="1:6" ht="15" hidden="1" customHeight="1" x14ac:dyDescent="0.2">
      <c r="A512" s="44">
        <v>44433</v>
      </c>
      <c r="B512" s="14" t="s">
        <v>33</v>
      </c>
      <c r="C512" s="14" t="s">
        <v>372</v>
      </c>
      <c r="D512" s="25">
        <v>100000</v>
      </c>
      <c r="E512" s="22"/>
      <c r="F512" s="48">
        <f t="shared" si="8"/>
        <v>14324000</v>
      </c>
    </row>
    <row r="513" spans="1:6" ht="15" hidden="1" customHeight="1" x14ac:dyDescent="0.2">
      <c r="A513" s="44">
        <v>44433</v>
      </c>
      <c r="B513" s="14" t="s">
        <v>33</v>
      </c>
      <c r="C513" s="14" t="s">
        <v>388</v>
      </c>
      <c r="D513" s="25">
        <v>180000</v>
      </c>
      <c r="E513" s="22"/>
      <c r="F513" s="48">
        <f t="shared" si="8"/>
        <v>14504000</v>
      </c>
    </row>
    <row r="514" spans="1:6" ht="15" hidden="1" customHeight="1" x14ac:dyDescent="0.2">
      <c r="A514" s="44">
        <v>44434</v>
      </c>
      <c r="B514" s="14" t="s">
        <v>33</v>
      </c>
      <c r="C514" s="14" t="s">
        <v>443</v>
      </c>
      <c r="D514" s="25"/>
      <c r="E514" s="22">
        <v>100000</v>
      </c>
      <c r="F514" s="48">
        <f t="shared" si="8"/>
        <v>14404000</v>
      </c>
    </row>
    <row r="515" spans="1:6" ht="15" hidden="1" customHeight="1" x14ac:dyDescent="0.2">
      <c r="A515" s="44">
        <v>44435</v>
      </c>
      <c r="B515" s="14" t="s">
        <v>30</v>
      </c>
      <c r="C515" s="14" t="s">
        <v>137</v>
      </c>
      <c r="D515" s="25">
        <v>200000</v>
      </c>
      <c r="E515" s="22"/>
      <c r="F515" s="48">
        <f t="shared" si="8"/>
        <v>14604000</v>
      </c>
    </row>
    <row r="516" spans="1:6" ht="15" hidden="1" customHeight="1" x14ac:dyDescent="0.2">
      <c r="A516" s="44">
        <v>44435</v>
      </c>
      <c r="B516" s="14" t="s">
        <v>30</v>
      </c>
      <c r="C516" s="14" t="s">
        <v>185</v>
      </c>
      <c r="D516" s="25">
        <v>50000</v>
      </c>
      <c r="E516" s="22"/>
      <c r="F516" s="48">
        <f t="shared" si="8"/>
        <v>14654000</v>
      </c>
    </row>
    <row r="517" spans="1:6" ht="15" hidden="1" customHeight="1" x14ac:dyDescent="0.2">
      <c r="A517" s="44">
        <v>44435</v>
      </c>
      <c r="B517" s="14" t="s">
        <v>30</v>
      </c>
      <c r="C517" s="14" t="s">
        <v>411</v>
      </c>
      <c r="D517" s="25">
        <v>200000</v>
      </c>
      <c r="E517" s="22"/>
      <c r="F517" s="48">
        <f t="shared" si="8"/>
        <v>14854000</v>
      </c>
    </row>
    <row r="518" spans="1:6" ht="15" hidden="1" customHeight="1" x14ac:dyDescent="0.2">
      <c r="A518" s="44">
        <v>44435</v>
      </c>
      <c r="B518" s="14" t="s">
        <v>30</v>
      </c>
      <c r="C518" s="14" t="s">
        <v>405</v>
      </c>
      <c r="D518" s="25">
        <v>200000</v>
      </c>
      <c r="E518" s="22"/>
      <c r="F518" s="48">
        <f t="shared" si="8"/>
        <v>15054000</v>
      </c>
    </row>
    <row r="519" spans="1:6" ht="15" hidden="1" customHeight="1" x14ac:dyDescent="0.2">
      <c r="A519" s="44">
        <v>44435</v>
      </c>
      <c r="B519" s="14" t="s">
        <v>30</v>
      </c>
      <c r="C519" s="14" t="s">
        <v>114</v>
      </c>
      <c r="D519" s="25">
        <v>50000</v>
      </c>
      <c r="E519" s="22"/>
      <c r="F519" s="48">
        <f t="shared" si="8"/>
        <v>15104000</v>
      </c>
    </row>
    <row r="520" spans="1:6" ht="15" hidden="1" customHeight="1" x14ac:dyDescent="0.2">
      <c r="A520" s="44">
        <v>44435</v>
      </c>
      <c r="B520" s="14" t="s">
        <v>30</v>
      </c>
      <c r="C520" s="14" t="s">
        <v>138</v>
      </c>
      <c r="D520" s="25">
        <v>400000</v>
      </c>
      <c r="E520" s="22"/>
      <c r="F520" s="48">
        <f t="shared" si="8"/>
        <v>15504000</v>
      </c>
    </row>
    <row r="521" spans="1:6" ht="15" hidden="1" customHeight="1" x14ac:dyDescent="0.2">
      <c r="A521" s="44">
        <v>44435</v>
      </c>
      <c r="B521" s="14" t="s">
        <v>30</v>
      </c>
      <c r="C521" s="14" t="s">
        <v>45</v>
      </c>
      <c r="D521" s="25">
        <v>50000</v>
      </c>
      <c r="E521" s="22"/>
      <c r="F521" s="48">
        <f t="shared" si="8"/>
        <v>15554000</v>
      </c>
    </row>
    <row r="522" spans="1:6" ht="15" hidden="1" customHeight="1" x14ac:dyDescent="0.2">
      <c r="A522" s="44">
        <v>44435</v>
      </c>
      <c r="B522" s="14" t="s">
        <v>30</v>
      </c>
      <c r="C522" s="14" t="s">
        <v>139</v>
      </c>
      <c r="D522" s="25">
        <v>300000</v>
      </c>
      <c r="E522" s="22"/>
      <c r="F522" s="48">
        <f t="shared" si="8"/>
        <v>15854000</v>
      </c>
    </row>
    <row r="523" spans="1:6" ht="15" hidden="1" customHeight="1" x14ac:dyDescent="0.2">
      <c r="A523" s="44">
        <v>44435</v>
      </c>
      <c r="B523" s="14" t="s">
        <v>30</v>
      </c>
      <c r="C523" s="14" t="s">
        <v>140</v>
      </c>
      <c r="D523" s="25">
        <v>500000</v>
      </c>
      <c r="E523" s="22"/>
      <c r="F523" s="48">
        <f t="shared" ref="F523:F586" si="9">F522+D523-E523</f>
        <v>16354000</v>
      </c>
    </row>
    <row r="524" spans="1:6" ht="15" hidden="1" customHeight="1" x14ac:dyDescent="0.2">
      <c r="A524" s="44">
        <v>44436</v>
      </c>
      <c r="B524" s="14" t="s">
        <v>33</v>
      </c>
      <c r="C524" s="14" t="s">
        <v>107</v>
      </c>
      <c r="D524" s="25">
        <v>50000</v>
      </c>
      <c r="E524" s="22"/>
      <c r="F524" s="48">
        <f t="shared" si="9"/>
        <v>16404000</v>
      </c>
    </row>
    <row r="525" spans="1:6" ht="15" hidden="1" customHeight="1" x14ac:dyDescent="0.2">
      <c r="A525" s="44">
        <v>44436</v>
      </c>
      <c r="B525" s="14" t="s">
        <v>33</v>
      </c>
      <c r="C525" s="14" t="s">
        <v>141</v>
      </c>
      <c r="D525" s="25">
        <v>750000</v>
      </c>
      <c r="E525" s="22"/>
      <c r="F525" s="48">
        <f t="shared" si="9"/>
        <v>17154000</v>
      </c>
    </row>
    <row r="526" spans="1:6" ht="15" hidden="1" customHeight="1" x14ac:dyDescent="0.2">
      <c r="A526" s="44">
        <v>44436</v>
      </c>
      <c r="B526" s="14" t="s">
        <v>33</v>
      </c>
      <c r="C526" s="14" t="s">
        <v>219</v>
      </c>
      <c r="D526" s="25">
        <v>50000</v>
      </c>
      <c r="E526" s="22"/>
      <c r="F526" s="48">
        <f t="shared" si="9"/>
        <v>17204000</v>
      </c>
    </row>
    <row r="527" spans="1:6" ht="15" hidden="1" customHeight="1" x14ac:dyDescent="0.2">
      <c r="A527" s="44">
        <v>44436</v>
      </c>
      <c r="B527" s="14" t="s">
        <v>33</v>
      </c>
      <c r="C527" s="14" t="s">
        <v>444</v>
      </c>
      <c r="D527" s="25">
        <v>250000</v>
      </c>
      <c r="E527" s="22"/>
      <c r="F527" s="48">
        <f t="shared" si="9"/>
        <v>17454000</v>
      </c>
    </row>
    <row r="528" spans="1:6" ht="15" hidden="1" customHeight="1" x14ac:dyDescent="0.2">
      <c r="A528" s="44">
        <v>44436</v>
      </c>
      <c r="B528" s="14" t="s">
        <v>33</v>
      </c>
      <c r="C528" s="14" t="s">
        <v>142</v>
      </c>
      <c r="D528" s="25">
        <v>50000</v>
      </c>
      <c r="E528" s="22"/>
      <c r="F528" s="48">
        <f t="shared" si="9"/>
        <v>17504000</v>
      </c>
    </row>
    <row r="529" spans="1:6" ht="15" hidden="1" customHeight="1" x14ac:dyDescent="0.2">
      <c r="A529" s="44">
        <v>44436</v>
      </c>
      <c r="B529" s="14" t="s">
        <v>33</v>
      </c>
      <c r="C529" s="14" t="s">
        <v>143</v>
      </c>
      <c r="D529" s="25">
        <v>220000</v>
      </c>
      <c r="E529" s="22"/>
      <c r="F529" s="48">
        <f t="shared" si="9"/>
        <v>17724000</v>
      </c>
    </row>
    <row r="530" spans="1:6" ht="15" hidden="1" customHeight="1" x14ac:dyDescent="0.2">
      <c r="A530" s="44">
        <v>44436</v>
      </c>
      <c r="B530" s="14" t="s">
        <v>33</v>
      </c>
      <c r="C530" s="14" t="s">
        <v>144</v>
      </c>
      <c r="D530" s="25">
        <v>200000</v>
      </c>
      <c r="E530" s="22"/>
      <c r="F530" s="48">
        <f t="shared" si="9"/>
        <v>17924000</v>
      </c>
    </row>
    <row r="531" spans="1:6" ht="15" hidden="1" customHeight="1" x14ac:dyDescent="0.2">
      <c r="A531" s="44">
        <v>44436</v>
      </c>
      <c r="B531" s="14" t="s">
        <v>33</v>
      </c>
      <c r="C531" s="14" t="s">
        <v>42</v>
      </c>
      <c r="D531" s="25">
        <v>50000</v>
      </c>
      <c r="E531" s="22"/>
      <c r="F531" s="48">
        <f t="shared" si="9"/>
        <v>17974000</v>
      </c>
    </row>
    <row r="532" spans="1:6" ht="15" hidden="1" customHeight="1" x14ac:dyDescent="0.2">
      <c r="A532" s="44">
        <v>44436</v>
      </c>
      <c r="B532" s="14" t="s">
        <v>33</v>
      </c>
      <c r="C532" s="14" t="s">
        <v>332</v>
      </c>
      <c r="D532" s="25">
        <v>200000</v>
      </c>
      <c r="E532" s="22"/>
      <c r="F532" s="48">
        <f t="shared" si="9"/>
        <v>18174000</v>
      </c>
    </row>
    <row r="533" spans="1:6" ht="15" hidden="1" customHeight="1" x14ac:dyDescent="0.2">
      <c r="A533" s="44">
        <v>44438</v>
      </c>
      <c r="B533" s="14" t="s">
        <v>33</v>
      </c>
      <c r="C533" s="14" t="s">
        <v>145</v>
      </c>
      <c r="D533" s="25">
        <v>200000</v>
      </c>
      <c r="E533" s="22"/>
      <c r="F533" s="48">
        <f t="shared" si="9"/>
        <v>18374000</v>
      </c>
    </row>
    <row r="534" spans="1:6" ht="15" hidden="1" customHeight="1" x14ac:dyDescent="0.2">
      <c r="A534" s="44">
        <v>44438</v>
      </c>
      <c r="B534" s="14" t="s">
        <v>33</v>
      </c>
      <c r="C534" s="14" t="s">
        <v>35</v>
      </c>
      <c r="D534" s="25"/>
      <c r="E534" s="22">
        <v>750000</v>
      </c>
      <c r="F534" s="48">
        <f t="shared" si="9"/>
        <v>17624000</v>
      </c>
    </row>
    <row r="535" spans="1:6" ht="15" hidden="1" customHeight="1" x14ac:dyDescent="0.2">
      <c r="A535" s="44">
        <v>44439</v>
      </c>
      <c r="B535" s="14" t="s">
        <v>30</v>
      </c>
      <c r="C535" s="14" t="s">
        <v>377</v>
      </c>
      <c r="D535" s="25">
        <v>50000</v>
      </c>
      <c r="E535" s="22"/>
      <c r="F535" s="48">
        <f t="shared" si="9"/>
        <v>17674000</v>
      </c>
    </row>
    <row r="536" spans="1:6" ht="15" hidden="1" customHeight="1" x14ac:dyDescent="0.2">
      <c r="A536" s="44">
        <v>44439</v>
      </c>
      <c r="B536" s="14" t="s">
        <v>30</v>
      </c>
      <c r="C536" s="14" t="s">
        <v>460</v>
      </c>
      <c r="D536" s="25">
        <v>500000</v>
      </c>
      <c r="E536" s="22"/>
      <c r="F536" s="48">
        <f t="shared" si="9"/>
        <v>18174000</v>
      </c>
    </row>
    <row r="537" spans="1:6" ht="15" hidden="1" customHeight="1" x14ac:dyDescent="0.2">
      <c r="A537" s="44">
        <v>44439</v>
      </c>
      <c r="B537" s="14" t="s">
        <v>30</v>
      </c>
      <c r="C537" s="14" t="s">
        <v>197</v>
      </c>
      <c r="D537" s="25">
        <v>50000</v>
      </c>
      <c r="E537" s="22"/>
      <c r="F537" s="48">
        <f t="shared" si="9"/>
        <v>18224000</v>
      </c>
    </row>
    <row r="538" spans="1:6" ht="15" hidden="1" customHeight="1" x14ac:dyDescent="0.2">
      <c r="A538" s="44">
        <v>44439</v>
      </c>
      <c r="B538" s="14" t="s">
        <v>30</v>
      </c>
      <c r="C538" s="51" t="s">
        <v>325</v>
      </c>
      <c r="D538" s="25">
        <v>200000</v>
      </c>
      <c r="E538" s="22"/>
      <c r="F538" s="48">
        <f t="shared" si="9"/>
        <v>18424000</v>
      </c>
    </row>
    <row r="539" spans="1:6" ht="15" hidden="1" customHeight="1" x14ac:dyDescent="0.2">
      <c r="A539" s="403" t="s">
        <v>385</v>
      </c>
      <c r="B539" s="404"/>
      <c r="C539" s="404"/>
      <c r="D539" s="404"/>
      <c r="E539" s="404"/>
      <c r="F539" s="405"/>
    </row>
    <row r="540" spans="1:6" ht="15" hidden="1" customHeight="1" x14ac:dyDescent="0.2">
      <c r="A540" s="44">
        <v>44440</v>
      </c>
      <c r="B540" s="14" t="s">
        <v>30</v>
      </c>
      <c r="C540" s="14" t="s">
        <v>303</v>
      </c>
      <c r="D540" s="25">
        <v>100000</v>
      </c>
      <c r="E540" s="22"/>
      <c r="F540" s="48">
        <f>F538+D540-E540</f>
        <v>18524000</v>
      </c>
    </row>
    <row r="541" spans="1:6" ht="15" hidden="1" customHeight="1" x14ac:dyDescent="0.2">
      <c r="A541" s="44">
        <v>44440</v>
      </c>
      <c r="B541" s="14" t="s">
        <v>30</v>
      </c>
      <c r="C541" s="14" t="s">
        <v>130</v>
      </c>
      <c r="D541" s="25">
        <v>100000</v>
      </c>
      <c r="E541" s="22"/>
      <c r="F541" s="48">
        <f t="shared" si="9"/>
        <v>18624000</v>
      </c>
    </row>
    <row r="542" spans="1:6" ht="15" hidden="1" customHeight="1" x14ac:dyDescent="0.2">
      <c r="A542" s="44">
        <v>44440</v>
      </c>
      <c r="B542" s="14" t="s">
        <v>33</v>
      </c>
      <c r="C542" s="14" t="s">
        <v>39</v>
      </c>
      <c r="D542" s="25">
        <v>50000</v>
      </c>
      <c r="E542" s="22"/>
      <c r="F542" s="48">
        <f t="shared" si="9"/>
        <v>18674000</v>
      </c>
    </row>
    <row r="543" spans="1:6" ht="15" hidden="1" customHeight="1" x14ac:dyDescent="0.2">
      <c r="A543" s="44">
        <v>44440</v>
      </c>
      <c r="B543" s="14" t="s">
        <v>33</v>
      </c>
      <c r="C543" s="14" t="s">
        <v>321</v>
      </c>
      <c r="D543" s="25">
        <v>100000</v>
      </c>
      <c r="E543" s="22"/>
      <c r="F543" s="48">
        <f t="shared" si="9"/>
        <v>18774000</v>
      </c>
    </row>
    <row r="544" spans="1:6" ht="15" hidden="1" customHeight="1" x14ac:dyDescent="0.2">
      <c r="A544" s="44">
        <v>44440</v>
      </c>
      <c r="B544" s="14" t="s">
        <v>30</v>
      </c>
      <c r="C544" s="14" t="s">
        <v>322</v>
      </c>
      <c r="D544" s="25"/>
      <c r="E544" s="22">
        <v>300000</v>
      </c>
      <c r="F544" s="48">
        <f t="shared" si="9"/>
        <v>18474000</v>
      </c>
    </row>
    <row r="545" spans="1:6" ht="15" hidden="1" customHeight="1" x14ac:dyDescent="0.2">
      <c r="A545" s="44">
        <v>44441</v>
      </c>
      <c r="B545" s="14" t="s">
        <v>30</v>
      </c>
      <c r="C545" s="51" t="s">
        <v>286</v>
      </c>
      <c r="D545" s="25">
        <v>100000</v>
      </c>
      <c r="E545" s="34"/>
      <c r="F545" s="48">
        <f t="shared" si="9"/>
        <v>18574000</v>
      </c>
    </row>
    <row r="546" spans="1:6" ht="15" hidden="1" customHeight="1" x14ac:dyDescent="0.2">
      <c r="A546" s="44">
        <v>44441</v>
      </c>
      <c r="B546" s="51" t="s">
        <v>30</v>
      </c>
      <c r="C546" s="51" t="s">
        <v>41</v>
      </c>
      <c r="D546" s="25">
        <v>50000</v>
      </c>
      <c r="E546" s="34"/>
      <c r="F546" s="48">
        <f t="shared" si="9"/>
        <v>18624000</v>
      </c>
    </row>
    <row r="547" spans="1:6" ht="15" hidden="1" customHeight="1" x14ac:dyDescent="0.2">
      <c r="A547" s="44">
        <v>44441</v>
      </c>
      <c r="B547" s="51" t="s">
        <v>30</v>
      </c>
      <c r="C547" s="51" t="s">
        <v>40</v>
      </c>
      <c r="D547" s="25">
        <v>50000</v>
      </c>
      <c r="E547" s="34"/>
      <c r="F547" s="48">
        <f t="shared" si="9"/>
        <v>18674000</v>
      </c>
    </row>
    <row r="548" spans="1:6" ht="15" hidden="1" customHeight="1" x14ac:dyDescent="0.2">
      <c r="A548" s="44">
        <v>44441</v>
      </c>
      <c r="B548" s="51" t="s">
        <v>30</v>
      </c>
      <c r="C548" s="51" t="s">
        <v>313</v>
      </c>
      <c r="D548" s="25">
        <v>300000</v>
      </c>
      <c r="E548" s="34"/>
      <c r="F548" s="48">
        <f t="shared" si="9"/>
        <v>18974000</v>
      </c>
    </row>
    <row r="549" spans="1:6" ht="15" hidden="1" customHeight="1" x14ac:dyDescent="0.2">
      <c r="A549" s="44">
        <v>44441</v>
      </c>
      <c r="B549" s="51" t="s">
        <v>30</v>
      </c>
      <c r="C549" s="51" t="s">
        <v>424</v>
      </c>
      <c r="D549" s="25">
        <v>500000</v>
      </c>
      <c r="E549" s="34"/>
      <c r="F549" s="48">
        <f t="shared" si="9"/>
        <v>19474000</v>
      </c>
    </row>
    <row r="550" spans="1:6" ht="15" hidden="1" customHeight="1" x14ac:dyDescent="0.2">
      <c r="A550" s="44">
        <v>44441</v>
      </c>
      <c r="B550" s="51" t="s">
        <v>30</v>
      </c>
      <c r="C550" s="51" t="s">
        <v>458</v>
      </c>
      <c r="D550" s="25">
        <v>165000</v>
      </c>
      <c r="E550" s="34"/>
      <c r="F550" s="48">
        <f t="shared" si="9"/>
        <v>19639000</v>
      </c>
    </row>
    <row r="551" spans="1:6" ht="15" hidden="1" customHeight="1" x14ac:dyDescent="0.2">
      <c r="A551" s="44">
        <v>44442</v>
      </c>
      <c r="B551" s="51" t="s">
        <v>30</v>
      </c>
      <c r="C551" s="51" t="s">
        <v>314</v>
      </c>
      <c r="D551" s="25">
        <v>750000</v>
      </c>
      <c r="E551" s="34"/>
      <c r="F551" s="48">
        <f t="shared" si="9"/>
        <v>20389000</v>
      </c>
    </row>
    <row r="552" spans="1:6" ht="15" hidden="1" customHeight="1" x14ac:dyDescent="0.2">
      <c r="A552" s="44">
        <v>44442</v>
      </c>
      <c r="B552" s="51" t="s">
        <v>30</v>
      </c>
      <c r="C552" s="51" t="s">
        <v>315</v>
      </c>
      <c r="D552" s="25">
        <v>250000</v>
      </c>
      <c r="E552" s="34"/>
      <c r="F552" s="48">
        <f t="shared" si="9"/>
        <v>20639000</v>
      </c>
    </row>
    <row r="553" spans="1:6" ht="15" hidden="1" customHeight="1" x14ac:dyDescent="0.2">
      <c r="A553" s="44">
        <v>44443</v>
      </c>
      <c r="B553" s="51" t="s">
        <v>33</v>
      </c>
      <c r="C553" s="51" t="s">
        <v>209</v>
      </c>
      <c r="D553" s="25"/>
      <c r="E553" s="22">
        <v>200000</v>
      </c>
      <c r="F553" s="48">
        <f t="shared" si="9"/>
        <v>20439000</v>
      </c>
    </row>
    <row r="554" spans="1:6" ht="15" hidden="1" customHeight="1" x14ac:dyDescent="0.2">
      <c r="A554" s="44">
        <v>44444</v>
      </c>
      <c r="B554" s="44" t="s">
        <v>30</v>
      </c>
      <c r="C554" s="51" t="s">
        <v>176</v>
      </c>
      <c r="D554" s="25">
        <v>50000</v>
      </c>
      <c r="E554" s="34"/>
      <c r="F554" s="48">
        <f t="shared" si="9"/>
        <v>20489000</v>
      </c>
    </row>
    <row r="555" spans="1:6" ht="15" hidden="1" customHeight="1" x14ac:dyDescent="0.2">
      <c r="A555" s="44">
        <v>44444</v>
      </c>
      <c r="B555" s="51" t="s">
        <v>30</v>
      </c>
      <c r="C555" s="51" t="s">
        <v>31</v>
      </c>
      <c r="D555" s="25">
        <v>50000</v>
      </c>
      <c r="E555" s="34"/>
      <c r="F555" s="48">
        <f t="shared" si="9"/>
        <v>20539000</v>
      </c>
    </row>
    <row r="556" spans="1:6" ht="15" hidden="1" customHeight="1" x14ac:dyDescent="0.2">
      <c r="A556" s="44">
        <v>44444</v>
      </c>
      <c r="B556" s="51" t="s">
        <v>30</v>
      </c>
      <c r="C556" s="51" t="s">
        <v>32</v>
      </c>
      <c r="D556" s="25">
        <v>220000</v>
      </c>
      <c r="E556" s="34"/>
      <c r="F556" s="48">
        <f t="shared" si="9"/>
        <v>20759000</v>
      </c>
    </row>
    <row r="557" spans="1:6" ht="15" hidden="1" customHeight="1" x14ac:dyDescent="0.2">
      <c r="A557" s="44">
        <v>44445</v>
      </c>
      <c r="B557" s="51" t="s">
        <v>30</v>
      </c>
      <c r="C557" s="51" t="s">
        <v>316</v>
      </c>
      <c r="D557" s="25"/>
      <c r="E557" s="22">
        <v>200000</v>
      </c>
      <c r="F557" s="48">
        <f t="shared" si="9"/>
        <v>20559000</v>
      </c>
    </row>
    <row r="558" spans="1:6" ht="15" hidden="1" customHeight="1" x14ac:dyDescent="0.2">
      <c r="A558" s="44">
        <v>44446</v>
      </c>
      <c r="B558" s="51" t="s">
        <v>30</v>
      </c>
      <c r="C558" s="51" t="s">
        <v>291</v>
      </c>
      <c r="D558" s="25">
        <v>50000</v>
      </c>
      <c r="E558" s="34"/>
      <c r="F558" s="48">
        <f t="shared" si="9"/>
        <v>20609000</v>
      </c>
    </row>
    <row r="559" spans="1:6" ht="15" hidden="1" customHeight="1" x14ac:dyDescent="0.2">
      <c r="A559" s="44">
        <v>44446</v>
      </c>
      <c r="B559" s="51" t="s">
        <v>30</v>
      </c>
      <c r="C559" s="51" t="s">
        <v>415</v>
      </c>
      <c r="D559" s="25">
        <v>200000</v>
      </c>
      <c r="E559" s="34"/>
      <c r="F559" s="48">
        <f t="shared" si="9"/>
        <v>20809000</v>
      </c>
    </row>
    <row r="560" spans="1:6" ht="15" hidden="1" customHeight="1" x14ac:dyDescent="0.2">
      <c r="A560" s="44">
        <v>44446</v>
      </c>
      <c r="B560" s="51" t="s">
        <v>30</v>
      </c>
      <c r="C560" s="51" t="s">
        <v>329</v>
      </c>
      <c r="D560" s="25">
        <v>1000000</v>
      </c>
      <c r="E560" s="34"/>
      <c r="F560" s="48">
        <f t="shared" si="9"/>
        <v>21809000</v>
      </c>
    </row>
    <row r="561" spans="1:6" ht="15" hidden="1" customHeight="1" x14ac:dyDescent="0.2">
      <c r="A561" s="44">
        <v>44447</v>
      </c>
      <c r="B561" s="51" t="s">
        <v>33</v>
      </c>
      <c r="C561" s="51" t="s">
        <v>200</v>
      </c>
      <c r="D561" s="25"/>
      <c r="E561" s="22">
        <v>200000</v>
      </c>
      <c r="F561" s="48">
        <f t="shared" si="9"/>
        <v>21609000</v>
      </c>
    </row>
    <row r="562" spans="1:6" ht="15" hidden="1" customHeight="1" x14ac:dyDescent="0.2">
      <c r="A562" s="44">
        <v>44447</v>
      </c>
      <c r="B562" s="51" t="s">
        <v>30</v>
      </c>
      <c r="C562" s="51" t="s">
        <v>159</v>
      </c>
      <c r="D562" s="25"/>
      <c r="E562" s="22">
        <v>100000</v>
      </c>
      <c r="F562" s="48">
        <f t="shared" si="9"/>
        <v>21509000</v>
      </c>
    </row>
    <row r="563" spans="1:6" ht="15" hidden="1" customHeight="1" x14ac:dyDescent="0.2">
      <c r="A563" s="44">
        <v>44450</v>
      </c>
      <c r="B563" s="51" t="s">
        <v>30</v>
      </c>
      <c r="C563" s="51" t="s">
        <v>159</v>
      </c>
      <c r="D563" s="25"/>
      <c r="E563" s="22">
        <v>300000</v>
      </c>
      <c r="F563" s="48">
        <f t="shared" si="9"/>
        <v>21209000</v>
      </c>
    </row>
    <row r="564" spans="1:6" ht="15" hidden="1" customHeight="1" x14ac:dyDescent="0.2">
      <c r="A564" s="44">
        <v>44453</v>
      </c>
      <c r="B564" s="51" t="s">
        <v>30</v>
      </c>
      <c r="C564" s="51" t="s">
        <v>102</v>
      </c>
      <c r="D564" s="25"/>
      <c r="E564" s="22">
        <v>200000</v>
      </c>
      <c r="F564" s="48">
        <f t="shared" si="9"/>
        <v>21009000</v>
      </c>
    </row>
    <row r="565" spans="1:6" ht="15" hidden="1" customHeight="1" x14ac:dyDescent="0.2">
      <c r="A565" s="44">
        <v>44454</v>
      </c>
      <c r="B565" s="51" t="s">
        <v>33</v>
      </c>
      <c r="C565" s="51" t="s">
        <v>153</v>
      </c>
      <c r="D565" s="25"/>
      <c r="E565" s="22">
        <v>100000</v>
      </c>
      <c r="F565" s="48">
        <f t="shared" si="9"/>
        <v>20909000</v>
      </c>
    </row>
    <row r="566" spans="1:6" ht="15" hidden="1" customHeight="1" x14ac:dyDescent="0.2">
      <c r="A566" s="44">
        <v>44455</v>
      </c>
      <c r="B566" s="51" t="s">
        <v>30</v>
      </c>
      <c r="C566" s="51" t="s">
        <v>317</v>
      </c>
      <c r="D566" s="25">
        <v>200000</v>
      </c>
      <c r="E566" s="34"/>
      <c r="F566" s="48">
        <f t="shared" si="9"/>
        <v>21109000</v>
      </c>
    </row>
    <row r="567" spans="1:6" ht="15" hidden="1" customHeight="1" x14ac:dyDescent="0.2">
      <c r="A567" s="44">
        <v>44456</v>
      </c>
      <c r="B567" s="51" t="s">
        <v>30</v>
      </c>
      <c r="C567" s="51" t="s">
        <v>162</v>
      </c>
      <c r="D567" s="25"/>
      <c r="E567" s="22">
        <v>100000</v>
      </c>
      <c r="F567" s="48">
        <f t="shared" si="9"/>
        <v>21009000</v>
      </c>
    </row>
    <row r="568" spans="1:6" ht="15" hidden="1" customHeight="1" x14ac:dyDescent="0.2">
      <c r="A568" s="44">
        <v>44456</v>
      </c>
      <c r="B568" s="51" t="s">
        <v>30</v>
      </c>
      <c r="C568" s="51" t="s">
        <v>113</v>
      </c>
      <c r="D568" s="25"/>
      <c r="E568" s="22">
        <v>100000</v>
      </c>
      <c r="F568" s="48">
        <f t="shared" si="9"/>
        <v>20909000</v>
      </c>
    </row>
    <row r="569" spans="1:6" ht="15" hidden="1" customHeight="1" x14ac:dyDescent="0.2">
      <c r="A569" s="44">
        <v>44459</v>
      </c>
      <c r="B569" s="51" t="s">
        <v>30</v>
      </c>
      <c r="C569" s="51" t="s">
        <v>229</v>
      </c>
      <c r="D569" s="25">
        <v>50000</v>
      </c>
      <c r="E569" s="34"/>
      <c r="F569" s="48">
        <f t="shared" si="9"/>
        <v>20959000</v>
      </c>
    </row>
    <row r="570" spans="1:6" ht="15" hidden="1" customHeight="1" x14ac:dyDescent="0.2">
      <c r="A570" s="44">
        <v>44459</v>
      </c>
      <c r="B570" s="51" t="s">
        <v>30</v>
      </c>
      <c r="C570" s="51" t="s">
        <v>389</v>
      </c>
      <c r="D570" s="25">
        <v>180000</v>
      </c>
      <c r="E570" s="34"/>
      <c r="F570" s="48">
        <f t="shared" si="9"/>
        <v>21139000</v>
      </c>
    </row>
    <row r="571" spans="1:6" ht="15" hidden="1" customHeight="1" x14ac:dyDescent="0.2">
      <c r="A571" s="44">
        <v>44459</v>
      </c>
      <c r="B571" s="51" t="s">
        <v>30</v>
      </c>
      <c r="C571" s="51" t="s">
        <v>41</v>
      </c>
      <c r="D571" s="25">
        <v>50000</v>
      </c>
      <c r="E571" s="34"/>
      <c r="F571" s="48">
        <f t="shared" si="9"/>
        <v>21189000</v>
      </c>
    </row>
    <row r="572" spans="1:6" ht="15" hidden="1" customHeight="1" x14ac:dyDescent="0.2">
      <c r="A572" s="44">
        <v>44459</v>
      </c>
      <c r="B572" s="51" t="s">
        <v>30</v>
      </c>
      <c r="C572" s="51" t="s">
        <v>318</v>
      </c>
      <c r="D572" s="25">
        <v>200000</v>
      </c>
      <c r="E572" s="34"/>
      <c r="F572" s="48">
        <f t="shared" si="9"/>
        <v>21389000</v>
      </c>
    </row>
    <row r="573" spans="1:6" ht="15" hidden="1" customHeight="1" x14ac:dyDescent="0.2">
      <c r="A573" s="44">
        <v>44459</v>
      </c>
      <c r="B573" s="51" t="s">
        <v>33</v>
      </c>
      <c r="C573" s="51" t="s">
        <v>158</v>
      </c>
      <c r="D573" s="25"/>
      <c r="E573" s="22">
        <v>300000</v>
      </c>
      <c r="F573" s="48">
        <f t="shared" si="9"/>
        <v>21089000</v>
      </c>
    </row>
    <row r="574" spans="1:6" ht="15" hidden="1" customHeight="1" x14ac:dyDescent="0.2">
      <c r="A574" s="44">
        <v>44459</v>
      </c>
      <c r="B574" s="51" t="s">
        <v>33</v>
      </c>
      <c r="C574" s="51" t="s">
        <v>162</v>
      </c>
      <c r="D574" s="25"/>
      <c r="E574" s="22">
        <v>100000</v>
      </c>
      <c r="F574" s="48">
        <f t="shared" si="9"/>
        <v>20989000</v>
      </c>
    </row>
    <row r="575" spans="1:6" ht="15" hidden="1" customHeight="1" x14ac:dyDescent="0.2">
      <c r="A575" s="44">
        <v>44460</v>
      </c>
      <c r="B575" s="51" t="s">
        <v>30</v>
      </c>
      <c r="C575" s="51" t="s">
        <v>319</v>
      </c>
      <c r="D575" s="25"/>
      <c r="E575" s="22">
        <v>1000000</v>
      </c>
      <c r="F575" s="48">
        <f t="shared" si="9"/>
        <v>19989000</v>
      </c>
    </row>
    <row r="576" spans="1:6" ht="15" hidden="1" customHeight="1" x14ac:dyDescent="0.2">
      <c r="A576" s="44">
        <v>44460</v>
      </c>
      <c r="B576" s="51" t="s">
        <v>30</v>
      </c>
      <c r="C576" s="51" t="s">
        <v>101</v>
      </c>
      <c r="D576" s="25"/>
      <c r="E576" s="22">
        <v>200000</v>
      </c>
      <c r="F576" s="48">
        <f t="shared" si="9"/>
        <v>19789000</v>
      </c>
    </row>
    <row r="577" spans="1:6" ht="15" hidden="1" customHeight="1" x14ac:dyDescent="0.2">
      <c r="A577" s="44">
        <v>44461</v>
      </c>
      <c r="B577" s="51" t="s">
        <v>33</v>
      </c>
      <c r="C577" s="51" t="s">
        <v>159</v>
      </c>
      <c r="D577" s="25"/>
      <c r="E577" s="22">
        <v>300000</v>
      </c>
      <c r="F577" s="48">
        <f t="shared" si="9"/>
        <v>19489000</v>
      </c>
    </row>
    <row r="578" spans="1:6" ht="15" hidden="1" customHeight="1" x14ac:dyDescent="0.2">
      <c r="A578" s="44">
        <v>44461</v>
      </c>
      <c r="B578" s="51" t="s">
        <v>33</v>
      </c>
      <c r="C578" s="51" t="s">
        <v>162</v>
      </c>
      <c r="D578" s="25"/>
      <c r="E578" s="22">
        <v>50000</v>
      </c>
      <c r="F578" s="48">
        <f t="shared" si="9"/>
        <v>19439000</v>
      </c>
    </row>
    <row r="579" spans="1:6" ht="15" hidden="1" customHeight="1" x14ac:dyDescent="0.2">
      <c r="A579" s="44">
        <v>44462</v>
      </c>
      <c r="B579" s="51" t="s">
        <v>30</v>
      </c>
      <c r="C579" s="51" t="s">
        <v>320</v>
      </c>
      <c r="D579" s="25"/>
      <c r="E579" s="22">
        <v>500000</v>
      </c>
      <c r="F579" s="48">
        <f t="shared" si="9"/>
        <v>18939000</v>
      </c>
    </row>
    <row r="580" spans="1:6" ht="15" hidden="1" customHeight="1" x14ac:dyDescent="0.2">
      <c r="A580" s="44">
        <v>44462</v>
      </c>
      <c r="B580" s="51" t="s">
        <v>30</v>
      </c>
      <c r="C580" s="51" t="s">
        <v>113</v>
      </c>
      <c r="D580" s="25"/>
      <c r="E580" s="22">
        <v>100000</v>
      </c>
      <c r="F580" s="48">
        <f t="shared" si="9"/>
        <v>18839000</v>
      </c>
    </row>
    <row r="581" spans="1:6" ht="15" hidden="1" customHeight="1" x14ac:dyDescent="0.2">
      <c r="A581" s="44">
        <v>44464</v>
      </c>
      <c r="B581" s="51" t="s">
        <v>33</v>
      </c>
      <c r="C581" s="51" t="s">
        <v>158</v>
      </c>
      <c r="D581" s="25"/>
      <c r="E581" s="22">
        <v>100000</v>
      </c>
      <c r="F581" s="48">
        <f t="shared" si="9"/>
        <v>18739000</v>
      </c>
    </row>
    <row r="582" spans="1:6" ht="15" hidden="1" customHeight="1" x14ac:dyDescent="0.2">
      <c r="A582" s="44">
        <v>44464</v>
      </c>
      <c r="B582" s="51" t="s">
        <v>30</v>
      </c>
      <c r="C582" s="51" t="s">
        <v>113</v>
      </c>
      <c r="D582" s="25"/>
      <c r="E582" s="22">
        <v>100000</v>
      </c>
      <c r="F582" s="48">
        <f t="shared" si="9"/>
        <v>18639000</v>
      </c>
    </row>
    <row r="583" spans="1:6" ht="15" hidden="1" customHeight="1" x14ac:dyDescent="0.2">
      <c r="A583" s="44">
        <v>44467</v>
      </c>
      <c r="B583" s="51" t="s">
        <v>33</v>
      </c>
      <c r="C583" s="51" t="s">
        <v>45</v>
      </c>
      <c r="D583" s="25">
        <v>50000</v>
      </c>
      <c r="E583" s="34"/>
      <c r="F583" s="48">
        <f t="shared" si="9"/>
        <v>18689000</v>
      </c>
    </row>
    <row r="584" spans="1:6" ht="15" hidden="1" customHeight="1" x14ac:dyDescent="0.2">
      <c r="A584" s="44">
        <v>44467</v>
      </c>
      <c r="B584" s="51" t="s">
        <v>30</v>
      </c>
      <c r="C584" s="51" t="s">
        <v>323</v>
      </c>
      <c r="D584" s="25">
        <v>200000</v>
      </c>
      <c r="E584" s="34"/>
      <c r="F584" s="48">
        <f t="shared" si="9"/>
        <v>18889000</v>
      </c>
    </row>
    <row r="585" spans="1:6" ht="15" hidden="1" customHeight="1" x14ac:dyDescent="0.2">
      <c r="A585" s="44">
        <v>44468</v>
      </c>
      <c r="B585" s="51" t="s">
        <v>30</v>
      </c>
      <c r="C585" s="51" t="s">
        <v>107</v>
      </c>
      <c r="D585" s="25">
        <v>50000</v>
      </c>
      <c r="E585" s="34"/>
      <c r="F585" s="48">
        <f t="shared" si="9"/>
        <v>18939000</v>
      </c>
    </row>
    <row r="586" spans="1:6" ht="15" hidden="1" customHeight="1" x14ac:dyDescent="0.2">
      <c r="A586" s="44">
        <v>44468</v>
      </c>
      <c r="B586" s="51" t="s">
        <v>30</v>
      </c>
      <c r="C586" s="51" t="s">
        <v>142</v>
      </c>
      <c r="D586" s="25">
        <v>50000</v>
      </c>
      <c r="E586" s="34"/>
      <c r="F586" s="48">
        <f t="shared" si="9"/>
        <v>18989000</v>
      </c>
    </row>
    <row r="587" spans="1:6" ht="15" hidden="1" customHeight="1" x14ac:dyDescent="0.2">
      <c r="A587" s="44">
        <v>44468</v>
      </c>
      <c r="B587" s="51" t="s">
        <v>30</v>
      </c>
      <c r="C587" s="51" t="s">
        <v>324</v>
      </c>
      <c r="D587" s="25">
        <v>200000</v>
      </c>
      <c r="E587" s="34"/>
      <c r="F587" s="48">
        <f t="shared" ref="F587:F595" si="10">F586+D587-E587</f>
        <v>19189000</v>
      </c>
    </row>
    <row r="588" spans="1:6" ht="15" hidden="1" customHeight="1" x14ac:dyDescent="0.2">
      <c r="A588" s="44">
        <v>44469</v>
      </c>
      <c r="B588" s="51" t="s">
        <v>33</v>
      </c>
      <c r="C588" s="51" t="s">
        <v>185</v>
      </c>
      <c r="D588" s="25">
        <v>50000</v>
      </c>
      <c r="E588" s="34"/>
      <c r="F588" s="48">
        <f t="shared" si="10"/>
        <v>19239000</v>
      </c>
    </row>
    <row r="589" spans="1:6" ht="15" hidden="1" customHeight="1" x14ac:dyDescent="0.2">
      <c r="A589" s="44">
        <v>44469</v>
      </c>
      <c r="B589" s="51" t="s">
        <v>30</v>
      </c>
      <c r="C589" s="51" t="s">
        <v>197</v>
      </c>
      <c r="D589" s="25">
        <v>50000</v>
      </c>
      <c r="E589" s="34"/>
      <c r="F589" s="48">
        <f t="shared" si="10"/>
        <v>19289000</v>
      </c>
    </row>
    <row r="590" spans="1:6" ht="15" hidden="1" customHeight="1" x14ac:dyDescent="0.2">
      <c r="A590" s="44">
        <v>44469</v>
      </c>
      <c r="B590" s="51" t="s">
        <v>30</v>
      </c>
      <c r="C590" s="51" t="s">
        <v>402</v>
      </c>
      <c r="D590" s="25">
        <v>200000</v>
      </c>
      <c r="E590" s="34"/>
      <c r="F590" s="48">
        <f t="shared" si="10"/>
        <v>19489000</v>
      </c>
    </row>
    <row r="591" spans="1:6" ht="15" hidden="1" customHeight="1" x14ac:dyDescent="0.2">
      <c r="A591" s="44">
        <v>44469</v>
      </c>
      <c r="B591" s="51" t="s">
        <v>30</v>
      </c>
      <c r="C591" s="51" t="s">
        <v>326</v>
      </c>
      <c r="D591" s="25">
        <v>200000</v>
      </c>
      <c r="E591" s="34"/>
      <c r="F591" s="48">
        <f t="shared" si="10"/>
        <v>19689000</v>
      </c>
    </row>
    <row r="592" spans="1:6" ht="15" hidden="1" customHeight="1" x14ac:dyDescent="0.2">
      <c r="A592" s="44">
        <v>44469</v>
      </c>
      <c r="B592" s="51" t="s">
        <v>30</v>
      </c>
      <c r="C592" s="51" t="s">
        <v>114</v>
      </c>
      <c r="D592" s="25">
        <v>50000</v>
      </c>
      <c r="E592" s="34"/>
      <c r="F592" s="48">
        <f t="shared" si="10"/>
        <v>19739000</v>
      </c>
    </row>
    <row r="593" spans="1:6" ht="15" hidden="1" customHeight="1" x14ac:dyDescent="0.2">
      <c r="A593" s="44">
        <v>44469</v>
      </c>
      <c r="B593" s="51" t="s">
        <v>30</v>
      </c>
      <c r="C593" s="51" t="s">
        <v>183</v>
      </c>
      <c r="D593" s="25">
        <v>50000</v>
      </c>
      <c r="E593" s="34"/>
      <c r="F593" s="48">
        <f t="shared" si="10"/>
        <v>19789000</v>
      </c>
    </row>
    <row r="594" spans="1:6" ht="15" hidden="1" customHeight="1" x14ac:dyDescent="0.2">
      <c r="A594" s="44">
        <v>44469</v>
      </c>
      <c r="B594" s="51" t="s">
        <v>30</v>
      </c>
      <c r="C594" s="51" t="s">
        <v>327</v>
      </c>
      <c r="D594" s="25">
        <v>250000</v>
      </c>
      <c r="E594" s="34"/>
      <c r="F594" s="48">
        <f t="shared" si="10"/>
        <v>20039000</v>
      </c>
    </row>
    <row r="595" spans="1:6" ht="15" hidden="1" customHeight="1" x14ac:dyDescent="0.2">
      <c r="A595" s="44">
        <v>44469</v>
      </c>
      <c r="B595" s="51" t="s">
        <v>30</v>
      </c>
      <c r="C595" s="51" t="s">
        <v>328</v>
      </c>
      <c r="D595" s="25">
        <v>250000</v>
      </c>
      <c r="E595" s="34"/>
      <c r="F595" s="48">
        <f t="shared" si="10"/>
        <v>20289000</v>
      </c>
    </row>
    <row r="596" spans="1:6" ht="15" hidden="1" customHeight="1" x14ac:dyDescent="0.2">
      <c r="A596" s="77" t="s">
        <v>386</v>
      </c>
      <c r="B596" s="78"/>
      <c r="C596" s="78"/>
      <c r="D596" s="69"/>
      <c r="E596" s="78"/>
      <c r="F596" s="79"/>
    </row>
    <row r="597" spans="1:6" ht="15" hidden="1" customHeight="1" x14ac:dyDescent="0.2">
      <c r="A597" s="44">
        <v>44470</v>
      </c>
      <c r="B597" s="51" t="s">
        <v>30</v>
      </c>
      <c r="C597" s="51" t="s">
        <v>291</v>
      </c>
      <c r="D597" s="25">
        <v>50000</v>
      </c>
      <c r="E597" s="34"/>
      <c r="F597" s="48">
        <f>F595+D597-E597</f>
        <v>20339000</v>
      </c>
    </row>
    <row r="598" spans="1:6" ht="15" hidden="1" customHeight="1" x14ac:dyDescent="0.2">
      <c r="A598" s="44">
        <v>44470</v>
      </c>
      <c r="B598" s="51" t="s">
        <v>30</v>
      </c>
      <c r="C598" s="51" t="s">
        <v>367</v>
      </c>
      <c r="D598" s="25">
        <v>200000</v>
      </c>
      <c r="E598" s="34"/>
      <c r="F598" s="48">
        <f t="shared" ref="F598:F661" si="11">F597+D598-E598</f>
        <v>20539000</v>
      </c>
    </row>
    <row r="599" spans="1:6" ht="15" hidden="1" customHeight="1" x14ac:dyDescent="0.2">
      <c r="A599" s="44">
        <v>44470</v>
      </c>
      <c r="B599" s="51" t="s">
        <v>30</v>
      </c>
      <c r="C599" s="51" t="s">
        <v>330</v>
      </c>
      <c r="D599" s="25">
        <v>1800000</v>
      </c>
      <c r="E599" s="34"/>
      <c r="F599" s="48">
        <f t="shared" si="11"/>
        <v>22339000</v>
      </c>
    </row>
    <row r="600" spans="1:6" ht="15" hidden="1" customHeight="1" x14ac:dyDescent="0.2">
      <c r="A600" s="44">
        <v>44470</v>
      </c>
      <c r="B600" s="51" t="s">
        <v>30</v>
      </c>
      <c r="C600" s="51" t="s">
        <v>331</v>
      </c>
      <c r="D600" s="25">
        <v>400000</v>
      </c>
      <c r="E600" s="34"/>
      <c r="F600" s="48">
        <f t="shared" si="11"/>
        <v>22739000</v>
      </c>
    </row>
    <row r="601" spans="1:6" ht="15" hidden="1" customHeight="1" x14ac:dyDescent="0.2">
      <c r="A601" s="44">
        <v>44470</v>
      </c>
      <c r="B601" s="51" t="s">
        <v>30</v>
      </c>
      <c r="C601" s="51" t="s">
        <v>42</v>
      </c>
      <c r="D601" s="25">
        <v>50000</v>
      </c>
      <c r="E601" s="34"/>
      <c r="F601" s="48">
        <f t="shared" si="11"/>
        <v>22789000</v>
      </c>
    </row>
    <row r="602" spans="1:6" ht="15" hidden="1" customHeight="1" x14ac:dyDescent="0.2">
      <c r="A602" s="44">
        <v>44470</v>
      </c>
      <c r="B602" s="51" t="s">
        <v>30</v>
      </c>
      <c r="C602" s="51" t="s">
        <v>332</v>
      </c>
      <c r="D602" s="25">
        <v>200000</v>
      </c>
      <c r="E602" s="34"/>
      <c r="F602" s="48">
        <f t="shared" si="11"/>
        <v>22989000</v>
      </c>
    </row>
    <row r="603" spans="1:6" ht="15" hidden="1" customHeight="1" x14ac:dyDescent="0.2">
      <c r="A603" s="44">
        <v>44470</v>
      </c>
      <c r="B603" s="51" t="s">
        <v>30</v>
      </c>
      <c r="C603" s="51" t="s">
        <v>176</v>
      </c>
      <c r="D603" s="25">
        <v>50000</v>
      </c>
      <c r="E603" s="34"/>
      <c r="F603" s="48">
        <f t="shared" si="11"/>
        <v>23039000</v>
      </c>
    </row>
    <row r="604" spans="1:6" ht="15" hidden="1" customHeight="1" x14ac:dyDescent="0.2">
      <c r="A604" s="44">
        <v>44470</v>
      </c>
      <c r="B604" s="51" t="s">
        <v>30</v>
      </c>
      <c r="C604" s="51" t="s">
        <v>333</v>
      </c>
      <c r="D604" s="25">
        <v>200000</v>
      </c>
      <c r="E604" s="34"/>
      <c r="F604" s="48">
        <f t="shared" si="11"/>
        <v>23239000</v>
      </c>
    </row>
    <row r="605" spans="1:6" ht="15" hidden="1" customHeight="1" x14ac:dyDescent="0.2">
      <c r="A605" s="50">
        <v>44470</v>
      </c>
      <c r="B605" s="51" t="s">
        <v>30</v>
      </c>
      <c r="C605" s="51" t="s">
        <v>334</v>
      </c>
      <c r="D605" s="32">
        <v>150000</v>
      </c>
      <c r="E605" s="34"/>
      <c r="F605" s="48">
        <f t="shared" si="11"/>
        <v>23389000</v>
      </c>
    </row>
    <row r="606" spans="1:6" hidden="1" x14ac:dyDescent="0.2">
      <c r="A606" s="44">
        <v>44470</v>
      </c>
      <c r="B606" s="51" t="s">
        <v>30</v>
      </c>
      <c r="C606" s="51" t="s">
        <v>308</v>
      </c>
      <c r="D606" s="24"/>
      <c r="E606" s="22">
        <v>1500000</v>
      </c>
      <c r="F606" s="48">
        <f t="shared" si="11"/>
        <v>21889000</v>
      </c>
    </row>
    <row r="607" spans="1:6" ht="15" hidden="1" customHeight="1" x14ac:dyDescent="0.2">
      <c r="A607" s="44">
        <v>44471</v>
      </c>
      <c r="B607" s="51" t="s">
        <v>33</v>
      </c>
      <c r="C607" s="51" t="s">
        <v>219</v>
      </c>
      <c r="D607" s="25">
        <v>50000</v>
      </c>
      <c r="E607" s="34"/>
      <c r="F607" s="48">
        <f t="shared" si="11"/>
        <v>21939000</v>
      </c>
    </row>
    <row r="608" spans="1:6" ht="15" hidden="1" customHeight="1" x14ac:dyDescent="0.2">
      <c r="A608" s="44">
        <v>44471</v>
      </c>
      <c r="B608" s="51" t="s">
        <v>33</v>
      </c>
      <c r="C608" s="51" t="s">
        <v>335</v>
      </c>
      <c r="D608" s="25">
        <v>450000</v>
      </c>
      <c r="E608" s="34"/>
      <c r="F608" s="48">
        <f t="shared" si="11"/>
        <v>22389000</v>
      </c>
    </row>
    <row r="609" spans="1:6" ht="15" hidden="1" customHeight="1" x14ac:dyDescent="0.2">
      <c r="A609" s="44">
        <v>44473</v>
      </c>
      <c r="B609" s="51" t="s">
        <v>33</v>
      </c>
      <c r="C609" s="51" t="s">
        <v>157</v>
      </c>
      <c r="D609" s="24"/>
      <c r="E609" s="22">
        <v>500000</v>
      </c>
      <c r="F609" s="48">
        <f t="shared" si="11"/>
        <v>21889000</v>
      </c>
    </row>
    <row r="610" spans="1:6" ht="15" hidden="1" customHeight="1" x14ac:dyDescent="0.2">
      <c r="A610" s="50">
        <v>44473</v>
      </c>
      <c r="B610" s="51" t="s">
        <v>33</v>
      </c>
      <c r="C610" s="51" t="s">
        <v>296</v>
      </c>
      <c r="D610" s="32">
        <v>100000</v>
      </c>
      <c r="E610" s="34"/>
      <c r="F610" s="48">
        <f t="shared" si="11"/>
        <v>21989000</v>
      </c>
    </row>
    <row r="611" spans="1:6" hidden="1" x14ac:dyDescent="0.2">
      <c r="A611" s="44">
        <v>44473</v>
      </c>
      <c r="B611" s="51" t="s">
        <v>33</v>
      </c>
      <c r="C611" s="51" t="s">
        <v>336</v>
      </c>
      <c r="D611" s="25">
        <v>200000</v>
      </c>
      <c r="E611" s="34"/>
      <c r="F611" s="48">
        <f t="shared" si="11"/>
        <v>22189000</v>
      </c>
    </row>
    <row r="612" spans="1:6" ht="15" hidden="1" customHeight="1" x14ac:dyDescent="0.2">
      <c r="A612" s="44">
        <v>44473</v>
      </c>
      <c r="B612" s="51" t="s">
        <v>33</v>
      </c>
      <c r="C612" s="51" t="s">
        <v>337</v>
      </c>
      <c r="D612" s="25">
        <v>100000</v>
      </c>
      <c r="E612" s="34"/>
      <c r="F612" s="48">
        <f t="shared" si="11"/>
        <v>22289000</v>
      </c>
    </row>
    <row r="613" spans="1:6" ht="15" hidden="1" customHeight="1" x14ac:dyDescent="0.2">
      <c r="A613" s="44">
        <v>44473</v>
      </c>
      <c r="B613" s="51" t="s">
        <v>33</v>
      </c>
      <c r="C613" s="51" t="s">
        <v>39</v>
      </c>
      <c r="D613" s="25">
        <v>50000</v>
      </c>
      <c r="E613" s="34"/>
      <c r="F613" s="48">
        <f t="shared" si="11"/>
        <v>22339000</v>
      </c>
    </row>
    <row r="614" spans="1:6" ht="15" hidden="1" customHeight="1" x14ac:dyDescent="0.2">
      <c r="A614" s="44">
        <v>44473</v>
      </c>
      <c r="B614" s="51" t="s">
        <v>33</v>
      </c>
      <c r="C614" s="51" t="s">
        <v>338</v>
      </c>
      <c r="D614" s="25">
        <v>400000</v>
      </c>
      <c r="E614" s="34"/>
      <c r="F614" s="48">
        <f t="shared" si="11"/>
        <v>22739000</v>
      </c>
    </row>
    <row r="615" spans="1:6" ht="15" hidden="1" customHeight="1" x14ac:dyDescent="0.2">
      <c r="A615" s="44">
        <v>44473</v>
      </c>
      <c r="B615" s="51" t="s">
        <v>33</v>
      </c>
      <c r="C615" s="51" t="s">
        <v>101</v>
      </c>
      <c r="D615" s="25">
        <v>100000</v>
      </c>
      <c r="E615" s="34"/>
      <c r="F615" s="48">
        <f t="shared" si="11"/>
        <v>22839000</v>
      </c>
    </row>
    <row r="616" spans="1:6" ht="15" hidden="1" customHeight="1" x14ac:dyDescent="0.2">
      <c r="A616" s="44">
        <v>44475</v>
      </c>
      <c r="B616" s="51" t="s">
        <v>30</v>
      </c>
      <c r="C616" s="51" t="s">
        <v>40</v>
      </c>
      <c r="D616" s="25">
        <v>50000</v>
      </c>
      <c r="E616" s="34"/>
      <c r="F616" s="48">
        <f t="shared" si="11"/>
        <v>22889000</v>
      </c>
    </row>
    <row r="617" spans="1:6" ht="15" hidden="1" customHeight="1" x14ac:dyDescent="0.2">
      <c r="A617" s="44">
        <v>44475</v>
      </c>
      <c r="B617" s="51" t="s">
        <v>30</v>
      </c>
      <c r="C617" s="51" t="s">
        <v>339</v>
      </c>
      <c r="D617" s="25">
        <v>600000</v>
      </c>
      <c r="E617" s="34"/>
      <c r="F617" s="48">
        <f t="shared" si="11"/>
        <v>23489000</v>
      </c>
    </row>
    <row r="618" spans="1:6" ht="15" hidden="1" customHeight="1" x14ac:dyDescent="0.2">
      <c r="A618" s="44">
        <v>44477</v>
      </c>
      <c r="B618" s="51" t="s">
        <v>30</v>
      </c>
      <c r="C618" s="51" t="s">
        <v>229</v>
      </c>
      <c r="D618" s="25">
        <v>50000</v>
      </c>
      <c r="E618" s="34"/>
      <c r="F618" s="48">
        <f t="shared" si="11"/>
        <v>23539000</v>
      </c>
    </row>
    <row r="619" spans="1:6" ht="15" hidden="1" customHeight="1" x14ac:dyDescent="0.2">
      <c r="A619" s="44">
        <v>44477</v>
      </c>
      <c r="B619" s="51" t="s">
        <v>30</v>
      </c>
      <c r="C619" s="51" t="s">
        <v>390</v>
      </c>
      <c r="D619" s="25">
        <v>180000</v>
      </c>
      <c r="E619" s="34"/>
      <c r="F619" s="48">
        <f t="shared" si="11"/>
        <v>23719000</v>
      </c>
    </row>
    <row r="620" spans="1:6" ht="15" hidden="1" customHeight="1" x14ac:dyDescent="0.2">
      <c r="A620" s="44">
        <v>44477</v>
      </c>
      <c r="B620" s="51" t="s">
        <v>30</v>
      </c>
      <c r="C620" s="51" t="s">
        <v>340</v>
      </c>
      <c r="D620" s="24"/>
      <c r="E620" s="22">
        <v>200000</v>
      </c>
      <c r="F620" s="48">
        <f t="shared" si="11"/>
        <v>23519000</v>
      </c>
    </row>
    <row r="621" spans="1:6" ht="15" hidden="1" customHeight="1" x14ac:dyDescent="0.2">
      <c r="A621" s="44">
        <v>44478</v>
      </c>
      <c r="B621" s="51" t="s">
        <v>33</v>
      </c>
      <c r="C621" s="51" t="s">
        <v>341</v>
      </c>
      <c r="D621" s="25">
        <v>400000</v>
      </c>
      <c r="E621" s="34"/>
      <c r="F621" s="48">
        <f t="shared" si="11"/>
        <v>23919000</v>
      </c>
    </row>
    <row r="622" spans="1:6" ht="15" hidden="1" customHeight="1" x14ac:dyDescent="0.2">
      <c r="A622" s="44">
        <v>44478</v>
      </c>
      <c r="B622" s="51" t="s">
        <v>33</v>
      </c>
      <c r="C622" s="51" t="s">
        <v>342</v>
      </c>
      <c r="D622" s="24"/>
      <c r="E622" s="22">
        <v>2000000</v>
      </c>
      <c r="F622" s="48">
        <f t="shared" si="11"/>
        <v>21919000</v>
      </c>
    </row>
    <row r="623" spans="1:6" ht="15" hidden="1" customHeight="1" x14ac:dyDescent="0.2">
      <c r="A623" s="44">
        <v>44480</v>
      </c>
      <c r="B623" s="51" t="s">
        <v>33</v>
      </c>
      <c r="C623" s="51" t="s">
        <v>162</v>
      </c>
      <c r="D623" s="24"/>
      <c r="E623" s="22">
        <v>600000</v>
      </c>
      <c r="F623" s="48">
        <f t="shared" si="11"/>
        <v>21319000</v>
      </c>
    </row>
    <row r="624" spans="1:6" ht="15" hidden="1" customHeight="1" x14ac:dyDescent="0.2">
      <c r="A624" s="44">
        <v>44482</v>
      </c>
      <c r="B624" s="51" t="s">
        <v>33</v>
      </c>
      <c r="C624" s="51" t="s">
        <v>343</v>
      </c>
      <c r="D624" s="25">
        <v>100000</v>
      </c>
      <c r="E624" s="34"/>
      <c r="F624" s="48">
        <f t="shared" si="11"/>
        <v>21419000</v>
      </c>
    </row>
    <row r="625" spans="1:6" ht="15" hidden="1" customHeight="1" x14ac:dyDescent="0.2">
      <c r="A625" s="44">
        <v>44482</v>
      </c>
      <c r="B625" s="51" t="s">
        <v>30</v>
      </c>
      <c r="C625" s="51" t="s">
        <v>344</v>
      </c>
      <c r="D625" s="25">
        <v>1100000</v>
      </c>
      <c r="E625" s="34"/>
      <c r="F625" s="48">
        <f t="shared" si="11"/>
        <v>22519000</v>
      </c>
    </row>
    <row r="626" spans="1:6" ht="15" hidden="1" customHeight="1" x14ac:dyDescent="0.2">
      <c r="A626" s="44">
        <v>44482</v>
      </c>
      <c r="B626" s="51" t="s">
        <v>30</v>
      </c>
      <c r="C626" s="51" t="s">
        <v>31</v>
      </c>
      <c r="D626" s="25">
        <v>50000</v>
      </c>
      <c r="E626" s="34"/>
      <c r="F626" s="48">
        <f t="shared" si="11"/>
        <v>22569000</v>
      </c>
    </row>
    <row r="627" spans="1:6" ht="15" hidden="1" customHeight="1" x14ac:dyDescent="0.2">
      <c r="A627" s="44">
        <v>44482</v>
      </c>
      <c r="B627" s="51" t="s">
        <v>30</v>
      </c>
      <c r="C627" s="51" t="s">
        <v>299</v>
      </c>
      <c r="D627" s="24"/>
      <c r="E627" s="22">
        <v>2500000</v>
      </c>
      <c r="F627" s="48">
        <f t="shared" si="11"/>
        <v>20069000</v>
      </c>
    </row>
    <row r="628" spans="1:6" ht="15" hidden="1" customHeight="1" x14ac:dyDescent="0.2">
      <c r="A628" s="44">
        <v>44482</v>
      </c>
      <c r="B628" s="51" t="s">
        <v>30</v>
      </c>
      <c r="C628" s="51" t="s">
        <v>174</v>
      </c>
      <c r="D628" s="25">
        <v>50000</v>
      </c>
      <c r="E628" s="34"/>
      <c r="F628" s="48">
        <f t="shared" si="11"/>
        <v>20119000</v>
      </c>
    </row>
    <row r="629" spans="1:6" ht="15" hidden="1" customHeight="1" x14ac:dyDescent="0.2">
      <c r="A629" s="44">
        <v>44482</v>
      </c>
      <c r="B629" s="51" t="s">
        <v>30</v>
      </c>
      <c r="C629" s="51" t="s">
        <v>345</v>
      </c>
      <c r="D629" s="25">
        <v>500000</v>
      </c>
      <c r="E629" s="34"/>
      <c r="F629" s="48">
        <f t="shared" si="11"/>
        <v>20619000</v>
      </c>
    </row>
    <row r="630" spans="1:6" ht="15" hidden="1" customHeight="1" x14ac:dyDescent="0.2">
      <c r="A630" s="44">
        <v>44482</v>
      </c>
      <c r="B630" s="51" t="s">
        <v>30</v>
      </c>
      <c r="C630" s="51" t="s">
        <v>346</v>
      </c>
      <c r="D630" s="25">
        <v>50000</v>
      </c>
      <c r="E630" s="34"/>
      <c r="F630" s="48">
        <f t="shared" si="11"/>
        <v>20669000</v>
      </c>
    </row>
    <row r="631" spans="1:6" ht="15" hidden="1" customHeight="1" x14ac:dyDescent="0.2">
      <c r="A631" s="44">
        <v>44482</v>
      </c>
      <c r="B631" s="51" t="s">
        <v>30</v>
      </c>
      <c r="C631" s="51" t="s">
        <v>347</v>
      </c>
      <c r="D631" s="25">
        <v>200000</v>
      </c>
      <c r="E631" s="34"/>
      <c r="F631" s="48">
        <f t="shared" si="11"/>
        <v>20869000</v>
      </c>
    </row>
    <row r="632" spans="1:6" ht="15" hidden="1" customHeight="1" x14ac:dyDescent="0.2">
      <c r="A632" s="44">
        <v>44482</v>
      </c>
      <c r="B632" s="51" t="s">
        <v>30</v>
      </c>
      <c r="C632" s="51" t="s">
        <v>348</v>
      </c>
      <c r="D632" s="25">
        <v>100000</v>
      </c>
      <c r="E632" s="34"/>
      <c r="F632" s="48">
        <f t="shared" si="11"/>
        <v>20969000</v>
      </c>
    </row>
    <row r="633" spans="1:6" ht="15" hidden="1" customHeight="1" x14ac:dyDescent="0.2">
      <c r="A633" s="44">
        <v>44482</v>
      </c>
      <c r="B633" s="51" t="s">
        <v>30</v>
      </c>
      <c r="C633" s="51" t="s">
        <v>101</v>
      </c>
      <c r="D633" s="24"/>
      <c r="E633" s="22">
        <v>100000</v>
      </c>
      <c r="F633" s="48">
        <f t="shared" si="11"/>
        <v>20869000</v>
      </c>
    </row>
    <row r="634" spans="1:6" ht="15" hidden="1" customHeight="1" x14ac:dyDescent="0.2">
      <c r="A634" s="44">
        <v>44482</v>
      </c>
      <c r="B634" s="51" t="s">
        <v>33</v>
      </c>
      <c r="C634" s="51" t="s">
        <v>153</v>
      </c>
      <c r="D634" s="24"/>
      <c r="E634" s="22">
        <v>300000</v>
      </c>
      <c r="F634" s="48">
        <f t="shared" si="11"/>
        <v>20569000</v>
      </c>
    </row>
    <row r="635" spans="1:6" ht="15" hidden="1" customHeight="1" x14ac:dyDescent="0.2">
      <c r="A635" s="44">
        <v>44483</v>
      </c>
      <c r="B635" s="51" t="s">
        <v>33</v>
      </c>
      <c r="C635" s="51" t="s">
        <v>158</v>
      </c>
      <c r="D635" s="24"/>
      <c r="E635" s="22">
        <v>100000</v>
      </c>
      <c r="F635" s="48">
        <f t="shared" si="11"/>
        <v>20469000</v>
      </c>
    </row>
    <row r="636" spans="1:6" ht="15" hidden="1" customHeight="1" x14ac:dyDescent="0.2">
      <c r="A636" s="44">
        <v>44484</v>
      </c>
      <c r="B636" s="51" t="s">
        <v>30</v>
      </c>
      <c r="C636" s="51" t="s">
        <v>161</v>
      </c>
      <c r="D636" s="24"/>
      <c r="E636" s="22">
        <v>750000</v>
      </c>
      <c r="F636" s="48">
        <f t="shared" si="11"/>
        <v>19719000</v>
      </c>
    </row>
    <row r="637" spans="1:6" ht="15" hidden="1" customHeight="1" x14ac:dyDescent="0.2">
      <c r="A637" s="44">
        <v>44484</v>
      </c>
      <c r="B637" s="51" t="s">
        <v>30</v>
      </c>
      <c r="C637" s="51" t="s">
        <v>102</v>
      </c>
      <c r="D637" s="24"/>
      <c r="E637" s="22">
        <v>200000</v>
      </c>
      <c r="F637" s="48">
        <f t="shared" si="11"/>
        <v>19519000</v>
      </c>
    </row>
    <row r="638" spans="1:6" ht="15" hidden="1" customHeight="1" x14ac:dyDescent="0.2">
      <c r="A638" s="44">
        <v>44484</v>
      </c>
      <c r="B638" s="51" t="s">
        <v>30</v>
      </c>
      <c r="C638" s="51" t="s">
        <v>113</v>
      </c>
      <c r="D638" s="24"/>
      <c r="E638" s="22">
        <v>50000</v>
      </c>
      <c r="F638" s="48">
        <f t="shared" si="11"/>
        <v>19469000</v>
      </c>
    </row>
    <row r="639" spans="1:6" ht="15" hidden="1" customHeight="1" x14ac:dyDescent="0.2">
      <c r="A639" s="44">
        <v>44484</v>
      </c>
      <c r="B639" s="51" t="s">
        <v>30</v>
      </c>
      <c r="C639" s="51" t="s">
        <v>159</v>
      </c>
      <c r="D639" s="24"/>
      <c r="E639" s="22">
        <v>500000</v>
      </c>
      <c r="F639" s="48">
        <f t="shared" si="11"/>
        <v>18969000</v>
      </c>
    </row>
    <row r="640" spans="1:6" ht="15" hidden="1" customHeight="1" x14ac:dyDescent="0.2">
      <c r="A640" s="44">
        <v>44486</v>
      </c>
      <c r="B640" s="51" t="s">
        <v>33</v>
      </c>
      <c r="C640" s="51" t="s">
        <v>162</v>
      </c>
      <c r="D640" s="24"/>
      <c r="E640" s="22">
        <v>50000</v>
      </c>
      <c r="F640" s="48">
        <f t="shared" si="11"/>
        <v>18919000</v>
      </c>
    </row>
    <row r="641" spans="1:6" ht="15" hidden="1" customHeight="1" x14ac:dyDescent="0.2">
      <c r="A641" s="44">
        <v>44486</v>
      </c>
      <c r="B641" s="51" t="s">
        <v>33</v>
      </c>
      <c r="C641" s="51" t="s">
        <v>205</v>
      </c>
      <c r="D641" s="24"/>
      <c r="E641" s="22">
        <v>200000</v>
      </c>
      <c r="F641" s="48">
        <f t="shared" si="11"/>
        <v>18719000</v>
      </c>
    </row>
    <row r="642" spans="1:6" ht="15" hidden="1" customHeight="1" x14ac:dyDescent="0.2">
      <c r="A642" s="44">
        <v>44487</v>
      </c>
      <c r="B642" s="51" t="s">
        <v>30</v>
      </c>
      <c r="C642" s="51" t="s">
        <v>159</v>
      </c>
      <c r="D642" s="24"/>
      <c r="E642" s="22">
        <v>100000</v>
      </c>
      <c r="F642" s="48">
        <f t="shared" si="11"/>
        <v>18619000</v>
      </c>
    </row>
    <row r="643" spans="1:6" ht="15" hidden="1" customHeight="1" x14ac:dyDescent="0.2">
      <c r="A643" s="44">
        <v>44488</v>
      </c>
      <c r="B643" s="51" t="s">
        <v>30</v>
      </c>
      <c r="C643" s="51" t="s">
        <v>113</v>
      </c>
      <c r="D643" s="24"/>
      <c r="E643" s="22">
        <v>100000</v>
      </c>
      <c r="F643" s="48">
        <f t="shared" si="11"/>
        <v>18519000</v>
      </c>
    </row>
    <row r="644" spans="1:6" ht="15" hidden="1" customHeight="1" x14ac:dyDescent="0.2">
      <c r="A644" s="44">
        <v>44488</v>
      </c>
      <c r="B644" s="51" t="s">
        <v>33</v>
      </c>
      <c r="C644" s="51" t="s">
        <v>205</v>
      </c>
      <c r="D644" s="24"/>
      <c r="E644" s="22">
        <v>300000</v>
      </c>
      <c r="F644" s="48">
        <f t="shared" si="11"/>
        <v>18219000</v>
      </c>
    </row>
    <row r="645" spans="1:6" ht="15" hidden="1" customHeight="1" x14ac:dyDescent="0.2">
      <c r="A645" s="44">
        <v>44489</v>
      </c>
      <c r="B645" s="51" t="s">
        <v>30</v>
      </c>
      <c r="C645" s="51" t="s">
        <v>316</v>
      </c>
      <c r="D645" s="24"/>
      <c r="E645" s="22">
        <v>200000</v>
      </c>
      <c r="F645" s="48">
        <f t="shared" si="11"/>
        <v>18019000</v>
      </c>
    </row>
    <row r="646" spans="1:6" ht="15" hidden="1" customHeight="1" x14ac:dyDescent="0.2">
      <c r="A646" s="44">
        <v>44490</v>
      </c>
      <c r="B646" s="51" t="s">
        <v>33</v>
      </c>
      <c r="C646" s="51" t="s">
        <v>287</v>
      </c>
      <c r="D646" s="24"/>
      <c r="E646" s="22">
        <v>300000</v>
      </c>
      <c r="F646" s="48">
        <f t="shared" si="11"/>
        <v>17719000</v>
      </c>
    </row>
    <row r="647" spans="1:6" ht="15" hidden="1" customHeight="1" x14ac:dyDescent="0.2">
      <c r="A647" s="44">
        <v>44491</v>
      </c>
      <c r="B647" s="51" t="s">
        <v>30</v>
      </c>
      <c r="C647" s="51" t="s">
        <v>205</v>
      </c>
      <c r="D647" s="24"/>
      <c r="E647" s="22">
        <v>100000</v>
      </c>
      <c r="F647" s="48">
        <f t="shared" si="11"/>
        <v>17619000</v>
      </c>
    </row>
    <row r="648" spans="1:6" ht="15" hidden="1" customHeight="1" x14ac:dyDescent="0.2">
      <c r="A648" s="44">
        <v>44492</v>
      </c>
      <c r="B648" s="51" t="s">
        <v>30</v>
      </c>
      <c r="C648" s="51" t="s">
        <v>113</v>
      </c>
      <c r="D648" s="24"/>
      <c r="E648" s="22">
        <v>300000</v>
      </c>
      <c r="F648" s="48">
        <f t="shared" si="11"/>
        <v>17319000</v>
      </c>
    </row>
    <row r="649" spans="1:6" ht="15" hidden="1" customHeight="1" x14ac:dyDescent="0.2">
      <c r="A649" s="44">
        <v>44493</v>
      </c>
      <c r="B649" s="51" t="s">
        <v>33</v>
      </c>
      <c r="C649" s="51" t="s">
        <v>153</v>
      </c>
      <c r="D649" s="24"/>
      <c r="E649" s="22">
        <v>200000</v>
      </c>
      <c r="F649" s="48">
        <f t="shared" si="11"/>
        <v>17119000</v>
      </c>
    </row>
    <row r="650" spans="1:6" ht="15" hidden="1" customHeight="1" x14ac:dyDescent="0.2">
      <c r="A650" s="44">
        <v>44495</v>
      </c>
      <c r="B650" s="51" t="s">
        <v>33</v>
      </c>
      <c r="C650" s="51" t="s">
        <v>162</v>
      </c>
      <c r="D650" s="24"/>
      <c r="E650" s="22">
        <v>50000</v>
      </c>
      <c r="F650" s="48">
        <f t="shared" si="11"/>
        <v>17069000</v>
      </c>
    </row>
    <row r="651" spans="1:6" ht="15" hidden="1" customHeight="1" x14ac:dyDescent="0.2">
      <c r="A651" s="44">
        <v>44497</v>
      </c>
      <c r="B651" s="51" t="s">
        <v>33</v>
      </c>
      <c r="C651" s="51" t="s">
        <v>219</v>
      </c>
      <c r="D651" s="25">
        <v>50000</v>
      </c>
      <c r="E651" s="34"/>
      <c r="F651" s="48">
        <f t="shared" si="11"/>
        <v>17119000</v>
      </c>
    </row>
    <row r="652" spans="1:6" ht="15" hidden="1" customHeight="1" x14ac:dyDescent="0.2">
      <c r="A652" s="44">
        <v>44497</v>
      </c>
      <c r="B652" s="51" t="s">
        <v>33</v>
      </c>
      <c r="C652" s="51" t="s">
        <v>349</v>
      </c>
      <c r="D652" s="25">
        <v>100000</v>
      </c>
      <c r="E652" s="34"/>
      <c r="F652" s="48">
        <f t="shared" si="11"/>
        <v>17219000</v>
      </c>
    </row>
    <row r="653" spans="1:6" ht="15" hidden="1" customHeight="1" x14ac:dyDescent="0.2">
      <c r="A653" s="44">
        <v>44497</v>
      </c>
      <c r="B653" s="51" t="s">
        <v>33</v>
      </c>
      <c r="C653" s="51" t="s">
        <v>350</v>
      </c>
      <c r="D653" s="25">
        <v>150000</v>
      </c>
      <c r="E653" s="34"/>
      <c r="F653" s="48">
        <f t="shared" si="11"/>
        <v>17369000</v>
      </c>
    </row>
    <row r="654" spans="1:6" ht="15" hidden="1" customHeight="1" x14ac:dyDescent="0.2">
      <c r="A654" s="44">
        <v>44497</v>
      </c>
      <c r="B654" s="51" t="s">
        <v>33</v>
      </c>
      <c r="C654" s="51" t="s">
        <v>351</v>
      </c>
      <c r="D654" s="25">
        <v>200000</v>
      </c>
      <c r="E654" s="34"/>
      <c r="F654" s="48">
        <f t="shared" si="11"/>
        <v>17569000</v>
      </c>
    </row>
    <row r="655" spans="1:6" ht="15" hidden="1" customHeight="1" x14ac:dyDescent="0.2">
      <c r="A655" s="44">
        <v>44497</v>
      </c>
      <c r="B655" s="51" t="s">
        <v>33</v>
      </c>
      <c r="C655" s="51" t="s">
        <v>107</v>
      </c>
      <c r="D655" s="25">
        <v>50000</v>
      </c>
      <c r="E655" s="34"/>
      <c r="F655" s="48">
        <f t="shared" si="11"/>
        <v>17619000</v>
      </c>
    </row>
    <row r="656" spans="1:6" ht="15" hidden="1" customHeight="1" x14ac:dyDescent="0.2">
      <c r="A656" s="44">
        <v>44497</v>
      </c>
      <c r="B656" s="51" t="s">
        <v>33</v>
      </c>
      <c r="C656" s="51" t="s">
        <v>352</v>
      </c>
      <c r="D656" s="25">
        <v>750000</v>
      </c>
      <c r="E656" s="34"/>
      <c r="F656" s="48">
        <f t="shared" si="11"/>
        <v>18369000</v>
      </c>
    </row>
    <row r="657" spans="1:6" ht="15" hidden="1" customHeight="1" x14ac:dyDescent="0.2">
      <c r="A657" s="44">
        <v>44497</v>
      </c>
      <c r="B657" s="51" t="s">
        <v>33</v>
      </c>
      <c r="C657" s="51" t="s">
        <v>45</v>
      </c>
      <c r="D657" s="25">
        <v>50000</v>
      </c>
      <c r="E657" s="34"/>
      <c r="F657" s="48">
        <f t="shared" si="11"/>
        <v>18419000</v>
      </c>
    </row>
    <row r="658" spans="1:6" ht="15" hidden="1" customHeight="1" x14ac:dyDescent="0.2">
      <c r="A658" s="44">
        <v>44497</v>
      </c>
      <c r="B658" s="51" t="s">
        <v>33</v>
      </c>
      <c r="C658" s="51" t="s">
        <v>353</v>
      </c>
      <c r="D658" s="25">
        <v>250000</v>
      </c>
      <c r="E658" s="34"/>
      <c r="F658" s="48">
        <f t="shared" si="11"/>
        <v>18669000</v>
      </c>
    </row>
    <row r="659" spans="1:6" ht="15" hidden="1" customHeight="1" x14ac:dyDescent="0.2">
      <c r="A659" s="44">
        <v>44497</v>
      </c>
      <c r="B659" s="51" t="s">
        <v>33</v>
      </c>
      <c r="C659" s="51" t="s">
        <v>183</v>
      </c>
      <c r="D659" s="25">
        <v>50000</v>
      </c>
      <c r="E659" s="34"/>
      <c r="F659" s="48">
        <f t="shared" si="11"/>
        <v>18719000</v>
      </c>
    </row>
    <row r="660" spans="1:6" ht="15" hidden="1" customHeight="1" x14ac:dyDescent="0.2">
      <c r="A660" s="44">
        <v>44497</v>
      </c>
      <c r="B660" s="51" t="s">
        <v>33</v>
      </c>
      <c r="C660" s="51" t="s">
        <v>328</v>
      </c>
      <c r="D660" s="25">
        <v>250000</v>
      </c>
      <c r="E660" s="34"/>
      <c r="F660" s="48">
        <f t="shared" si="11"/>
        <v>18969000</v>
      </c>
    </row>
    <row r="661" spans="1:6" ht="15" hidden="1" customHeight="1" x14ac:dyDescent="0.2">
      <c r="A661" s="44">
        <v>44497</v>
      </c>
      <c r="B661" s="51" t="s">
        <v>33</v>
      </c>
      <c r="C661" s="51" t="s">
        <v>354</v>
      </c>
      <c r="D661" s="25">
        <v>250000</v>
      </c>
      <c r="E661" s="34"/>
      <c r="F661" s="48">
        <f t="shared" si="11"/>
        <v>19219000</v>
      </c>
    </row>
    <row r="662" spans="1:6" ht="15" hidden="1" customHeight="1" x14ac:dyDescent="0.2">
      <c r="A662" s="44">
        <v>44497</v>
      </c>
      <c r="B662" s="51" t="s">
        <v>33</v>
      </c>
      <c r="C662" s="51" t="s">
        <v>142</v>
      </c>
      <c r="D662" s="25">
        <v>50000</v>
      </c>
      <c r="E662" s="34"/>
      <c r="F662" s="48">
        <f t="shared" ref="F662:F725" si="12">F661+D662-E662</f>
        <v>19269000</v>
      </c>
    </row>
    <row r="663" spans="1:6" ht="15" hidden="1" customHeight="1" x14ac:dyDescent="0.2">
      <c r="A663" s="44">
        <v>44497</v>
      </c>
      <c r="B663" s="51" t="s">
        <v>33</v>
      </c>
      <c r="C663" s="51" t="s">
        <v>355</v>
      </c>
      <c r="D663" s="25">
        <v>100000</v>
      </c>
      <c r="E663" s="34"/>
      <c r="F663" s="48">
        <f t="shared" si="12"/>
        <v>19369000</v>
      </c>
    </row>
    <row r="664" spans="1:6" ht="15" hidden="1" customHeight="1" x14ac:dyDescent="0.2">
      <c r="A664" s="44">
        <v>44497</v>
      </c>
      <c r="B664" s="51" t="s">
        <v>33</v>
      </c>
      <c r="C664" s="51" t="s">
        <v>356</v>
      </c>
      <c r="D664" s="25">
        <v>100000</v>
      </c>
      <c r="E664" s="34"/>
      <c r="F664" s="48">
        <f t="shared" si="12"/>
        <v>19469000</v>
      </c>
    </row>
    <row r="665" spans="1:6" ht="15" hidden="1" customHeight="1" x14ac:dyDescent="0.2">
      <c r="A665" s="44">
        <v>44498</v>
      </c>
      <c r="B665" s="51" t="s">
        <v>30</v>
      </c>
      <c r="C665" s="51" t="s">
        <v>40</v>
      </c>
      <c r="D665" s="25">
        <v>50000</v>
      </c>
      <c r="E665" s="34"/>
      <c r="F665" s="48">
        <f t="shared" si="12"/>
        <v>19519000</v>
      </c>
    </row>
    <row r="666" spans="1:6" ht="15" hidden="1" customHeight="1" x14ac:dyDescent="0.2">
      <c r="A666" s="44">
        <v>44498</v>
      </c>
      <c r="B666" s="51" t="s">
        <v>30</v>
      </c>
      <c r="C666" s="51" t="s">
        <v>357</v>
      </c>
      <c r="D666" s="25">
        <v>165000</v>
      </c>
      <c r="E666" s="34"/>
      <c r="F666" s="48">
        <f t="shared" si="12"/>
        <v>19684000</v>
      </c>
    </row>
    <row r="667" spans="1:6" ht="15" hidden="1" customHeight="1" x14ac:dyDescent="0.2">
      <c r="A667" s="44">
        <v>44498</v>
      </c>
      <c r="B667" s="51" t="s">
        <v>30</v>
      </c>
      <c r="C667" s="51" t="s">
        <v>358</v>
      </c>
      <c r="D667" s="25">
        <v>495000</v>
      </c>
      <c r="E667" s="34"/>
      <c r="F667" s="48">
        <f t="shared" si="12"/>
        <v>20179000</v>
      </c>
    </row>
    <row r="668" spans="1:6" ht="15" hidden="1" customHeight="1" x14ac:dyDescent="0.2">
      <c r="A668" s="44">
        <v>44498</v>
      </c>
      <c r="B668" s="51" t="s">
        <v>30</v>
      </c>
      <c r="C668" s="51" t="s">
        <v>196</v>
      </c>
      <c r="D668" s="24"/>
      <c r="E668" s="22">
        <v>2000000</v>
      </c>
      <c r="F668" s="48">
        <f t="shared" si="12"/>
        <v>18179000</v>
      </c>
    </row>
    <row r="669" spans="1:6" ht="15" hidden="1" customHeight="1" x14ac:dyDescent="0.2">
      <c r="A669" s="44">
        <v>44498</v>
      </c>
      <c r="B669" s="51" t="s">
        <v>30</v>
      </c>
      <c r="C669" s="51" t="s">
        <v>359</v>
      </c>
      <c r="D669" s="25">
        <v>700000</v>
      </c>
      <c r="E669" s="34"/>
      <c r="F669" s="48">
        <f t="shared" si="12"/>
        <v>18879000</v>
      </c>
    </row>
    <row r="670" spans="1:6" ht="15" hidden="1" customHeight="1" x14ac:dyDescent="0.2">
      <c r="A670" s="44">
        <v>44498</v>
      </c>
      <c r="B670" s="51" t="s">
        <v>30</v>
      </c>
      <c r="C670" s="51" t="s">
        <v>41</v>
      </c>
      <c r="D670" s="25">
        <v>50000</v>
      </c>
      <c r="E670" s="34"/>
      <c r="F670" s="48">
        <f t="shared" si="12"/>
        <v>18929000</v>
      </c>
    </row>
    <row r="671" spans="1:6" ht="15" hidden="1" customHeight="1" x14ac:dyDescent="0.2">
      <c r="A671" s="44">
        <v>44498</v>
      </c>
      <c r="B671" s="51" t="s">
        <v>30</v>
      </c>
      <c r="C671" s="51" t="s">
        <v>360</v>
      </c>
      <c r="D671" s="25">
        <v>200000</v>
      </c>
      <c r="E671" s="34"/>
      <c r="F671" s="48">
        <f t="shared" si="12"/>
        <v>19129000</v>
      </c>
    </row>
    <row r="672" spans="1:6" ht="15" hidden="1" customHeight="1" x14ac:dyDescent="0.2">
      <c r="A672" s="44">
        <v>44498</v>
      </c>
      <c r="B672" s="51" t="s">
        <v>30</v>
      </c>
      <c r="C672" s="51" t="s">
        <v>114</v>
      </c>
      <c r="D672" s="25">
        <v>50000</v>
      </c>
      <c r="E672" s="34"/>
      <c r="F672" s="48">
        <f t="shared" si="12"/>
        <v>19179000</v>
      </c>
    </row>
    <row r="673" spans="1:6" ht="15" hidden="1" customHeight="1" x14ac:dyDescent="0.2">
      <c r="A673" s="44">
        <v>44498</v>
      </c>
      <c r="B673" s="51" t="s">
        <v>30</v>
      </c>
      <c r="C673" s="51" t="s">
        <v>361</v>
      </c>
      <c r="D673" s="25">
        <v>300000</v>
      </c>
      <c r="E673" s="34"/>
      <c r="F673" s="48">
        <f t="shared" si="12"/>
        <v>19479000</v>
      </c>
    </row>
    <row r="674" spans="1:6" ht="15" customHeight="1" x14ac:dyDescent="0.2">
      <c r="A674" s="44">
        <v>44498</v>
      </c>
      <c r="B674" s="51" t="s">
        <v>30</v>
      </c>
      <c r="C674" s="51" t="s">
        <v>362</v>
      </c>
      <c r="D674" s="25">
        <v>200000</v>
      </c>
      <c r="E674" s="34"/>
      <c r="F674" s="48">
        <f t="shared" si="12"/>
        <v>19679000</v>
      </c>
    </row>
    <row r="675" spans="1:6" ht="15" hidden="1" customHeight="1" x14ac:dyDescent="0.2">
      <c r="A675" s="44">
        <v>44499</v>
      </c>
      <c r="B675" s="51" t="s">
        <v>30</v>
      </c>
      <c r="C675" s="51" t="s">
        <v>363</v>
      </c>
      <c r="D675" s="25">
        <v>400000</v>
      </c>
      <c r="E675" s="34"/>
      <c r="F675" s="48">
        <f t="shared" si="12"/>
        <v>20079000</v>
      </c>
    </row>
    <row r="676" spans="1:6" ht="15" hidden="1" customHeight="1" x14ac:dyDescent="0.2">
      <c r="A676" s="44">
        <v>44499</v>
      </c>
      <c r="B676" s="51" t="s">
        <v>30</v>
      </c>
      <c r="C676" s="51" t="s">
        <v>185</v>
      </c>
      <c r="D676" s="25">
        <v>50000</v>
      </c>
      <c r="E676" s="34"/>
      <c r="F676" s="48">
        <f t="shared" si="12"/>
        <v>20129000</v>
      </c>
    </row>
    <row r="677" spans="1:6" ht="15" hidden="1" customHeight="1" x14ac:dyDescent="0.2">
      <c r="A677" s="77" t="s">
        <v>387</v>
      </c>
      <c r="B677" s="78"/>
      <c r="C677" s="78"/>
      <c r="D677" s="69"/>
      <c r="E677" s="78"/>
      <c r="F677" s="48">
        <f t="shared" si="12"/>
        <v>20129000</v>
      </c>
    </row>
    <row r="678" spans="1:6" ht="15" hidden="1" customHeight="1" x14ac:dyDescent="0.2">
      <c r="A678" s="44">
        <v>44501</v>
      </c>
      <c r="B678" s="51" t="s">
        <v>33</v>
      </c>
      <c r="C678" s="51" t="s">
        <v>39</v>
      </c>
      <c r="D678" s="25">
        <v>50000</v>
      </c>
      <c r="E678" s="34"/>
      <c r="F678" s="48">
        <f t="shared" si="12"/>
        <v>20179000</v>
      </c>
    </row>
    <row r="679" spans="1:6" ht="15" hidden="1" customHeight="1" x14ac:dyDescent="0.2">
      <c r="A679" s="44">
        <v>44501</v>
      </c>
      <c r="B679" s="51" t="s">
        <v>33</v>
      </c>
      <c r="C679" s="51" t="s">
        <v>364</v>
      </c>
      <c r="D679" s="25">
        <v>100000</v>
      </c>
      <c r="E679" s="34"/>
      <c r="F679" s="48">
        <f t="shared" si="12"/>
        <v>20279000</v>
      </c>
    </row>
    <row r="680" spans="1:6" ht="15" hidden="1" customHeight="1" x14ac:dyDescent="0.2">
      <c r="A680" s="44">
        <v>44501</v>
      </c>
      <c r="B680" s="51" t="s">
        <v>33</v>
      </c>
      <c r="C680" s="51" t="s">
        <v>197</v>
      </c>
      <c r="D680" s="25">
        <v>50000</v>
      </c>
      <c r="E680" s="34"/>
      <c r="F680" s="48">
        <f t="shared" si="12"/>
        <v>20329000</v>
      </c>
    </row>
    <row r="681" spans="1:6" ht="15" hidden="1" customHeight="1" x14ac:dyDescent="0.2">
      <c r="A681" s="44">
        <v>44501</v>
      </c>
      <c r="B681" s="51" t="s">
        <v>33</v>
      </c>
      <c r="C681" s="51" t="s">
        <v>326</v>
      </c>
      <c r="D681" s="25">
        <v>250000</v>
      </c>
      <c r="E681" s="34"/>
      <c r="F681" s="48">
        <f t="shared" si="12"/>
        <v>20579000</v>
      </c>
    </row>
    <row r="682" spans="1:6" ht="15" hidden="1" customHeight="1" x14ac:dyDescent="0.2">
      <c r="A682" s="44">
        <v>44501</v>
      </c>
      <c r="B682" s="51" t="s">
        <v>33</v>
      </c>
      <c r="C682" s="51" t="s">
        <v>176</v>
      </c>
      <c r="D682" s="25">
        <v>50000</v>
      </c>
      <c r="E682" s="34"/>
      <c r="F682" s="48">
        <f t="shared" si="12"/>
        <v>20629000</v>
      </c>
    </row>
    <row r="683" spans="1:6" ht="15" hidden="1" customHeight="1" x14ac:dyDescent="0.2">
      <c r="A683" s="44">
        <v>44501</v>
      </c>
      <c r="B683" s="51" t="s">
        <v>33</v>
      </c>
      <c r="C683" s="51" t="s">
        <v>365</v>
      </c>
      <c r="D683" s="25">
        <v>100000</v>
      </c>
      <c r="E683" s="34"/>
      <c r="F683" s="48">
        <f t="shared" si="12"/>
        <v>20729000</v>
      </c>
    </row>
    <row r="684" spans="1:6" ht="15" hidden="1" customHeight="1" x14ac:dyDescent="0.2">
      <c r="A684" s="44">
        <v>44503</v>
      </c>
      <c r="B684" s="51" t="s">
        <v>33</v>
      </c>
      <c r="C684" s="51" t="s">
        <v>234</v>
      </c>
      <c r="D684" s="24"/>
      <c r="E684" s="22">
        <v>2000000</v>
      </c>
      <c r="F684" s="48">
        <f t="shared" si="12"/>
        <v>18729000</v>
      </c>
    </row>
    <row r="685" spans="1:6" ht="15" hidden="1" customHeight="1" x14ac:dyDescent="0.2">
      <c r="A685" s="44">
        <v>44503</v>
      </c>
      <c r="B685" s="51" t="s">
        <v>33</v>
      </c>
      <c r="C685" s="51" t="s">
        <v>291</v>
      </c>
      <c r="D685" s="25">
        <v>50000</v>
      </c>
      <c r="E685" s="34"/>
      <c r="F685" s="48">
        <f t="shared" si="12"/>
        <v>18779000</v>
      </c>
    </row>
    <row r="686" spans="1:6" ht="15" hidden="1" customHeight="1" x14ac:dyDescent="0.2">
      <c r="A686" s="44">
        <v>44503</v>
      </c>
      <c r="B686" s="51" t="s">
        <v>33</v>
      </c>
      <c r="C686" s="51" t="s">
        <v>366</v>
      </c>
      <c r="D686" s="25">
        <v>300000</v>
      </c>
      <c r="E686" s="34"/>
      <c r="F686" s="48">
        <f t="shared" si="12"/>
        <v>19079000</v>
      </c>
    </row>
    <row r="687" spans="1:6" ht="15" hidden="1" customHeight="1" x14ac:dyDescent="0.2">
      <c r="A687" s="44">
        <v>44503</v>
      </c>
      <c r="B687" s="51" t="s">
        <v>33</v>
      </c>
      <c r="C687" s="51" t="s">
        <v>452</v>
      </c>
      <c r="D687" s="25">
        <v>150000</v>
      </c>
      <c r="E687" s="34"/>
      <c r="F687" s="48">
        <f t="shared" si="12"/>
        <v>19229000</v>
      </c>
    </row>
    <row r="688" spans="1:6" ht="15" hidden="1" customHeight="1" x14ac:dyDescent="0.2">
      <c r="A688" s="44">
        <v>44503</v>
      </c>
      <c r="B688" s="51" t="s">
        <v>33</v>
      </c>
      <c r="C688" s="51" t="s">
        <v>101</v>
      </c>
      <c r="D688" s="25"/>
      <c r="E688" s="22">
        <v>50000</v>
      </c>
      <c r="F688" s="48">
        <f t="shared" si="12"/>
        <v>19179000</v>
      </c>
    </row>
    <row r="689" spans="1:6" ht="15" hidden="1" customHeight="1" x14ac:dyDescent="0.2">
      <c r="A689" s="44">
        <v>44504</v>
      </c>
      <c r="B689" s="51" t="s">
        <v>30</v>
      </c>
      <c r="C689" s="51" t="s">
        <v>158</v>
      </c>
      <c r="D689" s="24"/>
      <c r="E689" s="22">
        <v>150000</v>
      </c>
      <c r="F689" s="48">
        <f t="shared" si="12"/>
        <v>19029000</v>
      </c>
    </row>
    <row r="690" spans="1:6" ht="15" hidden="1" customHeight="1" x14ac:dyDescent="0.2">
      <c r="A690" s="44">
        <v>44506</v>
      </c>
      <c r="B690" s="51" t="s">
        <v>33</v>
      </c>
      <c r="C690" s="51" t="s">
        <v>368</v>
      </c>
      <c r="D690" s="25">
        <v>275000</v>
      </c>
      <c r="E690" s="34"/>
      <c r="F690" s="48">
        <f t="shared" si="12"/>
        <v>19304000</v>
      </c>
    </row>
    <row r="691" spans="1:6" ht="15" hidden="1" customHeight="1" x14ac:dyDescent="0.2">
      <c r="A691" s="44">
        <v>44506</v>
      </c>
      <c r="B691" s="51" t="s">
        <v>33</v>
      </c>
      <c r="C691" s="51" t="s">
        <v>31</v>
      </c>
      <c r="D691" s="25">
        <v>50000</v>
      </c>
      <c r="E691" s="34"/>
      <c r="F691" s="48">
        <f t="shared" si="12"/>
        <v>19354000</v>
      </c>
    </row>
    <row r="692" spans="1:6" ht="15" hidden="1" customHeight="1" x14ac:dyDescent="0.2">
      <c r="A692" s="44">
        <v>44506</v>
      </c>
      <c r="B692" s="51" t="s">
        <v>33</v>
      </c>
      <c r="C692" s="14" t="s">
        <v>159</v>
      </c>
      <c r="D692" s="25"/>
      <c r="E692" s="22">
        <v>500000</v>
      </c>
      <c r="F692" s="48">
        <f t="shared" si="12"/>
        <v>18854000</v>
      </c>
    </row>
    <row r="693" spans="1:6" ht="15" hidden="1" customHeight="1" x14ac:dyDescent="0.2">
      <c r="A693" s="44">
        <v>44509</v>
      </c>
      <c r="B693" s="51" t="s">
        <v>30</v>
      </c>
      <c r="C693" s="14" t="s">
        <v>119</v>
      </c>
      <c r="D693" s="25">
        <v>200000</v>
      </c>
      <c r="E693" s="34"/>
      <c r="F693" s="48">
        <f t="shared" si="12"/>
        <v>19054000</v>
      </c>
    </row>
    <row r="694" spans="1:6" ht="15" hidden="1" customHeight="1" x14ac:dyDescent="0.2">
      <c r="A694" s="44">
        <v>44510</v>
      </c>
      <c r="B694" s="51" t="s">
        <v>30</v>
      </c>
      <c r="C694" s="14" t="s">
        <v>369</v>
      </c>
      <c r="D694" s="25">
        <v>500000</v>
      </c>
      <c r="E694" s="34"/>
      <c r="F694" s="48">
        <f t="shared" si="12"/>
        <v>19554000</v>
      </c>
    </row>
    <row r="695" spans="1:6" ht="15" hidden="1" customHeight="1" x14ac:dyDescent="0.2">
      <c r="A695" s="44">
        <v>44510</v>
      </c>
      <c r="B695" s="51" t="s">
        <v>30</v>
      </c>
      <c r="C695" s="14" t="s">
        <v>332</v>
      </c>
      <c r="D695" s="25">
        <v>300000</v>
      </c>
      <c r="E695" s="34"/>
      <c r="F695" s="48">
        <f t="shared" si="12"/>
        <v>19854000</v>
      </c>
    </row>
    <row r="696" spans="1:6" ht="15" hidden="1" customHeight="1" x14ac:dyDescent="0.2">
      <c r="A696" s="44">
        <v>44510</v>
      </c>
      <c r="B696" s="51" t="s">
        <v>30</v>
      </c>
      <c r="C696" s="14" t="s">
        <v>42</v>
      </c>
      <c r="D696" s="25">
        <v>50000</v>
      </c>
      <c r="E696" s="34"/>
      <c r="F696" s="48">
        <f t="shared" si="12"/>
        <v>19904000</v>
      </c>
    </row>
    <row r="697" spans="1:6" ht="15" hidden="1" customHeight="1" x14ac:dyDescent="0.2">
      <c r="A697" s="44">
        <v>44510</v>
      </c>
      <c r="B697" s="51" t="s">
        <v>30</v>
      </c>
      <c r="C697" s="14" t="s">
        <v>101</v>
      </c>
      <c r="D697" s="24"/>
      <c r="E697" s="22">
        <v>50000</v>
      </c>
      <c r="F697" s="48">
        <f t="shared" si="12"/>
        <v>19854000</v>
      </c>
    </row>
    <row r="698" spans="1:6" ht="15" hidden="1" customHeight="1" x14ac:dyDescent="0.2">
      <c r="A698" s="44">
        <v>44512</v>
      </c>
      <c r="B698" s="51" t="s">
        <v>30</v>
      </c>
      <c r="C698" s="14" t="s">
        <v>229</v>
      </c>
      <c r="D698" s="25">
        <v>50000</v>
      </c>
      <c r="E698" s="34"/>
      <c r="F698" s="48">
        <f t="shared" si="12"/>
        <v>19904000</v>
      </c>
    </row>
    <row r="699" spans="1:6" ht="15" hidden="1" customHeight="1" x14ac:dyDescent="0.2">
      <c r="A699" s="44">
        <v>44512</v>
      </c>
      <c r="B699" s="51" t="s">
        <v>30</v>
      </c>
      <c r="C699" s="14" t="s">
        <v>154</v>
      </c>
      <c r="D699" s="24"/>
      <c r="E699" s="22">
        <v>500000</v>
      </c>
      <c r="F699" s="48">
        <f t="shared" si="12"/>
        <v>19404000</v>
      </c>
    </row>
    <row r="700" spans="1:6" ht="15" hidden="1" customHeight="1" x14ac:dyDescent="0.2">
      <c r="A700" s="44">
        <v>44512</v>
      </c>
      <c r="B700" s="51" t="s">
        <v>30</v>
      </c>
      <c r="C700" s="14" t="s">
        <v>370</v>
      </c>
      <c r="D700" s="25">
        <v>150000</v>
      </c>
      <c r="E700" s="34"/>
      <c r="F700" s="48">
        <f t="shared" si="12"/>
        <v>19554000</v>
      </c>
    </row>
    <row r="701" spans="1:6" ht="15" hidden="1" customHeight="1" x14ac:dyDescent="0.2">
      <c r="A701" s="44">
        <v>44512</v>
      </c>
      <c r="B701" s="51" t="s">
        <v>30</v>
      </c>
      <c r="C701" s="14" t="s">
        <v>490</v>
      </c>
      <c r="D701" s="24"/>
      <c r="E701" s="22">
        <v>200000</v>
      </c>
      <c r="F701" s="48">
        <f t="shared" si="12"/>
        <v>19354000</v>
      </c>
    </row>
    <row r="702" spans="1:6" ht="15" hidden="1" customHeight="1" x14ac:dyDescent="0.2">
      <c r="A702" s="44">
        <v>44512</v>
      </c>
      <c r="B702" s="51" t="s">
        <v>30</v>
      </c>
      <c r="C702" s="14" t="s">
        <v>102</v>
      </c>
      <c r="D702" s="24"/>
      <c r="E702" s="22">
        <v>200000</v>
      </c>
      <c r="F702" s="48">
        <f t="shared" si="12"/>
        <v>19154000</v>
      </c>
    </row>
    <row r="703" spans="1:6" ht="15" hidden="1" customHeight="1" x14ac:dyDescent="0.2">
      <c r="A703" s="44">
        <v>44512</v>
      </c>
      <c r="B703" s="51" t="s">
        <v>30</v>
      </c>
      <c r="C703" s="14" t="s">
        <v>113</v>
      </c>
      <c r="D703" s="24"/>
      <c r="E703" s="22">
        <v>100000</v>
      </c>
      <c r="F703" s="48">
        <f t="shared" si="12"/>
        <v>19054000</v>
      </c>
    </row>
    <row r="704" spans="1:6" ht="15" hidden="1" customHeight="1" x14ac:dyDescent="0.2">
      <c r="A704" s="44">
        <v>44515</v>
      </c>
      <c r="B704" s="51" t="s">
        <v>30</v>
      </c>
      <c r="C704" s="14" t="s">
        <v>306</v>
      </c>
      <c r="D704" s="24"/>
      <c r="E704" s="22">
        <v>200000</v>
      </c>
      <c r="F704" s="48">
        <f t="shared" si="12"/>
        <v>18854000</v>
      </c>
    </row>
    <row r="705" spans="1:6" ht="15" hidden="1" customHeight="1" x14ac:dyDescent="0.2">
      <c r="A705" s="44">
        <v>44518</v>
      </c>
      <c r="B705" s="51" t="s">
        <v>33</v>
      </c>
      <c r="C705" s="14" t="s">
        <v>159</v>
      </c>
      <c r="D705" s="24"/>
      <c r="E705" s="22">
        <v>300000</v>
      </c>
      <c r="F705" s="48">
        <f t="shared" si="12"/>
        <v>18554000</v>
      </c>
    </row>
    <row r="706" spans="1:6" ht="15" hidden="1" customHeight="1" x14ac:dyDescent="0.2">
      <c r="A706" s="44">
        <v>44518</v>
      </c>
      <c r="B706" s="51" t="s">
        <v>33</v>
      </c>
      <c r="C706" s="14" t="s">
        <v>101</v>
      </c>
      <c r="D706" s="24"/>
      <c r="E706" s="22">
        <v>50000</v>
      </c>
      <c r="F706" s="48">
        <f t="shared" si="12"/>
        <v>18504000</v>
      </c>
    </row>
    <row r="707" spans="1:6" ht="15" hidden="1" customHeight="1" x14ac:dyDescent="0.2">
      <c r="A707" s="44">
        <v>44518</v>
      </c>
      <c r="B707" s="51" t="s">
        <v>30</v>
      </c>
      <c r="C707" s="14" t="s">
        <v>231</v>
      </c>
      <c r="D707" s="25"/>
      <c r="E707" s="22">
        <v>2500000</v>
      </c>
      <c r="F707" s="48">
        <f t="shared" si="12"/>
        <v>16004000</v>
      </c>
    </row>
    <row r="708" spans="1:6" ht="15" hidden="1" customHeight="1" x14ac:dyDescent="0.2">
      <c r="A708" s="44">
        <v>44518</v>
      </c>
      <c r="B708" s="51" t="s">
        <v>30</v>
      </c>
      <c r="C708" s="14" t="s">
        <v>287</v>
      </c>
      <c r="D708" s="24"/>
      <c r="E708" s="22">
        <v>200000</v>
      </c>
      <c r="F708" s="48">
        <f t="shared" si="12"/>
        <v>15804000</v>
      </c>
    </row>
    <row r="709" spans="1:6" ht="15" hidden="1" customHeight="1" x14ac:dyDescent="0.2">
      <c r="A709" s="44">
        <v>44518</v>
      </c>
      <c r="B709" s="51" t="s">
        <v>30</v>
      </c>
      <c r="C709" s="14" t="s">
        <v>113</v>
      </c>
      <c r="D709" s="24"/>
      <c r="E709" s="22">
        <v>50000</v>
      </c>
      <c r="F709" s="48">
        <f t="shared" si="12"/>
        <v>15754000</v>
      </c>
    </row>
    <row r="710" spans="1:6" ht="15" hidden="1" customHeight="1" x14ac:dyDescent="0.2">
      <c r="A710" s="44">
        <v>44518</v>
      </c>
      <c r="B710" s="51" t="s">
        <v>30</v>
      </c>
      <c r="C710" s="14" t="s">
        <v>135</v>
      </c>
      <c r="D710" s="24"/>
      <c r="E710" s="22">
        <v>200000</v>
      </c>
      <c r="F710" s="48">
        <f t="shared" si="12"/>
        <v>15554000</v>
      </c>
    </row>
    <row r="711" spans="1:6" ht="15" hidden="1" customHeight="1" x14ac:dyDescent="0.2">
      <c r="A711" s="44">
        <v>44519</v>
      </c>
      <c r="B711" s="51" t="s">
        <v>30</v>
      </c>
      <c r="C711" s="14" t="s">
        <v>162</v>
      </c>
      <c r="D711" s="24"/>
      <c r="E711" s="22">
        <v>50000</v>
      </c>
      <c r="F711" s="48">
        <f t="shared" si="12"/>
        <v>15504000</v>
      </c>
    </row>
    <row r="712" spans="1:6" ht="15" hidden="1" customHeight="1" x14ac:dyDescent="0.2">
      <c r="A712" s="44">
        <v>44520</v>
      </c>
      <c r="B712" s="51" t="s">
        <v>30</v>
      </c>
      <c r="C712" s="14" t="s">
        <v>113</v>
      </c>
      <c r="D712" s="24"/>
      <c r="E712" s="22">
        <v>100000</v>
      </c>
      <c r="F712" s="48">
        <f t="shared" si="12"/>
        <v>15404000</v>
      </c>
    </row>
    <row r="713" spans="1:6" ht="15" hidden="1" customHeight="1" x14ac:dyDescent="0.2">
      <c r="A713" s="44">
        <v>44520</v>
      </c>
      <c r="B713" s="51" t="s">
        <v>30</v>
      </c>
      <c r="C713" s="14" t="s">
        <v>160</v>
      </c>
      <c r="D713" s="24"/>
      <c r="E713" s="22">
        <v>200000</v>
      </c>
      <c r="F713" s="48">
        <f t="shared" si="12"/>
        <v>15204000</v>
      </c>
    </row>
    <row r="714" spans="1:6" ht="15" hidden="1" customHeight="1" x14ac:dyDescent="0.2">
      <c r="A714" s="44">
        <v>44520</v>
      </c>
      <c r="B714" s="51" t="s">
        <v>30</v>
      </c>
      <c r="C714" s="14" t="s">
        <v>371</v>
      </c>
      <c r="D714" s="24"/>
      <c r="E714" s="22">
        <v>200000</v>
      </c>
      <c r="F714" s="48">
        <f t="shared" si="12"/>
        <v>15004000</v>
      </c>
    </row>
    <row r="715" spans="1:6" ht="15" hidden="1" customHeight="1" x14ac:dyDescent="0.2">
      <c r="A715" s="47">
        <v>44520</v>
      </c>
      <c r="B715" s="54" t="s">
        <v>30</v>
      </c>
      <c r="C715" s="55" t="s">
        <v>254</v>
      </c>
      <c r="D715" s="73"/>
      <c r="E715" s="33">
        <v>2000000</v>
      </c>
      <c r="F715" s="48">
        <f t="shared" si="12"/>
        <v>13004000</v>
      </c>
    </row>
    <row r="716" spans="1:6" ht="15" hidden="1" customHeight="1" x14ac:dyDescent="0.2">
      <c r="A716" s="41">
        <v>44521</v>
      </c>
      <c r="B716" s="56" t="s">
        <v>30</v>
      </c>
      <c r="C716" s="42" t="s">
        <v>320</v>
      </c>
      <c r="D716" s="74"/>
      <c r="E716" s="27">
        <v>500000</v>
      </c>
      <c r="F716" s="48">
        <f t="shared" si="12"/>
        <v>12504000</v>
      </c>
    </row>
    <row r="717" spans="1:6" ht="15" hidden="1" customHeight="1" x14ac:dyDescent="0.2">
      <c r="A717" s="41">
        <v>44523</v>
      </c>
      <c r="B717" s="56" t="s">
        <v>33</v>
      </c>
      <c r="C717" s="42" t="s">
        <v>205</v>
      </c>
      <c r="D717" s="74"/>
      <c r="E717" s="22">
        <v>200000</v>
      </c>
      <c r="F717" s="48">
        <f t="shared" si="12"/>
        <v>12304000</v>
      </c>
    </row>
    <row r="718" spans="1:6" ht="15" hidden="1" customHeight="1" x14ac:dyDescent="0.2">
      <c r="A718" s="41">
        <v>44523</v>
      </c>
      <c r="B718" s="56" t="s">
        <v>33</v>
      </c>
      <c r="C718" s="42" t="s">
        <v>162</v>
      </c>
      <c r="D718" s="74"/>
      <c r="E718" s="22">
        <v>100000</v>
      </c>
      <c r="F718" s="48">
        <f t="shared" si="12"/>
        <v>12204000</v>
      </c>
    </row>
    <row r="719" spans="1:6" ht="15" hidden="1" customHeight="1" x14ac:dyDescent="0.2">
      <c r="A719" s="41">
        <v>44524</v>
      </c>
      <c r="B719" s="56" t="s">
        <v>30</v>
      </c>
      <c r="C719" s="42" t="s">
        <v>482</v>
      </c>
      <c r="D719" s="25">
        <v>200000</v>
      </c>
      <c r="E719" s="27"/>
      <c r="F719" s="48">
        <f t="shared" si="12"/>
        <v>12404000</v>
      </c>
    </row>
    <row r="720" spans="1:6" ht="15" hidden="1" customHeight="1" x14ac:dyDescent="0.2">
      <c r="A720" s="41">
        <v>44524</v>
      </c>
      <c r="B720" s="56" t="s">
        <v>33</v>
      </c>
      <c r="C720" s="42" t="s">
        <v>483</v>
      </c>
      <c r="D720" s="74"/>
      <c r="E720" s="22">
        <v>200000</v>
      </c>
      <c r="F720" s="48">
        <f t="shared" si="12"/>
        <v>12204000</v>
      </c>
    </row>
    <row r="721" spans="1:6" ht="15" hidden="1" customHeight="1" x14ac:dyDescent="0.2">
      <c r="A721" s="41">
        <v>44525</v>
      </c>
      <c r="B721" s="56" t="s">
        <v>30</v>
      </c>
      <c r="C721" s="42" t="s">
        <v>113</v>
      </c>
      <c r="D721" s="74"/>
      <c r="E721" s="22">
        <v>150000</v>
      </c>
      <c r="F721" s="48">
        <f t="shared" si="12"/>
        <v>12054000</v>
      </c>
    </row>
    <row r="722" spans="1:6" ht="15" hidden="1" customHeight="1" x14ac:dyDescent="0.2">
      <c r="A722" s="41">
        <v>44525</v>
      </c>
      <c r="B722" s="56" t="s">
        <v>33</v>
      </c>
      <c r="C722" s="42" t="s">
        <v>162</v>
      </c>
      <c r="D722" s="74"/>
      <c r="E722" s="22">
        <v>100000</v>
      </c>
      <c r="F722" s="48">
        <f t="shared" si="12"/>
        <v>11954000</v>
      </c>
    </row>
    <row r="723" spans="1:6" ht="15" hidden="1" customHeight="1" x14ac:dyDescent="0.2">
      <c r="A723" s="41">
        <v>44526</v>
      </c>
      <c r="B723" s="56" t="s">
        <v>30</v>
      </c>
      <c r="C723" s="42" t="s">
        <v>287</v>
      </c>
      <c r="D723" s="74"/>
      <c r="E723" s="22">
        <v>50000</v>
      </c>
      <c r="F723" s="48">
        <f t="shared" si="12"/>
        <v>11904000</v>
      </c>
    </row>
    <row r="724" spans="1:6" ht="15" hidden="1" customHeight="1" x14ac:dyDescent="0.2">
      <c r="A724" s="41">
        <v>44527</v>
      </c>
      <c r="B724" s="56" t="s">
        <v>30</v>
      </c>
      <c r="C724" s="42" t="s">
        <v>159</v>
      </c>
      <c r="D724" s="74"/>
      <c r="E724" s="22">
        <v>200000</v>
      </c>
      <c r="F724" s="48">
        <f t="shared" si="12"/>
        <v>11704000</v>
      </c>
    </row>
    <row r="725" spans="1:6" ht="15" hidden="1" customHeight="1" x14ac:dyDescent="0.2">
      <c r="A725" s="41">
        <v>44529</v>
      </c>
      <c r="B725" s="56" t="s">
        <v>30</v>
      </c>
      <c r="C725" s="42" t="s">
        <v>484</v>
      </c>
      <c r="D725" s="25">
        <v>200000</v>
      </c>
      <c r="E725" s="27"/>
      <c r="F725" s="48">
        <f t="shared" si="12"/>
        <v>11904000</v>
      </c>
    </row>
    <row r="726" spans="1:6" ht="15" hidden="1" customHeight="1" x14ac:dyDescent="0.2">
      <c r="A726" s="41">
        <v>44529</v>
      </c>
      <c r="B726" s="56" t="s">
        <v>30</v>
      </c>
      <c r="C726" s="42" t="s">
        <v>485</v>
      </c>
      <c r="D726" s="25">
        <v>1100000</v>
      </c>
      <c r="E726" s="27"/>
      <c r="F726" s="48">
        <f t="shared" ref="F726:F789" si="13">F725+D726-E726</f>
        <v>13004000</v>
      </c>
    </row>
    <row r="727" spans="1:6" ht="15" hidden="1" customHeight="1" x14ac:dyDescent="0.2">
      <c r="A727" s="41">
        <v>44529</v>
      </c>
      <c r="B727" s="56" t="s">
        <v>30</v>
      </c>
      <c r="C727" s="42" t="s">
        <v>185</v>
      </c>
      <c r="D727" s="37">
        <v>50000</v>
      </c>
      <c r="E727" s="27"/>
      <c r="F727" s="48">
        <f t="shared" si="13"/>
        <v>13054000</v>
      </c>
    </row>
    <row r="728" spans="1:6" ht="15" hidden="1" customHeight="1" x14ac:dyDescent="0.2">
      <c r="A728" s="41">
        <v>44529</v>
      </c>
      <c r="B728" s="56" t="s">
        <v>30</v>
      </c>
      <c r="C728" s="42" t="s">
        <v>486</v>
      </c>
      <c r="D728" s="25">
        <v>200000</v>
      </c>
      <c r="E728" s="27"/>
      <c r="F728" s="48">
        <f t="shared" si="13"/>
        <v>13254000</v>
      </c>
    </row>
    <row r="729" spans="1:6" ht="15" hidden="1" customHeight="1" x14ac:dyDescent="0.2">
      <c r="A729" s="41">
        <v>44529</v>
      </c>
      <c r="B729" s="56" t="s">
        <v>30</v>
      </c>
      <c r="C729" s="42" t="s">
        <v>487</v>
      </c>
      <c r="D729" s="25">
        <v>200000</v>
      </c>
      <c r="E729" s="27"/>
      <c r="F729" s="48">
        <f t="shared" si="13"/>
        <v>13454000</v>
      </c>
    </row>
    <row r="730" spans="1:6" ht="15" hidden="1" customHeight="1" x14ac:dyDescent="0.2">
      <c r="A730" s="41">
        <v>44529</v>
      </c>
      <c r="B730" s="56" t="s">
        <v>30</v>
      </c>
      <c r="C730" s="42" t="s">
        <v>488</v>
      </c>
      <c r="D730" s="25">
        <v>200000</v>
      </c>
      <c r="E730" s="27"/>
      <c r="F730" s="48">
        <f t="shared" si="13"/>
        <v>13654000</v>
      </c>
    </row>
    <row r="731" spans="1:6" ht="15" hidden="1" customHeight="1" x14ac:dyDescent="0.2">
      <c r="A731" s="41">
        <v>44529</v>
      </c>
      <c r="B731" s="56" t="s">
        <v>30</v>
      </c>
      <c r="C731" s="42" t="s">
        <v>489</v>
      </c>
      <c r="D731" s="25">
        <v>100000</v>
      </c>
      <c r="E731" s="27"/>
      <c r="F731" s="48">
        <f t="shared" si="13"/>
        <v>13754000</v>
      </c>
    </row>
    <row r="732" spans="1:6" ht="15" hidden="1" customHeight="1" x14ac:dyDescent="0.2">
      <c r="A732" s="41">
        <v>44529</v>
      </c>
      <c r="B732" s="56" t="s">
        <v>30</v>
      </c>
      <c r="C732" s="42" t="s">
        <v>376</v>
      </c>
      <c r="D732" s="37">
        <v>50000</v>
      </c>
      <c r="E732" s="27"/>
      <c r="F732" s="48">
        <f t="shared" si="13"/>
        <v>13804000</v>
      </c>
    </row>
    <row r="733" spans="1:6" ht="15" hidden="1" customHeight="1" x14ac:dyDescent="0.2">
      <c r="A733" s="41">
        <v>44529</v>
      </c>
      <c r="B733" s="56" t="s">
        <v>30</v>
      </c>
      <c r="C733" s="42" t="s">
        <v>303</v>
      </c>
      <c r="D733" s="25">
        <v>100000</v>
      </c>
      <c r="E733" s="27"/>
      <c r="F733" s="48">
        <f t="shared" si="13"/>
        <v>13904000</v>
      </c>
    </row>
    <row r="734" spans="1:6" ht="15" hidden="1" customHeight="1" x14ac:dyDescent="0.2">
      <c r="A734" s="41">
        <v>44529</v>
      </c>
      <c r="B734" s="56" t="s">
        <v>33</v>
      </c>
      <c r="C734" s="42" t="s">
        <v>36</v>
      </c>
      <c r="D734" s="37">
        <v>50000</v>
      </c>
      <c r="E734" s="27"/>
      <c r="F734" s="48">
        <f t="shared" si="13"/>
        <v>13954000</v>
      </c>
    </row>
    <row r="735" spans="1:6" ht="15" hidden="1" customHeight="1" x14ac:dyDescent="0.2">
      <c r="A735" s="41">
        <v>44529</v>
      </c>
      <c r="B735" s="56" t="s">
        <v>33</v>
      </c>
      <c r="C735" s="42" t="s">
        <v>114</v>
      </c>
      <c r="D735" s="37">
        <v>50000</v>
      </c>
      <c r="E735" s="27"/>
      <c r="F735" s="48">
        <f t="shared" si="13"/>
        <v>14004000</v>
      </c>
    </row>
    <row r="736" spans="1:6" ht="15" hidden="1" customHeight="1" x14ac:dyDescent="0.2">
      <c r="A736" s="41">
        <v>44529</v>
      </c>
      <c r="B736" s="56" t="s">
        <v>33</v>
      </c>
      <c r="C736" s="56" t="s">
        <v>277</v>
      </c>
      <c r="D736" s="37">
        <v>200000</v>
      </c>
      <c r="E736" s="29"/>
      <c r="F736" s="48">
        <f t="shared" si="13"/>
        <v>14204000</v>
      </c>
    </row>
    <row r="737" spans="1:6" ht="15" hidden="1" customHeight="1" x14ac:dyDescent="0.2">
      <c r="A737" s="41">
        <v>44529</v>
      </c>
      <c r="B737" s="56" t="s">
        <v>33</v>
      </c>
      <c r="C737" s="42" t="s">
        <v>42</v>
      </c>
      <c r="D737" s="37">
        <v>50000</v>
      </c>
      <c r="E737" s="29"/>
      <c r="F737" s="48">
        <f t="shared" si="13"/>
        <v>14254000</v>
      </c>
    </row>
    <row r="738" spans="1:6" hidden="1" x14ac:dyDescent="0.2">
      <c r="A738" s="41">
        <v>44530</v>
      </c>
      <c r="B738" s="56" t="s">
        <v>33</v>
      </c>
      <c r="C738" s="42" t="s">
        <v>470</v>
      </c>
      <c r="D738" s="37">
        <v>220000</v>
      </c>
      <c r="E738" s="29"/>
      <c r="F738" s="48">
        <f t="shared" si="13"/>
        <v>14474000</v>
      </c>
    </row>
    <row r="739" spans="1:6" hidden="1" x14ac:dyDescent="0.2">
      <c r="A739" s="41">
        <v>44530</v>
      </c>
      <c r="B739" s="56" t="s">
        <v>33</v>
      </c>
      <c r="C739" s="42" t="s">
        <v>472</v>
      </c>
      <c r="D739" s="37">
        <v>300000</v>
      </c>
      <c r="E739" s="29"/>
      <c r="F739" s="48">
        <f t="shared" si="13"/>
        <v>14774000</v>
      </c>
    </row>
    <row r="740" spans="1:6" hidden="1" x14ac:dyDescent="0.2">
      <c r="A740" s="41">
        <v>44530</v>
      </c>
      <c r="B740" s="56" t="s">
        <v>33</v>
      </c>
      <c r="C740" s="42" t="s">
        <v>471</v>
      </c>
      <c r="D740" s="37">
        <v>100000</v>
      </c>
      <c r="E740" s="29"/>
      <c r="F740" s="48">
        <f t="shared" si="13"/>
        <v>14874000</v>
      </c>
    </row>
    <row r="741" spans="1:6" hidden="1" x14ac:dyDescent="0.2">
      <c r="A741" s="41">
        <v>44530</v>
      </c>
      <c r="B741" s="56" t="s">
        <v>30</v>
      </c>
      <c r="C741" s="42" t="s">
        <v>514</v>
      </c>
      <c r="D741" s="37">
        <v>200000</v>
      </c>
      <c r="E741" s="29"/>
      <c r="F741" s="48">
        <f t="shared" si="13"/>
        <v>15074000</v>
      </c>
    </row>
    <row r="742" spans="1:6" hidden="1" x14ac:dyDescent="0.2">
      <c r="A742" s="61" t="s">
        <v>491</v>
      </c>
      <c r="B742" s="62"/>
      <c r="C742" s="62"/>
      <c r="D742" s="70"/>
      <c r="E742" s="62"/>
      <c r="F742" s="48">
        <f t="shared" si="13"/>
        <v>15074000</v>
      </c>
    </row>
    <row r="743" spans="1:6" hidden="1" x14ac:dyDescent="0.2">
      <c r="A743" s="41">
        <v>44531</v>
      </c>
      <c r="B743" s="56" t="s">
        <v>33</v>
      </c>
      <c r="C743" s="42" t="s">
        <v>107</v>
      </c>
      <c r="D743" s="37">
        <v>50000</v>
      </c>
      <c r="E743" s="29"/>
      <c r="F743" s="48">
        <f t="shared" si="13"/>
        <v>15124000</v>
      </c>
    </row>
    <row r="744" spans="1:6" hidden="1" x14ac:dyDescent="0.2">
      <c r="A744" s="41">
        <v>44531</v>
      </c>
      <c r="B744" s="56" t="s">
        <v>33</v>
      </c>
      <c r="C744" s="42" t="s">
        <v>391</v>
      </c>
      <c r="D744" s="37">
        <v>500000</v>
      </c>
      <c r="E744" s="29"/>
      <c r="F744" s="48">
        <f t="shared" si="13"/>
        <v>15624000</v>
      </c>
    </row>
    <row r="745" spans="1:6" hidden="1" x14ac:dyDescent="0.2">
      <c r="A745" s="41">
        <v>44531</v>
      </c>
      <c r="B745" s="56" t="s">
        <v>33</v>
      </c>
      <c r="C745" s="42" t="s">
        <v>473</v>
      </c>
      <c r="D745" s="74"/>
      <c r="E745" s="27">
        <v>2000000</v>
      </c>
      <c r="F745" s="48">
        <f t="shared" si="13"/>
        <v>13624000</v>
      </c>
    </row>
    <row r="746" spans="1:6" hidden="1" x14ac:dyDescent="0.2">
      <c r="A746" s="41">
        <v>44531</v>
      </c>
      <c r="B746" s="56" t="s">
        <v>33</v>
      </c>
      <c r="C746" s="42" t="s">
        <v>41</v>
      </c>
      <c r="D746" s="37">
        <v>50000</v>
      </c>
      <c r="E746" s="29"/>
      <c r="F746" s="48">
        <f t="shared" si="13"/>
        <v>13674000</v>
      </c>
    </row>
    <row r="747" spans="1:6" hidden="1" x14ac:dyDescent="0.2">
      <c r="A747" s="41">
        <v>44531</v>
      </c>
      <c r="B747" s="56" t="s">
        <v>30</v>
      </c>
      <c r="C747" s="42" t="s">
        <v>555</v>
      </c>
      <c r="D747" s="37">
        <v>50000</v>
      </c>
      <c r="E747" s="29"/>
      <c r="F747" s="48">
        <f t="shared" si="13"/>
        <v>13724000</v>
      </c>
    </row>
    <row r="748" spans="1:6" hidden="1" x14ac:dyDescent="0.2">
      <c r="A748" s="41">
        <v>44531</v>
      </c>
      <c r="B748" s="56" t="s">
        <v>30</v>
      </c>
      <c r="C748" s="42" t="s">
        <v>459</v>
      </c>
      <c r="D748" s="37">
        <v>250000</v>
      </c>
      <c r="E748" s="29"/>
      <c r="F748" s="48">
        <f t="shared" si="13"/>
        <v>13974000</v>
      </c>
    </row>
    <row r="749" spans="1:6" hidden="1" x14ac:dyDescent="0.2">
      <c r="A749" s="41">
        <v>44531</v>
      </c>
      <c r="B749" s="56" t="s">
        <v>30</v>
      </c>
      <c r="C749" s="42" t="s">
        <v>559</v>
      </c>
      <c r="D749" s="37">
        <v>250000</v>
      </c>
      <c r="E749" s="29"/>
      <c r="F749" s="48">
        <f t="shared" si="13"/>
        <v>14224000</v>
      </c>
    </row>
    <row r="750" spans="1:6" hidden="1" x14ac:dyDescent="0.2">
      <c r="A750" s="41">
        <v>44531</v>
      </c>
      <c r="B750" s="56" t="s">
        <v>30</v>
      </c>
      <c r="C750" s="42" t="s">
        <v>40</v>
      </c>
      <c r="D750" s="37">
        <v>50000</v>
      </c>
      <c r="E750" s="29"/>
      <c r="F750" s="48">
        <f t="shared" si="13"/>
        <v>14274000</v>
      </c>
    </row>
    <row r="751" spans="1:6" hidden="1" x14ac:dyDescent="0.2">
      <c r="A751" s="41">
        <v>44531</v>
      </c>
      <c r="B751" s="56" t="s">
        <v>30</v>
      </c>
      <c r="C751" s="42" t="s">
        <v>197</v>
      </c>
      <c r="D751" s="37">
        <v>50000</v>
      </c>
      <c r="E751" s="29"/>
      <c r="F751" s="48">
        <f t="shared" si="13"/>
        <v>14324000</v>
      </c>
    </row>
    <row r="752" spans="1:6" hidden="1" x14ac:dyDescent="0.2">
      <c r="A752" s="41">
        <v>44531</v>
      </c>
      <c r="B752" s="56" t="s">
        <v>30</v>
      </c>
      <c r="C752" s="42" t="s">
        <v>448</v>
      </c>
      <c r="D752" s="37">
        <v>200000</v>
      </c>
      <c r="E752" s="29"/>
      <c r="F752" s="48">
        <f t="shared" si="13"/>
        <v>14524000</v>
      </c>
    </row>
    <row r="753" spans="1:6" hidden="1" x14ac:dyDescent="0.2">
      <c r="A753" s="41">
        <v>44531</v>
      </c>
      <c r="B753" s="56" t="s">
        <v>30</v>
      </c>
      <c r="C753" s="42" t="s">
        <v>474</v>
      </c>
      <c r="D753" s="37">
        <v>300000</v>
      </c>
      <c r="E753" s="29"/>
      <c r="F753" s="48">
        <f t="shared" si="13"/>
        <v>14824000</v>
      </c>
    </row>
    <row r="754" spans="1:6" hidden="1" x14ac:dyDescent="0.2">
      <c r="A754" s="41">
        <v>44531</v>
      </c>
      <c r="B754" s="56" t="s">
        <v>30</v>
      </c>
      <c r="C754" s="42" t="s">
        <v>45</v>
      </c>
      <c r="D754" s="37">
        <v>50000</v>
      </c>
      <c r="E754" s="29"/>
      <c r="F754" s="48">
        <f t="shared" si="13"/>
        <v>14874000</v>
      </c>
    </row>
    <row r="755" spans="1:6" hidden="1" x14ac:dyDescent="0.2">
      <c r="A755" s="41">
        <v>44531</v>
      </c>
      <c r="B755" s="56" t="s">
        <v>30</v>
      </c>
      <c r="C755" s="42" t="s">
        <v>413</v>
      </c>
      <c r="D755" s="37">
        <v>250000</v>
      </c>
      <c r="E755" s="29"/>
      <c r="F755" s="48">
        <f t="shared" si="13"/>
        <v>15124000</v>
      </c>
    </row>
    <row r="756" spans="1:6" hidden="1" x14ac:dyDescent="0.2">
      <c r="A756" s="41">
        <v>44531</v>
      </c>
      <c r="B756" s="56" t="s">
        <v>30</v>
      </c>
      <c r="C756" s="42" t="s">
        <v>38</v>
      </c>
      <c r="D756" s="37">
        <v>100000</v>
      </c>
      <c r="E756" s="29"/>
      <c r="F756" s="48">
        <f t="shared" si="13"/>
        <v>15224000</v>
      </c>
    </row>
    <row r="757" spans="1:6" hidden="1" x14ac:dyDescent="0.2">
      <c r="A757" s="41">
        <v>44531</v>
      </c>
      <c r="B757" s="56" t="s">
        <v>30</v>
      </c>
      <c r="C757" s="42" t="s">
        <v>475</v>
      </c>
      <c r="D757" s="37">
        <v>200000</v>
      </c>
      <c r="E757" s="29"/>
      <c r="F757" s="48">
        <f t="shared" si="13"/>
        <v>15424000</v>
      </c>
    </row>
    <row r="758" spans="1:6" hidden="1" x14ac:dyDescent="0.2">
      <c r="A758" s="41">
        <v>44531</v>
      </c>
      <c r="B758" s="56" t="s">
        <v>30</v>
      </c>
      <c r="C758" s="42" t="s">
        <v>476</v>
      </c>
      <c r="D758" s="74"/>
      <c r="E758" s="27">
        <v>1200000</v>
      </c>
      <c r="F758" s="48">
        <f t="shared" si="13"/>
        <v>14224000</v>
      </c>
    </row>
    <row r="759" spans="1:6" hidden="1" x14ac:dyDescent="0.2">
      <c r="A759" s="41">
        <v>44532</v>
      </c>
      <c r="B759" s="56" t="s">
        <v>30</v>
      </c>
      <c r="C759" s="42" t="s">
        <v>477</v>
      </c>
      <c r="D759" s="37">
        <v>300000</v>
      </c>
      <c r="E759" s="29"/>
      <c r="F759" s="48">
        <f t="shared" si="13"/>
        <v>14524000</v>
      </c>
    </row>
    <row r="760" spans="1:6" hidden="1" x14ac:dyDescent="0.2">
      <c r="A760" s="41">
        <v>44532</v>
      </c>
      <c r="B760" s="56" t="s">
        <v>30</v>
      </c>
      <c r="C760" s="42" t="s">
        <v>478</v>
      </c>
      <c r="D760" s="37">
        <v>300000</v>
      </c>
      <c r="E760" s="29"/>
      <c r="F760" s="48">
        <f t="shared" si="13"/>
        <v>14824000</v>
      </c>
    </row>
    <row r="761" spans="1:6" hidden="1" x14ac:dyDescent="0.2">
      <c r="A761" s="41">
        <v>44532</v>
      </c>
      <c r="B761" s="56" t="s">
        <v>33</v>
      </c>
      <c r="C761" s="42" t="s">
        <v>135</v>
      </c>
      <c r="D761" s="74"/>
      <c r="E761" s="27">
        <v>200000</v>
      </c>
      <c r="F761" s="48">
        <f t="shared" si="13"/>
        <v>14624000</v>
      </c>
    </row>
    <row r="762" spans="1:6" hidden="1" x14ac:dyDescent="0.2">
      <c r="A762" s="41">
        <v>44532</v>
      </c>
      <c r="B762" s="56" t="s">
        <v>33</v>
      </c>
      <c r="C762" s="42" t="s">
        <v>291</v>
      </c>
      <c r="D762" s="37">
        <v>50000</v>
      </c>
      <c r="E762" s="29"/>
      <c r="F762" s="48">
        <f t="shared" si="13"/>
        <v>14674000</v>
      </c>
    </row>
    <row r="763" spans="1:6" hidden="1" x14ac:dyDescent="0.2">
      <c r="A763" s="41">
        <v>44532</v>
      </c>
      <c r="B763" s="56" t="s">
        <v>33</v>
      </c>
      <c r="C763" s="42" t="s">
        <v>479</v>
      </c>
      <c r="D763" s="37">
        <v>250000</v>
      </c>
      <c r="E763" s="29"/>
      <c r="F763" s="48">
        <f t="shared" si="13"/>
        <v>14924000</v>
      </c>
    </row>
    <row r="764" spans="1:6" hidden="1" x14ac:dyDescent="0.2">
      <c r="A764" s="41">
        <v>44537</v>
      </c>
      <c r="B764" s="56" t="s">
        <v>33</v>
      </c>
      <c r="C764" s="42" t="s">
        <v>219</v>
      </c>
      <c r="D764" s="37">
        <v>50000</v>
      </c>
      <c r="E764" s="29"/>
      <c r="F764" s="48">
        <f t="shared" si="13"/>
        <v>14974000</v>
      </c>
    </row>
    <row r="765" spans="1:6" hidden="1" x14ac:dyDescent="0.2">
      <c r="A765" s="41">
        <v>44537</v>
      </c>
      <c r="B765" s="56" t="s">
        <v>30</v>
      </c>
      <c r="C765" s="42" t="s">
        <v>480</v>
      </c>
      <c r="D765" s="37">
        <v>500000</v>
      </c>
      <c r="E765" s="29"/>
      <c r="F765" s="48">
        <f t="shared" si="13"/>
        <v>15474000</v>
      </c>
    </row>
    <row r="766" spans="1:6" hidden="1" x14ac:dyDescent="0.2">
      <c r="A766" s="41">
        <v>44537</v>
      </c>
      <c r="B766" s="56" t="s">
        <v>30</v>
      </c>
      <c r="C766" s="42" t="s">
        <v>533</v>
      </c>
      <c r="D766" s="74"/>
      <c r="E766" s="27">
        <v>100000</v>
      </c>
      <c r="F766" s="48">
        <f t="shared" si="13"/>
        <v>15374000</v>
      </c>
    </row>
    <row r="767" spans="1:6" hidden="1" x14ac:dyDescent="0.2">
      <c r="A767" s="41">
        <v>44538</v>
      </c>
      <c r="B767" s="56" t="s">
        <v>30</v>
      </c>
      <c r="C767" s="42" t="s">
        <v>113</v>
      </c>
      <c r="D767" s="74"/>
      <c r="E767" s="27">
        <v>50000</v>
      </c>
      <c r="F767" s="48">
        <f t="shared" si="13"/>
        <v>15324000</v>
      </c>
    </row>
    <row r="768" spans="1:6" hidden="1" x14ac:dyDescent="0.2">
      <c r="A768" s="41">
        <v>44539</v>
      </c>
      <c r="B768" s="56" t="s">
        <v>30</v>
      </c>
      <c r="C768" s="42" t="s">
        <v>350</v>
      </c>
      <c r="D768" s="37">
        <v>400000</v>
      </c>
      <c r="E768" s="29"/>
      <c r="F768" s="48">
        <f t="shared" si="13"/>
        <v>15724000</v>
      </c>
    </row>
    <row r="769" spans="1:6" hidden="1" x14ac:dyDescent="0.2">
      <c r="A769" s="41">
        <v>44539</v>
      </c>
      <c r="B769" s="56" t="s">
        <v>30</v>
      </c>
      <c r="C769" s="42" t="s">
        <v>394</v>
      </c>
      <c r="D769" s="37">
        <v>200000</v>
      </c>
      <c r="E769" s="29"/>
      <c r="F769" s="48">
        <f t="shared" si="13"/>
        <v>15924000</v>
      </c>
    </row>
    <row r="770" spans="1:6" hidden="1" x14ac:dyDescent="0.2">
      <c r="A770" s="41">
        <v>44539</v>
      </c>
      <c r="B770" s="56" t="s">
        <v>30</v>
      </c>
      <c r="C770" s="42" t="s">
        <v>101</v>
      </c>
      <c r="D770" s="74"/>
      <c r="E770" s="27">
        <v>150000</v>
      </c>
      <c r="F770" s="48">
        <f t="shared" si="13"/>
        <v>15774000</v>
      </c>
    </row>
    <row r="771" spans="1:6" hidden="1" x14ac:dyDescent="0.2">
      <c r="A771" s="41">
        <v>44542</v>
      </c>
      <c r="B771" s="56" t="s">
        <v>33</v>
      </c>
      <c r="C771" s="42" t="s">
        <v>481</v>
      </c>
      <c r="D771" s="74"/>
      <c r="E771" s="27">
        <v>500000</v>
      </c>
      <c r="F771" s="48">
        <f t="shared" si="13"/>
        <v>15274000</v>
      </c>
    </row>
    <row r="772" spans="1:6" hidden="1" x14ac:dyDescent="0.2">
      <c r="A772" s="41">
        <v>44542</v>
      </c>
      <c r="B772" s="56" t="s">
        <v>33</v>
      </c>
      <c r="C772" s="42" t="s">
        <v>371</v>
      </c>
      <c r="D772" s="74"/>
      <c r="E772" s="27">
        <v>200000</v>
      </c>
      <c r="F772" s="48">
        <f t="shared" si="13"/>
        <v>15074000</v>
      </c>
    </row>
    <row r="773" spans="1:6" hidden="1" x14ac:dyDescent="0.2">
      <c r="A773" s="41">
        <v>44542</v>
      </c>
      <c r="B773" s="56" t="s">
        <v>33</v>
      </c>
      <c r="C773" s="57" t="s">
        <v>316</v>
      </c>
      <c r="D773" s="75"/>
      <c r="E773" s="40">
        <v>200000</v>
      </c>
      <c r="F773" s="48">
        <f t="shared" si="13"/>
        <v>14874000</v>
      </c>
    </row>
    <row r="774" spans="1:6" hidden="1" x14ac:dyDescent="0.2">
      <c r="A774" s="43">
        <v>44543</v>
      </c>
      <c r="B774" s="58" t="s">
        <v>30</v>
      </c>
      <c r="C774" s="42" t="s">
        <v>511</v>
      </c>
      <c r="D774" s="74"/>
      <c r="E774" s="27">
        <v>200000</v>
      </c>
      <c r="F774" s="48">
        <f t="shared" si="13"/>
        <v>14674000</v>
      </c>
    </row>
    <row r="775" spans="1:6" hidden="1" x14ac:dyDescent="0.2">
      <c r="A775" s="43">
        <v>44543</v>
      </c>
      <c r="B775" s="58" t="s">
        <v>30</v>
      </c>
      <c r="C775" s="42" t="s">
        <v>512</v>
      </c>
      <c r="D775" s="74"/>
      <c r="E775" s="27">
        <v>200000</v>
      </c>
      <c r="F775" s="48">
        <f t="shared" si="13"/>
        <v>14474000</v>
      </c>
    </row>
    <row r="776" spans="1:6" hidden="1" x14ac:dyDescent="0.2">
      <c r="A776" s="43">
        <v>44546</v>
      </c>
      <c r="B776" s="58" t="s">
        <v>33</v>
      </c>
      <c r="C776" s="42" t="s">
        <v>162</v>
      </c>
      <c r="D776" s="74"/>
      <c r="E776" s="27">
        <v>50000</v>
      </c>
      <c r="F776" s="48">
        <f t="shared" si="13"/>
        <v>14424000</v>
      </c>
    </row>
    <row r="777" spans="1:6" hidden="1" x14ac:dyDescent="0.2">
      <c r="A777" s="43">
        <v>44546</v>
      </c>
      <c r="B777" s="58" t="s">
        <v>33</v>
      </c>
      <c r="C777" s="42" t="s">
        <v>513</v>
      </c>
      <c r="D777" s="74"/>
      <c r="E777" s="27">
        <v>200000</v>
      </c>
      <c r="F777" s="48">
        <f t="shared" si="13"/>
        <v>14224000</v>
      </c>
    </row>
    <row r="778" spans="1:6" hidden="1" x14ac:dyDescent="0.2">
      <c r="A778" s="59">
        <v>44546</v>
      </c>
      <c r="B778" s="60" t="s">
        <v>33</v>
      </c>
      <c r="C778" s="57" t="s">
        <v>287</v>
      </c>
      <c r="D778" s="75"/>
      <c r="E778" s="40">
        <v>300000</v>
      </c>
      <c r="F778" s="48">
        <f t="shared" si="13"/>
        <v>13924000</v>
      </c>
    </row>
    <row r="779" spans="1:6" hidden="1" x14ac:dyDescent="0.2">
      <c r="A779" s="41">
        <v>44550</v>
      </c>
      <c r="B779" s="56" t="s">
        <v>30</v>
      </c>
      <c r="C779" s="42" t="s">
        <v>161</v>
      </c>
      <c r="D779" s="74"/>
      <c r="E779" s="27">
        <v>200000</v>
      </c>
      <c r="F779" s="48">
        <f t="shared" si="13"/>
        <v>13724000</v>
      </c>
    </row>
    <row r="780" spans="1:6" hidden="1" x14ac:dyDescent="0.2">
      <c r="A780" s="41">
        <v>44550</v>
      </c>
      <c r="B780" s="56" t="s">
        <v>33</v>
      </c>
      <c r="C780" s="42" t="s">
        <v>515</v>
      </c>
      <c r="D780" s="37">
        <v>200000</v>
      </c>
      <c r="E780" s="29"/>
      <c r="F780" s="48">
        <f t="shared" si="13"/>
        <v>13924000</v>
      </c>
    </row>
    <row r="781" spans="1:6" hidden="1" x14ac:dyDescent="0.2">
      <c r="A781" s="41">
        <v>44550</v>
      </c>
      <c r="B781" s="56" t="s">
        <v>33</v>
      </c>
      <c r="C781" s="42" t="s">
        <v>516</v>
      </c>
      <c r="D781" s="74"/>
      <c r="E781" s="27">
        <v>200000</v>
      </c>
      <c r="F781" s="48">
        <f t="shared" si="13"/>
        <v>13724000</v>
      </c>
    </row>
    <row r="782" spans="1:6" hidden="1" x14ac:dyDescent="0.2">
      <c r="A782" s="41">
        <v>44551</v>
      </c>
      <c r="B782" s="56" t="s">
        <v>33</v>
      </c>
      <c r="C782" s="42" t="s">
        <v>517</v>
      </c>
      <c r="D782" s="74"/>
      <c r="E782" s="27">
        <v>300000</v>
      </c>
      <c r="F782" s="48">
        <f t="shared" si="13"/>
        <v>13424000</v>
      </c>
    </row>
    <row r="783" spans="1:6" hidden="1" x14ac:dyDescent="0.2">
      <c r="A783" s="41">
        <v>44551</v>
      </c>
      <c r="B783" s="56" t="s">
        <v>33</v>
      </c>
      <c r="C783" s="42" t="s">
        <v>162</v>
      </c>
      <c r="D783" s="74"/>
      <c r="E783" s="27">
        <v>50000</v>
      </c>
      <c r="F783" s="48">
        <f t="shared" si="13"/>
        <v>13374000</v>
      </c>
    </row>
    <row r="784" spans="1:6" hidden="1" x14ac:dyDescent="0.2">
      <c r="A784" s="41">
        <v>44552</v>
      </c>
      <c r="B784" s="56" t="s">
        <v>33</v>
      </c>
      <c r="C784" s="42" t="s">
        <v>120</v>
      </c>
      <c r="D784" s="74"/>
      <c r="E784" s="27">
        <v>700000</v>
      </c>
      <c r="F784" s="48">
        <f t="shared" si="13"/>
        <v>12674000</v>
      </c>
    </row>
    <row r="785" spans="1:6" hidden="1" x14ac:dyDescent="0.2">
      <c r="A785" s="41">
        <v>44554</v>
      </c>
      <c r="B785" s="56" t="s">
        <v>30</v>
      </c>
      <c r="C785" s="42" t="s">
        <v>160</v>
      </c>
      <c r="D785" s="74"/>
      <c r="E785" s="27">
        <v>200000</v>
      </c>
      <c r="F785" s="48">
        <f t="shared" si="13"/>
        <v>12474000</v>
      </c>
    </row>
    <row r="786" spans="1:6" hidden="1" x14ac:dyDescent="0.2">
      <c r="A786" s="41">
        <v>44555</v>
      </c>
      <c r="B786" s="56" t="s">
        <v>30</v>
      </c>
      <c r="C786" s="42" t="s">
        <v>164</v>
      </c>
      <c r="D786" s="74"/>
      <c r="E786" s="27">
        <v>200000</v>
      </c>
      <c r="F786" s="48">
        <f t="shared" si="13"/>
        <v>12274000</v>
      </c>
    </row>
    <row r="787" spans="1:6" hidden="1" x14ac:dyDescent="0.2">
      <c r="A787" s="41">
        <v>44557</v>
      </c>
      <c r="B787" s="56" t="s">
        <v>33</v>
      </c>
      <c r="C787" s="42" t="s">
        <v>518</v>
      </c>
      <c r="D787" s="37">
        <v>1000000</v>
      </c>
      <c r="E787" s="29"/>
      <c r="F787" s="48">
        <f t="shared" si="13"/>
        <v>13274000</v>
      </c>
    </row>
    <row r="788" spans="1:6" hidden="1" x14ac:dyDescent="0.2">
      <c r="A788" s="41">
        <v>44558</v>
      </c>
      <c r="B788" s="56" t="s">
        <v>30</v>
      </c>
      <c r="C788" s="42" t="s">
        <v>519</v>
      </c>
      <c r="D788" s="37">
        <v>100000</v>
      </c>
      <c r="E788" s="29"/>
      <c r="F788" s="48">
        <f t="shared" si="13"/>
        <v>13374000</v>
      </c>
    </row>
    <row r="789" spans="1:6" hidden="1" x14ac:dyDescent="0.2">
      <c r="A789" s="41">
        <v>44558</v>
      </c>
      <c r="B789" s="56" t="s">
        <v>33</v>
      </c>
      <c r="C789" s="42" t="s">
        <v>114</v>
      </c>
      <c r="D789" s="37">
        <v>50000</v>
      </c>
      <c r="E789" s="29"/>
      <c r="F789" s="48">
        <f t="shared" si="13"/>
        <v>13424000</v>
      </c>
    </row>
    <row r="790" spans="1:6" hidden="1" x14ac:dyDescent="0.2">
      <c r="A790" s="41">
        <v>44558</v>
      </c>
      <c r="B790" s="56" t="s">
        <v>33</v>
      </c>
      <c r="C790" s="42" t="s">
        <v>361</v>
      </c>
      <c r="D790" s="37">
        <v>200000</v>
      </c>
      <c r="E790" s="29"/>
      <c r="F790" s="48">
        <f t="shared" ref="F790:F828" si="14">F789+D790-E790</f>
        <v>13624000</v>
      </c>
    </row>
    <row r="791" spans="1:6" hidden="1" x14ac:dyDescent="0.2">
      <c r="A791" s="41">
        <v>44558</v>
      </c>
      <c r="B791" s="56" t="s">
        <v>33</v>
      </c>
      <c r="C791" s="42" t="s">
        <v>520</v>
      </c>
      <c r="D791" s="37">
        <v>300000</v>
      </c>
      <c r="E791" s="29"/>
      <c r="F791" s="48">
        <f t="shared" si="14"/>
        <v>13924000</v>
      </c>
    </row>
    <row r="792" spans="1:6" hidden="1" x14ac:dyDescent="0.2">
      <c r="A792" s="41">
        <v>44558</v>
      </c>
      <c r="B792" s="56" t="s">
        <v>33</v>
      </c>
      <c r="C792" s="42" t="s">
        <v>185</v>
      </c>
      <c r="D792" s="37">
        <v>50000</v>
      </c>
      <c r="E792" s="29"/>
      <c r="F792" s="48">
        <f t="shared" si="14"/>
        <v>13974000</v>
      </c>
    </row>
    <row r="793" spans="1:6" hidden="1" x14ac:dyDescent="0.2">
      <c r="A793" s="41">
        <v>44558</v>
      </c>
      <c r="B793" s="56" t="s">
        <v>33</v>
      </c>
      <c r="C793" s="42" t="s">
        <v>521</v>
      </c>
      <c r="D793" s="37">
        <v>200000</v>
      </c>
      <c r="E793" s="29"/>
      <c r="F793" s="48">
        <f t="shared" si="14"/>
        <v>14174000</v>
      </c>
    </row>
    <row r="794" spans="1:6" hidden="1" x14ac:dyDescent="0.2">
      <c r="A794" s="41">
        <v>44558</v>
      </c>
      <c r="B794" s="56" t="s">
        <v>33</v>
      </c>
      <c r="C794" s="42" t="s">
        <v>522</v>
      </c>
      <c r="D794" s="37">
        <v>200000</v>
      </c>
      <c r="E794" s="29"/>
      <c r="F794" s="48">
        <f t="shared" si="14"/>
        <v>14374000</v>
      </c>
    </row>
    <row r="795" spans="1:6" hidden="1" x14ac:dyDescent="0.2">
      <c r="A795" s="41">
        <v>44558</v>
      </c>
      <c r="B795" s="56" t="s">
        <v>33</v>
      </c>
      <c r="C795" s="42" t="s">
        <v>40</v>
      </c>
      <c r="D795" s="37">
        <v>50000</v>
      </c>
      <c r="E795" s="29"/>
      <c r="F795" s="48">
        <f t="shared" si="14"/>
        <v>14424000</v>
      </c>
    </row>
    <row r="796" spans="1:6" hidden="1" x14ac:dyDescent="0.2">
      <c r="A796" s="41">
        <v>44558</v>
      </c>
      <c r="B796" s="56" t="s">
        <v>33</v>
      </c>
      <c r="C796" s="42" t="s">
        <v>219</v>
      </c>
      <c r="D796" s="37">
        <v>50000</v>
      </c>
      <c r="E796" s="29"/>
      <c r="F796" s="48">
        <f t="shared" si="14"/>
        <v>14474000</v>
      </c>
    </row>
    <row r="797" spans="1:6" hidden="1" x14ac:dyDescent="0.2">
      <c r="A797" s="41">
        <v>44558</v>
      </c>
      <c r="B797" s="56" t="s">
        <v>33</v>
      </c>
      <c r="C797" s="42" t="s">
        <v>523</v>
      </c>
      <c r="D797" s="37">
        <v>150000</v>
      </c>
      <c r="E797" s="29"/>
      <c r="F797" s="48">
        <f t="shared" si="14"/>
        <v>14624000</v>
      </c>
    </row>
    <row r="798" spans="1:6" hidden="1" x14ac:dyDescent="0.2">
      <c r="A798" s="41">
        <v>44558</v>
      </c>
      <c r="B798" s="56" t="s">
        <v>33</v>
      </c>
      <c r="C798" s="42" t="s">
        <v>524</v>
      </c>
      <c r="D798" s="37">
        <v>50000</v>
      </c>
      <c r="E798" s="29"/>
      <c r="F798" s="48">
        <f t="shared" si="14"/>
        <v>14674000</v>
      </c>
    </row>
    <row r="799" spans="1:6" hidden="1" x14ac:dyDescent="0.2">
      <c r="A799" s="41">
        <v>44558</v>
      </c>
      <c r="B799" s="56" t="s">
        <v>33</v>
      </c>
      <c r="C799" s="42" t="s">
        <v>525</v>
      </c>
      <c r="D799" s="37">
        <v>100000</v>
      </c>
      <c r="E799" s="29"/>
      <c r="F799" s="48">
        <f t="shared" si="14"/>
        <v>14774000</v>
      </c>
    </row>
    <row r="800" spans="1:6" hidden="1" x14ac:dyDescent="0.2">
      <c r="A800" s="41">
        <v>44558</v>
      </c>
      <c r="B800" s="56" t="s">
        <v>33</v>
      </c>
      <c r="C800" s="42" t="s">
        <v>526</v>
      </c>
      <c r="D800" s="37">
        <v>300000</v>
      </c>
      <c r="E800" s="29"/>
      <c r="F800" s="48">
        <f t="shared" si="14"/>
        <v>15074000</v>
      </c>
    </row>
    <row r="801" spans="1:6" hidden="1" x14ac:dyDescent="0.2">
      <c r="A801" s="41">
        <v>44558</v>
      </c>
      <c r="B801" s="56" t="s">
        <v>33</v>
      </c>
      <c r="C801" s="42" t="s">
        <v>42</v>
      </c>
      <c r="D801" s="37">
        <v>50000</v>
      </c>
      <c r="E801" s="29"/>
      <c r="F801" s="48">
        <f t="shared" si="14"/>
        <v>15124000</v>
      </c>
    </row>
    <row r="802" spans="1:6" hidden="1" x14ac:dyDescent="0.2">
      <c r="A802" s="41">
        <v>44558</v>
      </c>
      <c r="B802" s="56" t="s">
        <v>33</v>
      </c>
      <c r="C802" s="42" t="s">
        <v>527</v>
      </c>
      <c r="D802" s="37">
        <v>200000</v>
      </c>
      <c r="E802" s="29"/>
      <c r="F802" s="48">
        <f t="shared" si="14"/>
        <v>15324000</v>
      </c>
    </row>
    <row r="803" spans="1:6" hidden="1" x14ac:dyDescent="0.2">
      <c r="A803" s="41">
        <v>44558</v>
      </c>
      <c r="B803" s="56" t="s">
        <v>33</v>
      </c>
      <c r="C803" s="42" t="s">
        <v>291</v>
      </c>
      <c r="D803" s="37">
        <v>50000</v>
      </c>
      <c r="E803" s="29"/>
      <c r="F803" s="48">
        <f t="shared" si="14"/>
        <v>15374000</v>
      </c>
    </row>
    <row r="804" spans="1:6" hidden="1" x14ac:dyDescent="0.2">
      <c r="A804" s="41">
        <v>44558</v>
      </c>
      <c r="B804" s="56" t="s">
        <v>33</v>
      </c>
      <c r="C804" s="42" t="s">
        <v>528</v>
      </c>
      <c r="D804" s="37">
        <v>300000</v>
      </c>
      <c r="E804" s="29"/>
      <c r="F804" s="48">
        <f t="shared" si="14"/>
        <v>15674000</v>
      </c>
    </row>
    <row r="805" spans="1:6" hidden="1" x14ac:dyDescent="0.2">
      <c r="A805" s="41">
        <v>44559</v>
      </c>
      <c r="B805" s="42" t="s">
        <v>30</v>
      </c>
      <c r="C805" s="42" t="s">
        <v>45</v>
      </c>
      <c r="D805" s="37">
        <v>50000</v>
      </c>
      <c r="E805" s="29"/>
      <c r="F805" s="48">
        <f t="shared" si="14"/>
        <v>15724000</v>
      </c>
    </row>
    <row r="806" spans="1:6" hidden="1" x14ac:dyDescent="0.2">
      <c r="A806" s="41">
        <v>44559</v>
      </c>
      <c r="B806" s="42" t="s">
        <v>30</v>
      </c>
      <c r="C806" s="42" t="s">
        <v>529</v>
      </c>
      <c r="D806" s="37">
        <v>700000</v>
      </c>
      <c r="E806" s="29"/>
      <c r="F806" s="48">
        <f t="shared" si="14"/>
        <v>16424000</v>
      </c>
    </row>
    <row r="807" spans="1:6" hidden="1" x14ac:dyDescent="0.2">
      <c r="A807" s="41">
        <v>44559</v>
      </c>
      <c r="B807" s="42" t="s">
        <v>30</v>
      </c>
      <c r="C807" s="42" t="s">
        <v>412</v>
      </c>
      <c r="D807" s="37">
        <v>150000</v>
      </c>
      <c r="E807" s="29"/>
      <c r="F807" s="48">
        <f t="shared" si="14"/>
        <v>16574000</v>
      </c>
    </row>
    <row r="808" spans="1:6" hidden="1" x14ac:dyDescent="0.2">
      <c r="A808" s="41">
        <v>44559</v>
      </c>
      <c r="B808" s="42" t="s">
        <v>30</v>
      </c>
      <c r="C808" s="42" t="s">
        <v>119</v>
      </c>
      <c r="D808" s="37">
        <v>200000</v>
      </c>
      <c r="E808" s="29"/>
      <c r="F808" s="48">
        <f t="shared" si="14"/>
        <v>16774000</v>
      </c>
    </row>
    <row r="809" spans="1:6" hidden="1" x14ac:dyDescent="0.2">
      <c r="A809" s="65">
        <v>44559</v>
      </c>
      <c r="B809" s="57" t="s">
        <v>30</v>
      </c>
      <c r="C809" s="57" t="s">
        <v>107</v>
      </c>
      <c r="D809" s="71">
        <v>50000</v>
      </c>
      <c r="E809" s="66"/>
      <c r="F809" s="48">
        <f t="shared" si="14"/>
        <v>16824000</v>
      </c>
    </row>
    <row r="810" spans="1:6" hidden="1" x14ac:dyDescent="0.2">
      <c r="A810" s="44">
        <v>44559</v>
      </c>
      <c r="B810" s="14" t="s">
        <v>30</v>
      </c>
      <c r="C810" s="14" t="s">
        <v>278</v>
      </c>
      <c r="D810" s="25">
        <v>450000</v>
      </c>
      <c r="E810" s="34"/>
      <c r="F810" s="48">
        <f t="shared" si="14"/>
        <v>17274000</v>
      </c>
    </row>
    <row r="811" spans="1:6" hidden="1" x14ac:dyDescent="0.2">
      <c r="A811" s="44">
        <v>44559</v>
      </c>
      <c r="B811" s="14" t="s">
        <v>17</v>
      </c>
      <c r="C811" s="14" t="s">
        <v>555</v>
      </c>
      <c r="D811" s="25">
        <v>50000</v>
      </c>
      <c r="E811" s="34"/>
      <c r="F811" s="48">
        <f t="shared" si="14"/>
        <v>17324000</v>
      </c>
    </row>
    <row r="812" spans="1:6" hidden="1" x14ac:dyDescent="0.2">
      <c r="A812" s="44">
        <v>44559</v>
      </c>
      <c r="B812" s="14" t="s">
        <v>17</v>
      </c>
      <c r="C812" s="14" t="s">
        <v>559</v>
      </c>
      <c r="D812" s="24">
        <v>250000</v>
      </c>
      <c r="E812" s="34"/>
      <c r="F812" s="48">
        <f t="shared" si="14"/>
        <v>17574000</v>
      </c>
    </row>
    <row r="813" spans="1:6" hidden="1" x14ac:dyDescent="0.2">
      <c r="A813" s="44">
        <v>44559</v>
      </c>
      <c r="B813" s="14" t="s">
        <v>17</v>
      </c>
      <c r="C813" s="14" t="s">
        <v>560</v>
      </c>
      <c r="D813" s="24">
        <v>250000</v>
      </c>
      <c r="E813" s="34"/>
      <c r="F813" s="48">
        <f t="shared" si="14"/>
        <v>17824000</v>
      </c>
    </row>
    <row r="814" spans="1:6" hidden="1" x14ac:dyDescent="0.2">
      <c r="A814" s="44">
        <v>44559</v>
      </c>
      <c r="B814" s="14" t="s">
        <v>17</v>
      </c>
      <c r="C814" s="14" t="s">
        <v>36</v>
      </c>
      <c r="D814" s="25">
        <v>50000</v>
      </c>
      <c r="E814" s="34"/>
      <c r="F814" s="48">
        <f t="shared" si="14"/>
        <v>17874000</v>
      </c>
    </row>
    <row r="815" spans="1:6" hidden="1" x14ac:dyDescent="0.2">
      <c r="A815" s="44">
        <v>44559</v>
      </c>
      <c r="B815" s="14" t="s">
        <v>17</v>
      </c>
      <c r="C815" s="14" t="s">
        <v>534</v>
      </c>
      <c r="D815" s="25">
        <v>150000</v>
      </c>
      <c r="E815" s="34"/>
      <c r="F815" s="48">
        <f t="shared" si="14"/>
        <v>18024000</v>
      </c>
    </row>
    <row r="816" spans="1:6" hidden="1" x14ac:dyDescent="0.2">
      <c r="A816" s="44">
        <v>44560</v>
      </c>
      <c r="B816" s="14" t="s">
        <v>17</v>
      </c>
      <c r="C816" s="14" t="s">
        <v>535</v>
      </c>
      <c r="D816" s="25">
        <v>50000</v>
      </c>
      <c r="E816" s="34"/>
      <c r="F816" s="48">
        <f t="shared" si="14"/>
        <v>18074000</v>
      </c>
    </row>
    <row r="817" spans="1:6" hidden="1" x14ac:dyDescent="0.2">
      <c r="A817" s="44">
        <v>44560</v>
      </c>
      <c r="B817" s="14" t="s">
        <v>17</v>
      </c>
      <c r="C817" s="14" t="s">
        <v>536</v>
      </c>
      <c r="D817" s="25">
        <v>150000</v>
      </c>
      <c r="E817" s="34"/>
      <c r="F817" s="48">
        <f t="shared" si="14"/>
        <v>18224000</v>
      </c>
    </row>
    <row r="818" spans="1:6" hidden="1" x14ac:dyDescent="0.2">
      <c r="A818" s="44">
        <v>44560</v>
      </c>
      <c r="B818" s="14" t="s">
        <v>100</v>
      </c>
      <c r="C818" s="14" t="s">
        <v>197</v>
      </c>
      <c r="D818" s="25">
        <v>50000</v>
      </c>
      <c r="E818" s="34"/>
      <c r="F818" s="48">
        <f t="shared" si="14"/>
        <v>18274000</v>
      </c>
    </row>
    <row r="819" spans="1:6" hidden="1" x14ac:dyDescent="0.2">
      <c r="A819" s="44">
        <v>44560</v>
      </c>
      <c r="B819" s="14" t="s">
        <v>100</v>
      </c>
      <c r="C819" s="14" t="s">
        <v>537</v>
      </c>
      <c r="D819" s="24">
        <v>500000</v>
      </c>
      <c r="E819" s="34"/>
      <c r="F819" s="48">
        <f t="shared" si="14"/>
        <v>18774000</v>
      </c>
    </row>
    <row r="820" spans="1:6" hidden="1" x14ac:dyDescent="0.2">
      <c r="A820" s="44">
        <v>44561</v>
      </c>
      <c r="B820" s="14" t="s">
        <v>100</v>
      </c>
      <c r="C820" s="14" t="s">
        <v>538</v>
      </c>
      <c r="D820" s="24">
        <v>200000</v>
      </c>
      <c r="E820" s="34"/>
      <c r="F820" s="48">
        <f t="shared" si="14"/>
        <v>18974000</v>
      </c>
    </row>
    <row r="821" spans="1:6" hidden="1" x14ac:dyDescent="0.2">
      <c r="A821" s="44">
        <v>44562</v>
      </c>
      <c r="B821" s="14" t="s">
        <v>100</v>
      </c>
      <c r="C821" s="14" t="s">
        <v>41</v>
      </c>
      <c r="D821" s="24">
        <v>50000</v>
      </c>
      <c r="E821" s="34"/>
      <c r="F821" s="48">
        <f t="shared" si="14"/>
        <v>19024000</v>
      </c>
    </row>
    <row r="822" spans="1:6" hidden="1" x14ac:dyDescent="0.2">
      <c r="A822" s="44">
        <v>44562</v>
      </c>
      <c r="B822" s="14" t="s">
        <v>100</v>
      </c>
      <c r="C822" s="14" t="s">
        <v>174</v>
      </c>
      <c r="D822" s="24">
        <v>50000</v>
      </c>
      <c r="E822" s="34"/>
      <c r="F822" s="48">
        <f t="shared" si="14"/>
        <v>19074000</v>
      </c>
    </row>
    <row r="823" spans="1:6" hidden="1" x14ac:dyDescent="0.2">
      <c r="A823" s="44">
        <v>44562</v>
      </c>
      <c r="B823" s="14" t="s">
        <v>100</v>
      </c>
      <c r="C823" s="14" t="s">
        <v>539</v>
      </c>
      <c r="D823" s="24">
        <v>300000</v>
      </c>
      <c r="E823" s="34"/>
      <c r="F823" s="48">
        <f t="shared" si="14"/>
        <v>19374000</v>
      </c>
    </row>
    <row r="824" spans="1:6" x14ac:dyDescent="0.2">
      <c r="A824" s="44">
        <v>44562</v>
      </c>
      <c r="B824" s="14" t="s">
        <v>100</v>
      </c>
      <c r="C824" s="14" t="s">
        <v>540</v>
      </c>
      <c r="D824" s="24">
        <v>200000</v>
      </c>
      <c r="E824" s="34"/>
      <c r="F824" s="48">
        <f t="shared" si="14"/>
        <v>19574000</v>
      </c>
    </row>
    <row r="825" spans="1:6" hidden="1" x14ac:dyDescent="0.2">
      <c r="A825" s="44">
        <v>44562</v>
      </c>
      <c r="B825" s="14" t="s">
        <v>100</v>
      </c>
      <c r="C825" s="14" t="s">
        <v>542</v>
      </c>
      <c r="D825" s="24">
        <v>200000</v>
      </c>
      <c r="E825" s="34"/>
      <c r="F825" s="48">
        <f t="shared" si="14"/>
        <v>19774000</v>
      </c>
    </row>
    <row r="826" spans="1:6" hidden="1" x14ac:dyDescent="0.2">
      <c r="A826" s="44">
        <v>44564</v>
      </c>
      <c r="B826" s="14" t="s">
        <v>100</v>
      </c>
      <c r="C826" s="14" t="s">
        <v>541</v>
      </c>
      <c r="D826" s="24">
        <v>2200000</v>
      </c>
      <c r="E826" s="34"/>
      <c r="F826" s="48">
        <f t="shared" si="14"/>
        <v>21974000</v>
      </c>
    </row>
    <row r="827" spans="1:6" hidden="1" x14ac:dyDescent="0.2">
      <c r="A827" s="44">
        <v>44564</v>
      </c>
      <c r="B827" s="14" t="s">
        <v>100</v>
      </c>
      <c r="C827" s="14" t="s">
        <v>543</v>
      </c>
      <c r="D827" s="24">
        <v>500000</v>
      </c>
      <c r="E827" s="34"/>
      <c r="F827" s="48">
        <f t="shared" si="14"/>
        <v>22474000</v>
      </c>
    </row>
    <row r="828" spans="1:6" hidden="1" x14ac:dyDescent="0.2">
      <c r="A828" s="44">
        <v>44566</v>
      </c>
      <c r="B828" s="14" t="s">
        <v>100</v>
      </c>
      <c r="C828" s="14" t="s">
        <v>544</v>
      </c>
      <c r="D828" s="24">
        <v>200000</v>
      </c>
      <c r="E828" s="34"/>
      <c r="F828" s="48">
        <f t="shared" si="14"/>
        <v>22674000</v>
      </c>
    </row>
    <row r="831" spans="1:6" x14ac:dyDescent="0.2">
      <c r="B831" s="229"/>
      <c r="C831" s="332"/>
      <c r="D831" s="332"/>
      <c r="E831" s="333"/>
      <c r="F831" s="232"/>
    </row>
  </sheetData>
  <autoFilter ref="A1:F828" xr:uid="{00000000-0001-0000-0600-000000000000}">
    <filterColumn colId="2">
      <filters>
        <filter val="iwan bayar 08/10/21"/>
        <filter val="iwan bayar 15/11/21"/>
      </filters>
    </filterColumn>
  </autoFilter>
  <mergeCells count="9">
    <mergeCell ref="A539:F539"/>
    <mergeCell ref="A2:F2"/>
    <mergeCell ref="A72:F72"/>
    <mergeCell ref="A142:F142"/>
    <mergeCell ref="A220:F220"/>
    <mergeCell ref="A301:F301"/>
    <mergeCell ref="A362:F362"/>
    <mergeCell ref="A416:F416"/>
    <mergeCell ref="A475:F47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4EFF-7B10-4C65-B345-6D532880427A}">
  <dimension ref="A1:L598"/>
  <sheetViews>
    <sheetView workbookViewId="0">
      <selection activeCell="C465" sqref="C465"/>
    </sheetView>
  </sheetViews>
  <sheetFormatPr defaultRowHeight="15" x14ac:dyDescent="0.2"/>
  <cols>
    <col min="1" max="1" width="13.85546875" customWidth="1"/>
    <col min="2" max="2" width="5.109375" bestFit="1" customWidth="1"/>
    <col min="3" max="3" width="34.70703125" customWidth="1"/>
    <col min="4" max="4" width="13.31640625" bestFit="1" customWidth="1"/>
    <col min="5" max="5" width="14.9296875" bestFit="1" customWidth="1"/>
    <col min="6" max="6" width="13.31640625" bestFit="1" customWidth="1"/>
    <col min="7" max="7" width="11.02734375" bestFit="1" customWidth="1"/>
    <col min="8" max="8" width="12.10546875" bestFit="1" customWidth="1"/>
    <col min="10" max="10" width="24.2109375" bestFit="1" customWidth="1"/>
    <col min="11" max="11" width="10.76171875" bestFit="1" customWidth="1"/>
    <col min="12" max="12" width="11.02734375" bestFit="1" customWidth="1"/>
  </cols>
  <sheetData>
    <row r="1" spans="1:6" x14ac:dyDescent="0.2">
      <c r="A1" s="14"/>
      <c r="B1" s="14"/>
      <c r="C1" s="14"/>
      <c r="D1" s="330"/>
      <c r="E1" s="330"/>
      <c r="F1" s="14"/>
    </row>
    <row r="2" spans="1:6" ht="29.25" x14ac:dyDescent="0.2">
      <c r="A2" s="334" t="s">
        <v>561</v>
      </c>
      <c r="B2" s="334"/>
      <c r="C2" s="334"/>
      <c r="D2" s="334"/>
      <c r="E2" s="334"/>
      <c r="F2" s="334"/>
    </row>
    <row r="3" spans="1:6" ht="29.25" x14ac:dyDescent="0.2">
      <c r="A3" s="30"/>
      <c r="B3" s="30"/>
      <c r="C3" s="30"/>
      <c r="D3" s="161"/>
      <c r="E3" s="161"/>
      <c r="F3" s="48"/>
    </row>
    <row r="4" spans="1:6" x14ac:dyDescent="0.2">
      <c r="A4" s="14" t="s">
        <v>147</v>
      </c>
      <c r="B4" s="14" t="s">
        <v>148</v>
      </c>
      <c r="C4" s="14" t="s">
        <v>149</v>
      </c>
      <c r="D4" s="330" t="s">
        <v>150</v>
      </c>
      <c r="E4" s="330" t="s">
        <v>151</v>
      </c>
      <c r="F4" s="48" t="s">
        <v>312</v>
      </c>
    </row>
    <row r="5" spans="1:6" x14ac:dyDescent="0.2">
      <c r="A5" s="130">
        <v>44567</v>
      </c>
      <c r="B5" t="s">
        <v>17</v>
      </c>
      <c r="C5" t="s">
        <v>839</v>
      </c>
      <c r="D5" s="143">
        <v>200000</v>
      </c>
      <c r="E5" s="143"/>
    </row>
    <row r="6" spans="1:6" x14ac:dyDescent="0.2">
      <c r="A6" s="130">
        <v>44568</v>
      </c>
      <c r="B6" t="s">
        <v>100</v>
      </c>
      <c r="C6" t="s">
        <v>545</v>
      </c>
      <c r="D6" s="143"/>
      <c r="E6" s="143">
        <v>2500000</v>
      </c>
    </row>
    <row r="7" spans="1:6" x14ac:dyDescent="0.2">
      <c r="A7" s="130">
        <v>44568</v>
      </c>
      <c r="B7" t="s">
        <v>100</v>
      </c>
      <c r="C7" t="s">
        <v>546</v>
      </c>
      <c r="D7" s="143">
        <v>150000</v>
      </c>
      <c r="E7" s="143"/>
    </row>
    <row r="8" spans="1:6" x14ac:dyDescent="0.2">
      <c r="A8" s="130">
        <v>44568</v>
      </c>
      <c r="B8" t="s">
        <v>100</v>
      </c>
      <c r="C8" t="s">
        <v>547</v>
      </c>
      <c r="D8" s="143">
        <v>1050000</v>
      </c>
      <c r="E8" s="143"/>
    </row>
    <row r="9" spans="1:6" x14ac:dyDescent="0.2">
      <c r="A9" s="130">
        <v>44568</v>
      </c>
      <c r="B9" t="s">
        <v>100</v>
      </c>
      <c r="C9" t="s">
        <v>302</v>
      </c>
      <c r="D9" s="143"/>
      <c r="E9" s="143">
        <v>2500000</v>
      </c>
    </row>
    <row r="10" spans="1:6" x14ac:dyDescent="0.2">
      <c r="A10" s="130">
        <v>44568</v>
      </c>
      <c r="B10" t="s">
        <v>100</v>
      </c>
      <c r="C10" t="s">
        <v>554</v>
      </c>
      <c r="D10" s="143">
        <v>100000</v>
      </c>
      <c r="E10" s="143"/>
    </row>
    <row r="11" spans="1:6" x14ac:dyDescent="0.2">
      <c r="A11" s="130">
        <v>44568</v>
      </c>
      <c r="B11" t="s">
        <v>100</v>
      </c>
      <c r="C11" t="s">
        <v>548</v>
      </c>
      <c r="D11" s="143">
        <v>180000</v>
      </c>
      <c r="E11" s="143"/>
    </row>
    <row r="12" spans="1:6" x14ac:dyDescent="0.2">
      <c r="A12" s="130">
        <v>44568</v>
      </c>
      <c r="B12" t="s">
        <v>100</v>
      </c>
      <c r="C12" t="s">
        <v>340</v>
      </c>
      <c r="D12" s="143"/>
      <c r="E12" s="143">
        <v>200000</v>
      </c>
    </row>
    <row r="13" spans="1:6" x14ac:dyDescent="0.2">
      <c r="A13" s="130">
        <v>44569</v>
      </c>
      <c r="B13" t="s">
        <v>100</v>
      </c>
      <c r="C13" t="s">
        <v>287</v>
      </c>
      <c r="D13" s="143"/>
      <c r="E13" s="143">
        <v>500000</v>
      </c>
    </row>
    <row r="14" spans="1:6" x14ac:dyDescent="0.2">
      <c r="A14" s="130">
        <v>44569</v>
      </c>
      <c r="B14" t="s">
        <v>100</v>
      </c>
      <c r="C14" t="s">
        <v>113</v>
      </c>
      <c r="D14" s="143"/>
      <c r="E14" s="143">
        <v>300000</v>
      </c>
    </row>
    <row r="15" spans="1:6" x14ac:dyDescent="0.2">
      <c r="A15" s="130">
        <v>44569</v>
      </c>
      <c r="B15" t="s">
        <v>100</v>
      </c>
      <c r="C15" t="s">
        <v>700</v>
      </c>
      <c r="D15" s="143">
        <v>1250000</v>
      </c>
      <c r="E15" s="143"/>
    </row>
    <row r="16" spans="1:6" x14ac:dyDescent="0.2">
      <c r="A16" s="130">
        <v>44569</v>
      </c>
      <c r="B16" t="s">
        <v>17</v>
      </c>
      <c r="C16" t="s">
        <v>828</v>
      </c>
      <c r="D16" s="143"/>
      <c r="E16" s="143">
        <v>2500000</v>
      </c>
    </row>
    <row r="17" spans="1:5" x14ac:dyDescent="0.2">
      <c r="A17" s="130">
        <v>44570</v>
      </c>
      <c r="B17" t="s">
        <v>17</v>
      </c>
      <c r="C17" t="s">
        <v>549</v>
      </c>
      <c r="D17" s="143"/>
      <c r="E17" s="143">
        <v>200000</v>
      </c>
    </row>
    <row r="18" spans="1:5" x14ac:dyDescent="0.2">
      <c r="A18" s="130">
        <v>44571</v>
      </c>
      <c r="B18" t="s">
        <v>17</v>
      </c>
      <c r="C18" t="s">
        <v>202</v>
      </c>
      <c r="D18" s="143"/>
      <c r="E18" s="143">
        <v>200000</v>
      </c>
    </row>
    <row r="19" spans="1:5" x14ac:dyDescent="0.2">
      <c r="A19" s="130">
        <v>44572</v>
      </c>
      <c r="B19" t="s">
        <v>17</v>
      </c>
      <c r="C19" t="s">
        <v>158</v>
      </c>
      <c r="D19" s="143"/>
      <c r="E19" s="143">
        <v>300000</v>
      </c>
    </row>
    <row r="20" spans="1:5" x14ac:dyDescent="0.2">
      <c r="A20" s="130">
        <v>44573</v>
      </c>
      <c r="B20" t="s">
        <v>100</v>
      </c>
      <c r="C20" t="s">
        <v>161</v>
      </c>
      <c r="D20" s="143"/>
      <c r="E20" s="143">
        <v>100000</v>
      </c>
    </row>
    <row r="21" spans="1:5" x14ac:dyDescent="0.2">
      <c r="A21" s="130">
        <v>44573</v>
      </c>
      <c r="B21" t="s">
        <v>100</v>
      </c>
      <c r="C21" t="s">
        <v>164</v>
      </c>
      <c r="D21" s="143"/>
      <c r="E21" s="143">
        <v>200000</v>
      </c>
    </row>
    <row r="22" spans="1:5" x14ac:dyDescent="0.2">
      <c r="A22" s="130">
        <v>44574</v>
      </c>
      <c r="B22" t="s">
        <v>17</v>
      </c>
      <c r="C22" t="s">
        <v>101</v>
      </c>
      <c r="D22" s="143"/>
      <c r="E22" s="143">
        <v>150000</v>
      </c>
    </row>
    <row r="23" spans="1:5" x14ac:dyDescent="0.2">
      <c r="A23" s="130">
        <v>44576</v>
      </c>
      <c r="B23" t="s">
        <v>100</v>
      </c>
      <c r="C23" t="s">
        <v>316</v>
      </c>
      <c r="D23" s="143"/>
      <c r="E23" s="143">
        <v>200000</v>
      </c>
    </row>
    <row r="24" spans="1:5" x14ac:dyDescent="0.2">
      <c r="A24" s="130">
        <v>44576</v>
      </c>
      <c r="B24" t="s">
        <v>100</v>
      </c>
      <c r="C24" t="s">
        <v>101</v>
      </c>
      <c r="D24" s="143"/>
      <c r="E24" s="143">
        <v>100000</v>
      </c>
    </row>
    <row r="25" spans="1:5" x14ac:dyDescent="0.2">
      <c r="A25" s="130">
        <v>44576</v>
      </c>
      <c r="B25" t="s">
        <v>100</v>
      </c>
      <c r="C25" t="s">
        <v>159</v>
      </c>
      <c r="D25" s="143"/>
      <c r="E25" s="143">
        <v>50000</v>
      </c>
    </row>
    <row r="26" spans="1:5" x14ac:dyDescent="0.2">
      <c r="A26" s="130">
        <v>44577</v>
      </c>
      <c r="B26" t="s">
        <v>17</v>
      </c>
      <c r="C26" t="s">
        <v>822</v>
      </c>
      <c r="D26" s="143"/>
      <c r="E26" s="143">
        <v>1500000</v>
      </c>
    </row>
    <row r="27" spans="1:5" x14ac:dyDescent="0.2">
      <c r="A27" s="130">
        <v>44579</v>
      </c>
      <c r="B27" t="s">
        <v>100</v>
      </c>
      <c r="C27" t="s">
        <v>113</v>
      </c>
      <c r="D27" s="143"/>
      <c r="E27" s="143">
        <v>500000</v>
      </c>
    </row>
    <row r="28" spans="1:5" x14ac:dyDescent="0.2">
      <c r="A28" s="130">
        <v>44579</v>
      </c>
      <c r="B28" t="s">
        <v>100</v>
      </c>
      <c r="C28" t="s">
        <v>550</v>
      </c>
      <c r="D28" s="143"/>
      <c r="E28" s="143">
        <v>500000</v>
      </c>
    </row>
    <row r="29" spans="1:5" x14ac:dyDescent="0.2">
      <c r="A29" s="130">
        <v>44579</v>
      </c>
      <c r="B29" t="s">
        <v>17</v>
      </c>
      <c r="C29" t="s">
        <v>158</v>
      </c>
      <c r="D29" s="143"/>
      <c r="E29" s="143">
        <v>200000</v>
      </c>
    </row>
    <row r="30" spans="1:5" x14ac:dyDescent="0.2">
      <c r="A30" s="130">
        <v>44579</v>
      </c>
      <c r="B30" t="s">
        <v>100</v>
      </c>
      <c r="C30" t="s">
        <v>551</v>
      </c>
      <c r="D30" s="143"/>
      <c r="E30" s="143">
        <v>250000</v>
      </c>
    </row>
    <row r="31" spans="1:5" x14ac:dyDescent="0.2">
      <c r="A31" s="130">
        <v>44579</v>
      </c>
      <c r="B31" t="s">
        <v>100</v>
      </c>
      <c r="C31" t="s">
        <v>157</v>
      </c>
      <c r="D31" s="143"/>
      <c r="E31" s="143">
        <v>500000</v>
      </c>
    </row>
    <row r="32" spans="1:5" x14ac:dyDescent="0.2">
      <c r="A32" s="130">
        <v>44579</v>
      </c>
      <c r="B32" t="s">
        <v>17</v>
      </c>
      <c r="C32" t="s">
        <v>552</v>
      </c>
      <c r="D32" s="143">
        <v>500000</v>
      </c>
      <c r="E32" s="143"/>
    </row>
    <row r="33" spans="1:5" x14ac:dyDescent="0.2">
      <c r="A33" s="130">
        <v>44579</v>
      </c>
      <c r="B33" t="s">
        <v>17</v>
      </c>
      <c r="C33" t="s">
        <v>553</v>
      </c>
      <c r="D33" s="143">
        <v>500000</v>
      </c>
      <c r="E33" s="143"/>
    </row>
    <row r="34" spans="1:5" x14ac:dyDescent="0.2">
      <c r="A34" s="130">
        <v>44581</v>
      </c>
      <c r="B34" t="s">
        <v>100</v>
      </c>
      <c r="C34" t="s">
        <v>161</v>
      </c>
      <c r="D34" s="143"/>
      <c r="E34" s="143">
        <v>400000</v>
      </c>
    </row>
    <row r="35" spans="1:5" x14ac:dyDescent="0.2">
      <c r="A35" s="130">
        <v>44581</v>
      </c>
      <c r="B35" t="s">
        <v>100</v>
      </c>
      <c r="C35" t="s">
        <v>556</v>
      </c>
      <c r="D35" s="143"/>
      <c r="E35" s="143">
        <v>200000</v>
      </c>
    </row>
    <row r="36" spans="1:5" x14ac:dyDescent="0.2">
      <c r="A36" s="130">
        <v>44583</v>
      </c>
      <c r="B36" t="s">
        <v>100</v>
      </c>
      <c r="C36" t="s">
        <v>162</v>
      </c>
      <c r="D36" s="143"/>
      <c r="E36" s="143">
        <v>100000</v>
      </c>
    </row>
    <row r="37" spans="1:5" x14ac:dyDescent="0.2">
      <c r="A37" s="130">
        <v>44583</v>
      </c>
      <c r="B37" t="s">
        <v>100</v>
      </c>
      <c r="C37" t="s">
        <v>113</v>
      </c>
      <c r="D37" s="143"/>
      <c r="E37" s="143">
        <v>100000</v>
      </c>
    </row>
    <row r="38" spans="1:5" x14ac:dyDescent="0.2">
      <c r="A38" s="130">
        <v>44584</v>
      </c>
      <c r="B38" t="s">
        <v>100</v>
      </c>
      <c r="C38" t="s">
        <v>557</v>
      </c>
      <c r="D38" s="143"/>
      <c r="E38" s="143">
        <v>200000</v>
      </c>
    </row>
    <row r="39" spans="1:5" x14ac:dyDescent="0.2">
      <c r="A39" s="130">
        <v>44584</v>
      </c>
      <c r="B39" t="s">
        <v>100</v>
      </c>
      <c r="C39" t="s">
        <v>113</v>
      </c>
      <c r="D39" s="143"/>
      <c r="E39" s="143">
        <v>100000</v>
      </c>
    </row>
    <row r="40" spans="1:5" x14ac:dyDescent="0.2">
      <c r="A40" s="130">
        <v>44587</v>
      </c>
      <c r="B40" t="s">
        <v>100</v>
      </c>
      <c r="C40" t="s">
        <v>159</v>
      </c>
      <c r="D40" s="143"/>
      <c r="E40" s="143">
        <v>50000</v>
      </c>
    </row>
    <row r="41" spans="1:5" x14ac:dyDescent="0.2">
      <c r="A41" s="130">
        <v>44589</v>
      </c>
      <c r="B41" t="s">
        <v>100</v>
      </c>
      <c r="C41" t="s">
        <v>562</v>
      </c>
      <c r="D41" s="143">
        <v>100000</v>
      </c>
      <c r="E41" s="143"/>
    </row>
    <row r="42" spans="1:5" x14ac:dyDescent="0.2">
      <c r="A42" s="130">
        <v>44589</v>
      </c>
      <c r="B42" t="s">
        <v>100</v>
      </c>
      <c r="C42" t="s">
        <v>40</v>
      </c>
      <c r="D42" s="143">
        <v>50000</v>
      </c>
      <c r="E42" s="143"/>
    </row>
    <row r="43" spans="1:5" x14ac:dyDescent="0.2">
      <c r="A43" s="130">
        <v>44589</v>
      </c>
      <c r="B43" t="s">
        <v>100</v>
      </c>
      <c r="C43" t="s">
        <v>821</v>
      </c>
      <c r="D43" s="143">
        <v>200000</v>
      </c>
      <c r="E43" s="143"/>
    </row>
    <row r="44" spans="1:5" x14ac:dyDescent="0.2">
      <c r="A44" s="130">
        <v>44589</v>
      </c>
      <c r="B44" t="s">
        <v>17</v>
      </c>
      <c r="C44" t="s">
        <v>36</v>
      </c>
      <c r="D44" s="143">
        <v>50000</v>
      </c>
      <c r="E44" s="143"/>
    </row>
    <row r="45" spans="1:5" x14ac:dyDescent="0.2">
      <c r="A45" s="130">
        <v>44589</v>
      </c>
      <c r="B45" t="s">
        <v>17</v>
      </c>
      <c r="C45" t="s">
        <v>563</v>
      </c>
      <c r="D45" s="143">
        <v>200000</v>
      </c>
      <c r="E45" s="143"/>
    </row>
    <row r="46" spans="1:5" x14ac:dyDescent="0.2">
      <c r="A46" s="130">
        <v>44589</v>
      </c>
      <c r="B46" t="s">
        <v>100</v>
      </c>
      <c r="C46" t="s">
        <v>185</v>
      </c>
      <c r="D46" s="143">
        <v>50000</v>
      </c>
      <c r="E46" s="143"/>
    </row>
    <row r="47" spans="1:5" x14ac:dyDescent="0.2">
      <c r="A47" s="130">
        <v>44589</v>
      </c>
      <c r="B47" t="s">
        <v>100</v>
      </c>
      <c r="C47" t="s">
        <v>564</v>
      </c>
      <c r="D47" s="143">
        <v>250000</v>
      </c>
      <c r="E47" s="143"/>
    </row>
    <row r="48" spans="1:5" x14ac:dyDescent="0.2">
      <c r="A48" s="130">
        <v>44589</v>
      </c>
      <c r="B48" t="s">
        <v>100</v>
      </c>
      <c r="C48" t="s">
        <v>486</v>
      </c>
      <c r="D48" s="143">
        <v>50000</v>
      </c>
      <c r="E48" s="143"/>
    </row>
    <row r="49" spans="1:5" x14ac:dyDescent="0.2">
      <c r="A49" s="130">
        <v>44589</v>
      </c>
      <c r="B49" t="s">
        <v>17</v>
      </c>
      <c r="C49" t="s">
        <v>219</v>
      </c>
      <c r="D49" s="143">
        <v>50000</v>
      </c>
      <c r="E49" s="143"/>
    </row>
    <row r="50" spans="1:5" x14ac:dyDescent="0.2">
      <c r="A50" s="130">
        <v>44589</v>
      </c>
      <c r="B50" t="s">
        <v>17</v>
      </c>
      <c r="C50" t="s">
        <v>565</v>
      </c>
      <c r="D50" s="143">
        <v>200000</v>
      </c>
      <c r="E50" s="143"/>
    </row>
    <row r="51" spans="1:5" x14ac:dyDescent="0.2">
      <c r="A51" s="130">
        <v>44589</v>
      </c>
      <c r="B51" t="s">
        <v>17</v>
      </c>
      <c r="C51" t="s">
        <v>566</v>
      </c>
      <c r="D51" s="143">
        <v>100000</v>
      </c>
      <c r="E51" s="143"/>
    </row>
    <row r="52" spans="1:5" x14ac:dyDescent="0.2">
      <c r="A52" s="130">
        <v>44589</v>
      </c>
      <c r="B52" t="s">
        <v>17</v>
      </c>
      <c r="C52" t="s">
        <v>350</v>
      </c>
      <c r="D52" s="143">
        <v>50000</v>
      </c>
      <c r="E52" s="143"/>
    </row>
    <row r="53" spans="1:5" x14ac:dyDescent="0.2">
      <c r="A53" s="130">
        <v>44589</v>
      </c>
      <c r="B53" t="s">
        <v>17</v>
      </c>
      <c r="C53" t="s">
        <v>296</v>
      </c>
      <c r="D53" s="143">
        <v>100000</v>
      </c>
      <c r="E53" s="143"/>
    </row>
    <row r="54" spans="1:5" x14ac:dyDescent="0.2">
      <c r="A54" s="139">
        <v>44589</v>
      </c>
      <c r="B54" s="140" t="s">
        <v>17</v>
      </c>
      <c r="C54" s="140" t="s">
        <v>567</v>
      </c>
      <c r="D54" s="162">
        <v>200000</v>
      </c>
      <c r="E54" s="143"/>
    </row>
    <row r="55" spans="1:5" x14ac:dyDescent="0.2">
      <c r="A55" s="130">
        <v>44589</v>
      </c>
      <c r="B55" t="s">
        <v>17</v>
      </c>
      <c r="C55" t="s">
        <v>568</v>
      </c>
      <c r="D55" s="143">
        <v>200000</v>
      </c>
      <c r="E55" s="143"/>
    </row>
    <row r="56" spans="1:5" x14ac:dyDescent="0.2">
      <c r="A56" s="130">
        <v>44589</v>
      </c>
      <c r="B56" t="s">
        <v>17</v>
      </c>
      <c r="C56" t="s">
        <v>840</v>
      </c>
      <c r="D56" s="143">
        <v>200000</v>
      </c>
      <c r="E56" s="143"/>
    </row>
    <row r="57" spans="1:5" x14ac:dyDescent="0.2">
      <c r="A57" s="130">
        <v>44589</v>
      </c>
      <c r="B57" t="s">
        <v>17</v>
      </c>
      <c r="C57" t="s">
        <v>569</v>
      </c>
      <c r="D57" s="143">
        <v>50000</v>
      </c>
      <c r="E57" s="143"/>
    </row>
    <row r="58" spans="1:5" x14ac:dyDescent="0.2">
      <c r="A58" s="130">
        <v>44590</v>
      </c>
      <c r="B58" t="s">
        <v>100</v>
      </c>
      <c r="C58" t="s">
        <v>699</v>
      </c>
      <c r="D58" s="143">
        <v>50000</v>
      </c>
      <c r="E58" s="143"/>
    </row>
    <row r="59" spans="1:5" x14ac:dyDescent="0.2">
      <c r="A59" s="130">
        <v>44590</v>
      </c>
      <c r="B59" t="s">
        <v>100</v>
      </c>
      <c r="C59" t="s">
        <v>903</v>
      </c>
      <c r="D59" s="143">
        <v>250000</v>
      </c>
      <c r="E59" s="143"/>
    </row>
    <row r="60" spans="1:5" x14ac:dyDescent="0.2">
      <c r="A60" s="130">
        <v>44590</v>
      </c>
      <c r="B60" t="s">
        <v>100</v>
      </c>
      <c r="C60" t="s">
        <v>750</v>
      </c>
      <c r="D60" s="143">
        <v>50000</v>
      </c>
      <c r="E60" s="143"/>
    </row>
    <row r="61" spans="1:5" x14ac:dyDescent="0.2">
      <c r="A61" s="130">
        <v>44590</v>
      </c>
      <c r="B61" t="s">
        <v>100</v>
      </c>
      <c r="C61" t="s">
        <v>823</v>
      </c>
      <c r="D61" s="143">
        <v>150000</v>
      </c>
      <c r="E61" s="143"/>
    </row>
    <row r="62" spans="1:5" x14ac:dyDescent="0.2">
      <c r="A62" s="130">
        <v>44590</v>
      </c>
      <c r="B62" t="s">
        <v>100</v>
      </c>
      <c r="C62" t="s">
        <v>570</v>
      </c>
      <c r="D62" s="143">
        <v>200000</v>
      </c>
      <c r="E62" s="143"/>
    </row>
    <row r="63" spans="1:5" x14ac:dyDescent="0.2">
      <c r="A63" s="130">
        <v>44590</v>
      </c>
      <c r="B63" t="s">
        <v>100</v>
      </c>
      <c r="C63" t="s">
        <v>571</v>
      </c>
      <c r="D63" s="143">
        <v>200000</v>
      </c>
      <c r="E63" s="143"/>
    </row>
    <row r="64" spans="1:5" x14ac:dyDescent="0.2">
      <c r="A64" s="130">
        <v>44590</v>
      </c>
      <c r="B64" t="s">
        <v>100</v>
      </c>
      <c r="C64" t="s">
        <v>291</v>
      </c>
      <c r="D64" s="143">
        <v>50000</v>
      </c>
      <c r="E64" s="143"/>
    </row>
    <row r="65" spans="1:5" x14ac:dyDescent="0.2">
      <c r="A65" s="130">
        <v>44590</v>
      </c>
      <c r="B65" t="s">
        <v>100</v>
      </c>
      <c r="C65" t="s">
        <v>619</v>
      </c>
      <c r="D65" s="143">
        <v>500000</v>
      </c>
      <c r="E65" s="143"/>
    </row>
    <row r="66" spans="1:5" x14ac:dyDescent="0.2">
      <c r="A66" s="130">
        <v>44590</v>
      </c>
      <c r="B66" t="s">
        <v>100</v>
      </c>
      <c r="C66" t="s">
        <v>114</v>
      </c>
      <c r="D66" s="143">
        <v>50000</v>
      </c>
      <c r="E66" s="143"/>
    </row>
    <row r="67" spans="1:5" x14ac:dyDescent="0.2">
      <c r="A67" s="130">
        <v>44590</v>
      </c>
      <c r="B67" t="s">
        <v>100</v>
      </c>
      <c r="C67" t="s">
        <v>572</v>
      </c>
      <c r="D67" s="143">
        <v>300000</v>
      </c>
      <c r="E67" s="143"/>
    </row>
    <row r="68" spans="1:5" x14ac:dyDescent="0.2">
      <c r="A68" s="130">
        <v>44590</v>
      </c>
      <c r="B68" t="s">
        <v>100</v>
      </c>
      <c r="C68" t="s">
        <v>573</v>
      </c>
      <c r="D68" s="143">
        <v>200000</v>
      </c>
      <c r="E68" s="143"/>
    </row>
    <row r="69" spans="1:5" x14ac:dyDescent="0.2">
      <c r="A69" s="130">
        <v>44590</v>
      </c>
      <c r="B69" t="s">
        <v>100</v>
      </c>
      <c r="C69" t="s">
        <v>162</v>
      </c>
      <c r="D69" s="143"/>
      <c r="E69" s="143">
        <v>50000</v>
      </c>
    </row>
    <row r="70" spans="1:5" x14ac:dyDescent="0.2">
      <c r="A70" s="130">
        <v>44592</v>
      </c>
      <c r="B70" t="s">
        <v>17</v>
      </c>
      <c r="C70" t="s">
        <v>45</v>
      </c>
      <c r="D70" s="143">
        <v>50000</v>
      </c>
      <c r="E70" s="143"/>
    </row>
    <row r="71" spans="1:5" x14ac:dyDescent="0.2">
      <c r="A71" s="130">
        <v>44592</v>
      </c>
      <c r="B71" t="s">
        <v>574</v>
      </c>
      <c r="C71" t="s">
        <v>575</v>
      </c>
      <c r="D71" s="143">
        <v>250000</v>
      </c>
      <c r="E71" s="143"/>
    </row>
    <row r="72" spans="1:5" x14ac:dyDescent="0.2">
      <c r="A72" s="130">
        <v>44592</v>
      </c>
      <c r="B72" t="s">
        <v>17</v>
      </c>
      <c r="C72" t="s">
        <v>41</v>
      </c>
      <c r="D72" s="143">
        <v>50000</v>
      </c>
      <c r="E72" s="143"/>
    </row>
    <row r="73" spans="1:5" x14ac:dyDescent="0.2">
      <c r="A73" s="130">
        <v>44592</v>
      </c>
      <c r="B73" t="s">
        <v>17</v>
      </c>
      <c r="C73" t="s">
        <v>576</v>
      </c>
      <c r="D73" s="143">
        <v>200000</v>
      </c>
      <c r="E73" s="143"/>
    </row>
    <row r="74" spans="1:5" x14ac:dyDescent="0.2">
      <c r="A74" s="130">
        <v>44592</v>
      </c>
      <c r="B74" t="s">
        <v>100</v>
      </c>
      <c r="C74" t="s">
        <v>577</v>
      </c>
      <c r="D74" s="143">
        <v>50000</v>
      </c>
      <c r="E74" s="143"/>
    </row>
    <row r="75" spans="1:5" x14ac:dyDescent="0.2">
      <c r="A75" s="130">
        <v>44592</v>
      </c>
      <c r="B75" t="s">
        <v>17</v>
      </c>
      <c r="C75" t="s">
        <v>843</v>
      </c>
      <c r="D75" s="143">
        <v>150000</v>
      </c>
      <c r="E75" s="143"/>
    </row>
    <row r="76" spans="1:5" x14ac:dyDescent="0.2">
      <c r="A76" s="130">
        <v>44592</v>
      </c>
      <c r="B76" t="s">
        <v>100</v>
      </c>
      <c r="C76" t="s">
        <v>819</v>
      </c>
      <c r="D76" s="143">
        <v>50000</v>
      </c>
      <c r="E76" s="143"/>
    </row>
    <row r="77" spans="1:5" x14ac:dyDescent="0.2">
      <c r="A77" s="130">
        <v>44592</v>
      </c>
      <c r="B77" t="s">
        <v>100</v>
      </c>
      <c r="C77" t="s">
        <v>578</v>
      </c>
      <c r="D77" s="143">
        <v>50000</v>
      </c>
      <c r="E77" s="143"/>
    </row>
    <row r="78" spans="1:5" x14ac:dyDescent="0.2">
      <c r="A78" s="130">
        <v>44592</v>
      </c>
      <c r="B78" t="s">
        <v>17</v>
      </c>
      <c r="C78" t="s">
        <v>579</v>
      </c>
      <c r="D78" s="143">
        <v>50000</v>
      </c>
      <c r="E78" s="143"/>
    </row>
    <row r="79" spans="1:5" x14ac:dyDescent="0.2">
      <c r="A79" s="130">
        <v>44592</v>
      </c>
      <c r="B79" t="s">
        <v>100</v>
      </c>
      <c r="C79" t="s">
        <v>580</v>
      </c>
      <c r="D79" s="143">
        <v>100000</v>
      </c>
      <c r="E79" s="143"/>
    </row>
    <row r="80" spans="1:5" x14ac:dyDescent="0.2">
      <c r="A80" s="130">
        <v>44592</v>
      </c>
      <c r="B80" t="s">
        <v>100</v>
      </c>
      <c r="C80" t="s">
        <v>581</v>
      </c>
      <c r="D80" s="143">
        <v>50000</v>
      </c>
      <c r="E80" s="143"/>
    </row>
    <row r="81" spans="1:5" x14ac:dyDescent="0.2">
      <c r="A81" s="130">
        <v>44592</v>
      </c>
      <c r="B81" t="s">
        <v>100</v>
      </c>
      <c r="C81" t="s">
        <v>197</v>
      </c>
      <c r="D81" s="143">
        <v>50000</v>
      </c>
      <c r="E81" s="143"/>
    </row>
    <row r="82" spans="1:5" x14ac:dyDescent="0.2">
      <c r="A82" s="130">
        <v>44592</v>
      </c>
      <c r="B82" t="s">
        <v>100</v>
      </c>
      <c r="C82" t="s">
        <v>401</v>
      </c>
      <c r="D82" s="143">
        <v>200000</v>
      </c>
      <c r="E82" s="143"/>
    </row>
    <row r="83" spans="1:5" x14ac:dyDescent="0.2">
      <c r="A83" s="130">
        <v>44592</v>
      </c>
      <c r="B83" t="s">
        <v>100</v>
      </c>
      <c r="C83" t="s">
        <v>582</v>
      </c>
      <c r="D83" s="143">
        <v>50000</v>
      </c>
      <c r="E83" s="143"/>
    </row>
    <row r="84" spans="1:5" x14ac:dyDescent="0.2">
      <c r="A84" s="130">
        <v>44592</v>
      </c>
      <c r="B84" t="s">
        <v>100</v>
      </c>
      <c r="C84" t="s">
        <v>583</v>
      </c>
      <c r="D84" s="143">
        <v>50000</v>
      </c>
      <c r="E84" s="143"/>
    </row>
    <row r="85" spans="1:5" x14ac:dyDescent="0.2">
      <c r="A85" s="130">
        <v>44592</v>
      </c>
      <c r="B85" t="s">
        <v>100</v>
      </c>
      <c r="C85" t="s">
        <v>844</v>
      </c>
      <c r="D85" s="143">
        <v>50000</v>
      </c>
      <c r="E85" s="143"/>
    </row>
    <row r="86" spans="1:5" x14ac:dyDescent="0.2">
      <c r="A86" s="130">
        <v>44592</v>
      </c>
      <c r="B86" t="s">
        <v>100</v>
      </c>
      <c r="C86" t="s">
        <v>176</v>
      </c>
      <c r="D86" s="143">
        <v>50000</v>
      </c>
      <c r="E86" s="143"/>
    </row>
    <row r="87" spans="1:5" x14ac:dyDescent="0.2">
      <c r="A87" s="130">
        <v>44592</v>
      </c>
      <c r="B87" t="s">
        <v>100</v>
      </c>
      <c r="C87" t="s">
        <v>584</v>
      </c>
      <c r="D87" s="143">
        <v>200000</v>
      </c>
      <c r="E87" s="143"/>
    </row>
    <row r="88" spans="1:5" x14ac:dyDescent="0.2">
      <c r="A88" s="130">
        <v>44592</v>
      </c>
      <c r="B88" t="s">
        <v>100</v>
      </c>
      <c r="C88" t="s">
        <v>585</v>
      </c>
      <c r="D88" s="143">
        <v>50000</v>
      </c>
      <c r="E88" s="143"/>
    </row>
    <row r="89" spans="1:5" x14ac:dyDescent="0.2">
      <c r="A89" s="130">
        <v>44592</v>
      </c>
      <c r="B89" t="s">
        <v>100</v>
      </c>
      <c r="C89" t="s">
        <v>159</v>
      </c>
      <c r="D89" s="143"/>
      <c r="E89" s="143">
        <v>50000</v>
      </c>
    </row>
    <row r="90" spans="1:5" x14ac:dyDescent="0.2">
      <c r="A90" s="130">
        <v>44593</v>
      </c>
      <c r="B90" t="s">
        <v>100</v>
      </c>
      <c r="C90" t="s">
        <v>586</v>
      </c>
      <c r="D90" s="143">
        <v>50000</v>
      </c>
      <c r="E90" s="143"/>
    </row>
    <row r="91" spans="1:5" x14ac:dyDescent="0.2">
      <c r="A91" s="130">
        <v>44593</v>
      </c>
      <c r="B91" t="s">
        <v>100</v>
      </c>
      <c r="C91" t="s">
        <v>587</v>
      </c>
      <c r="D91" s="143">
        <v>50000</v>
      </c>
      <c r="E91" s="143"/>
    </row>
    <row r="92" spans="1:5" x14ac:dyDescent="0.2">
      <c r="A92" s="130">
        <v>40575</v>
      </c>
      <c r="B92" t="s">
        <v>100</v>
      </c>
      <c r="C92" t="s">
        <v>588</v>
      </c>
      <c r="D92" s="143">
        <v>250000</v>
      </c>
      <c r="E92" s="143"/>
    </row>
    <row r="93" spans="1:5" x14ac:dyDescent="0.2">
      <c r="A93" s="130">
        <v>44594</v>
      </c>
      <c r="B93" t="s">
        <v>17</v>
      </c>
      <c r="C93" t="s">
        <v>589</v>
      </c>
      <c r="D93" s="143">
        <v>150000</v>
      </c>
      <c r="E93" s="143"/>
    </row>
    <row r="94" spans="1:5" x14ac:dyDescent="0.2">
      <c r="A94" s="130">
        <v>44594</v>
      </c>
      <c r="B94" t="s">
        <v>17</v>
      </c>
      <c r="C94" t="s">
        <v>107</v>
      </c>
      <c r="D94" s="143">
        <v>50000</v>
      </c>
      <c r="E94" s="143"/>
    </row>
    <row r="95" spans="1:5" x14ac:dyDescent="0.2">
      <c r="A95" s="130">
        <v>44594</v>
      </c>
      <c r="B95" t="s">
        <v>17</v>
      </c>
      <c r="C95" t="s">
        <v>44</v>
      </c>
      <c r="D95" s="143">
        <v>450000</v>
      </c>
      <c r="E95" s="143"/>
    </row>
    <row r="96" spans="1:5" x14ac:dyDescent="0.2">
      <c r="A96" s="130">
        <v>44595</v>
      </c>
      <c r="B96" t="s">
        <v>17</v>
      </c>
      <c r="C96" t="s">
        <v>200</v>
      </c>
      <c r="D96" s="143"/>
      <c r="E96" s="143">
        <v>200000</v>
      </c>
    </row>
    <row r="97" spans="1:5" x14ac:dyDescent="0.2">
      <c r="A97" s="130">
        <v>44596</v>
      </c>
      <c r="B97" t="s">
        <v>100</v>
      </c>
      <c r="C97" t="s">
        <v>904</v>
      </c>
      <c r="D97" s="143"/>
      <c r="E97" s="143">
        <v>500000</v>
      </c>
    </row>
    <row r="98" spans="1:5" x14ac:dyDescent="0.2">
      <c r="A98" s="130">
        <v>44596</v>
      </c>
      <c r="B98" t="s">
        <v>100</v>
      </c>
      <c r="C98" t="s">
        <v>340</v>
      </c>
      <c r="D98" s="143"/>
      <c r="E98" s="143">
        <v>200000</v>
      </c>
    </row>
    <row r="99" spans="1:5" x14ac:dyDescent="0.2">
      <c r="A99" s="130">
        <v>44597</v>
      </c>
      <c r="B99" t="s">
        <v>17</v>
      </c>
      <c r="C99" t="s">
        <v>590</v>
      </c>
      <c r="D99" s="143">
        <v>200000</v>
      </c>
      <c r="E99" s="143"/>
    </row>
    <row r="100" spans="1:5" x14ac:dyDescent="0.2">
      <c r="A100" s="130">
        <v>44597</v>
      </c>
      <c r="B100" t="s">
        <v>17</v>
      </c>
      <c r="C100" t="s">
        <v>591</v>
      </c>
      <c r="D100" s="143">
        <v>50000</v>
      </c>
      <c r="E100" s="143"/>
    </row>
    <row r="101" spans="1:5" x14ac:dyDescent="0.2">
      <c r="A101" s="130">
        <v>44597</v>
      </c>
      <c r="B101" t="s">
        <v>17</v>
      </c>
      <c r="C101" t="s">
        <v>592</v>
      </c>
      <c r="D101" s="143">
        <v>100000</v>
      </c>
      <c r="E101" s="143"/>
    </row>
    <row r="102" spans="1:5" x14ac:dyDescent="0.2">
      <c r="A102" s="130">
        <v>44597</v>
      </c>
      <c r="B102" t="s">
        <v>17</v>
      </c>
      <c r="C102" t="s">
        <v>593</v>
      </c>
      <c r="D102" s="143">
        <v>100000</v>
      </c>
      <c r="E102" s="143"/>
    </row>
    <row r="103" spans="1:5" x14ac:dyDescent="0.2">
      <c r="A103" s="130">
        <v>44598</v>
      </c>
      <c r="B103" t="s">
        <v>17</v>
      </c>
      <c r="C103" t="s">
        <v>162</v>
      </c>
      <c r="D103" s="143"/>
      <c r="E103" s="143">
        <v>50000</v>
      </c>
    </row>
    <row r="104" spans="1:5" x14ac:dyDescent="0.2">
      <c r="A104" s="130">
        <v>44598</v>
      </c>
      <c r="B104" t="s">
        <v>17</v>
      </c>
      <c r="C104" t="s">
        <v>205</v>
      </c>
      <c r="D104" s="143"/>
      <c r="E104" s="143">
        <v>100000</v>
      </c>
    </row>
    <row r="105" spans="1:5" x14ac:dyDescent="0.2">
      <c r="A105" s="130">
        <v>44599</v>
      </c>
      <c r="B105" t="s">
        <v>17</v>
      </c>
      <c r="C105" t="s">
        <v>120</v>
      </c>
      <c r="D105" s="143"/>
      <c r="E105" s="143">
        <v>500000</v>
      </c>
    </row>
    <row r="106" spans="1:5" x14ac:dyDescent="0.2">
      <c r="A106" s="130">
        <v>44599</v>
      </c>
      <c r="B106" t="s">
        <v>17</v>
      </c>
      <c r="C106" t="s">
        <v>594</v>
      </c>
      <c r="D106" s="143">
        <v>100000</v>
      </c>
      <c r="E106" s="143"/>
    </row>
    <row r="107" spans="1:5" x14ac:dyDescent="0.2">
      <c r="A107" s="130">
        <v>44599</v>
      </c>
      <c r="B107" t="s">
        <v>100</v>
      </c>
      <c r="C107" t="s">
        <v>159</v>
      </c>
      <c r="D107" s="143"/>
      <c r="E107" s="143">
        <v>50000</v>
      </c>
    </row>
    <row r="108" spans="1:5" x14ac:dyDescent="0.2">
      <c r="A108" s="130">
        <v>44599</v>
      </c>
      <c r="B108" t="s">
        <v>100</v>
      </c>
      <c r="C108" t="s">
        <v>595</v>
      </c>
      <c r="D108" s="143">
        <v>250000</v>
      </c>
      <c r="E108" s="143"/>
    </row>
    <row r="109" spans="1:5" x14ac:dyDescent="0.2">
      <c r="A109" s="130">
        <v>44600</v>
      </c>
      <c r="B109" t="s">
        <v>100</v>
      </c>
      <c r="C109" t="s">
        <v>596</v>
      </c>
      <c r="D109" s="143">
        <v>100000</v>
      </c>
      <c r="E109" s="143"/>
    </row>
    <row r="110" spans="1:5" x14ac:dyDescent="0.2">
      <c r="A110" s="130">
        <v>44600</v>
      </c>
      <c r="B110" t="s">
        <v>100</v>
      </c>
      <c r="C110" t="s">
        <v>597</v>
      </c>
      <c r="D110" s="143">
        <v>50000</v>
      </c>
      <c r="E110" s="143"/>
    </row>
    <row r="111" spans="1:5" x14ac:dyDescent="0.2">
      <c r="A111" s="130">
        <v>44601</v>
      </c>
      <c r="B111" t="s">
        <v>17</v>
      </c>
      <c r="C111" t="s">
        <v>598</v>
      </c>
      <c r="D111" s="143"/>
      <c r="E111" s="143">
        <v>200000</v>
      </c>
    </row>
    <row r="112" spans="1:5" x14ac:dyDescent="0.2">
      <c r="A112" s="130">
        <v>44601</v>
      </c>
      <c r="B112" t="s">
        <v>100</v>
      </c>
      <c r="C112" t="s">
        <v>113</v>
      </c>
      <c r="D112" s="143"/>
      <c r="E112" s="143">
        <v>350000</v>
      </c>
    </row>
    <row r="113" spans="1:6" x14ac:dyDescent="0.2">
      <c r="A113" s="130">
        <v>44601</v>
      </c>
      <c r="B113" t="s">
        <v>100</v>
      </c>
      <c r="C113" t="s">
        <v>490</v>
      </c>
      <c r="D113" s="143"/>
      <c r="E113" s="143">
        <v>200000</v>
      </c>
    </row>
    <row r="114" spans="1:6" x14ac:dyDescent="0.2">
      <c r="A114" s="130">
        <v>44601</v>
      </c>
      <c r="B114" t="s">
        <v>100</v>
      </c>
      <c r="C114" t="s">
        <v>164</v>
      </c>
      <c r="D114" s="143"/>
      <c r="E114" s="143">
        <v>200000</v>
      </c>
    </row>
    <row r="115" spans="1:6" x14ac:dyDescent="0.2">
      <c r="A115" s="130">
        <v>44602</v>
      </c>
      <c r="B115" t="s">
        <v>100</v>
      </c>
      <c r="C115" t="s">
        <v>209</v>
      </c>
      <c r="D115" s="143"/>
      <c r="E115" s="143">
        <v>300000</v>
      </c>
    </row>
    <row r="116" spans="1:6" x14ac:dyDescent="0.2">
      <c r="A116" s="130">
        <v>44603</v>
      </c>
      <c r="B116" t="s">
        <v>100</v>
      </c>
      <c r="C116" t="s">
        <v>159</v>
      </c>
      <c r="D116" s="143"/>
      <c r="E116" s="143">
        <v>150000</v>
      </c>
    </row>
    <row r="117" spans="1:6" x14ac:dyDescent="0.2">
      <c r="A117" s="130">
        <v>44603</v>
      </c>
      <c r="B117" t="s">
        <v>100</v>
      </c>
      <c r="C117" t="s">
        <v>551</v>
      </c>
      <c r="D117" s="143"/>
      <c r="E117" s="143">
        <v>200000</v>
      </c>
    </row>
    <row r="118" spans="1:6" x14ac:dyDescent="0.2">
      <c r="A118" s="130">
        <v>44604</v>
      </c>
      <c r="B118" t="s">
        <v>100</v>
      </c>
      <c r="C118" t="s">
        <v>683</v>
      </c>
      <c r="D118" s="143"/>
      <c r="E118" s="143">
        <v>200000</v>
      </c>
    </row>
    <row r="119" spans="1:6" x14ac:dyDescent="0.2">
      <c r="A119" s="130">
        <v>44605</v>
      </c>
      <c r="B119" t="s">
        <v>17</v>
      </c>
      <c r="C119" t="s">
        <v>162</v>
      </c>
      <c r="D119" s="143"/>
      <c r="E119" s="143">
        <v>100000</v>
      </c>
    </row>
    <row r="120" spans="1:6" x14ac:dyDescent="0.2">
      <c r="A120" s="130">
        <v>44605</v>
      </c>
      <c r="B120" t="s">
        <v>17</v>
      </c>
      <c r="C120" t="s">
        <v>287</v>
      </c>
      <c r="D120" s="143"/>
      <c r="E120" s="143">
        <v>500000</v>
      </c>
    </row>
    <row r="121" spans="1:6" x14ac:dyDescent="0.2">
      <c r="A121" s="130">
        <v>44606</v>
      </c>
      <c r="B121" t="s">
        <v>100</v>
      </c>
      <c r="C121" t="s">
        <v>599</v>
      </c>
      <c r="D121" s="143"/>
      <c r="E121" s="143">
        <v>350000</v>
      </c>
    </row>
    <row r="122" spans="1:6" x14ac:dyDescent="0.2">
      <c r="A122" s="130">
        <v>44607</v>
      </c>
      <c r="B122" t="s">
        <v>100</v>
      </c>
      <c r="C122" t="s">
        <v>600</v>
      </c>
      <c r="D122" s="143"/>
      <c r="E122" s="143">
        <v>100000</v>
      </c>
    </row>
    <row r="123" spans="1:6" x14ac:dyDescent="0.2">
      <c r="A123" s="130">
        <v>44607</v>
      </c>
      <c r="B123" t="s">
        <v>100</v>
      </c>
      <c r="C123" t="s">
        <v>316</v>
      </c>
      <c r="D123" s="143"/>
      <c r="E123" s="143">
        <v>300000</v>
      </c>
    </row>
    <row r="124" spans="1:6" x14ac:dyDescent="0.2">
      <c r="A124" s="130">
        <v>44607</v>
      </c>
      <c r="B124" t="s">
        <v>100</v>
      </c>
      <c r="C124" t="s">
        <v>557</v>
      </c>
      <c r="D124" s="143"/>
      <c r="E124" s="143">
        <v>200000</v>
      </c>
    </row>
    <row r="125" spans="1:6" x14ac:dyDescent="0.2">
      <c r="A125" s="130">
        <v>44608</v>
      </c>
      <c r="B125" t="s">
        <v>100</v>
      </c>
      <c r="C125" t="s">
        <v>101</v>
      </c>
      <c r="D125" s="143"/>
      <c r="E125" s="143">
        <v>100000</v>
      </c>
    </row>
    <row r="126" spans="1:6" x14ac:dyDescent="0.2">
      <c r="A126" s="130">
        <v>44609</v>
      </c>
      <c r="B126" t="s">
        <v>17</v>
      </c>
      <c r="C126" t="s">
        <v>199</v>
      </c>
      <c r="D126" s="143"/>
      <c r="E126" s="143">
        <v>200000</v>
      </c>
      <c r="F126" s="131">
        <v>-50000</v>
      </c>
    </row>
    <row r="127" spans="1:6" x14ac:dyDescent="0.2">
      <c r="A127" s="130">
        <v>44610</v>
      </c>
      <c r="B127" t="s">
        <v>100</v>
      </c>
      <c r="C127" t="s">
        <v>101</v>
      </c>
      <c r="D127" s="143"/>
      <c r="E127" s="143">
        <v>200000</v>
      </c>
    </row>
    <row r="128" spans="1:6" x14ac:dyDescent="0.2">
      <c r="A128" s="130">
        <v>44613</v>
      </c>
      <c r="B128" t="s">
        <v>17</v>
      </c>
      <c r="C128" t="s">
        <v>601</v>
      </c>
      <c r="D128" s="143"/>
      <c r="E128" s="143">
        <v>100000</v>
      </c>
    </row>
    <row r="129" spans="1:5" x14ac:dyDescent="0.2">
      <c r="A129" s="130">
        <v>44613</v>
      </c>
      <c r="B129" t="s">
        <v>17</v>
      </c>
      <c r="C129" t="s">
        <v>602</v>
      </c>
      <c r="D129" s="143"/>
      <c r="E129" s="143">
        <v>200000</v>
      </c>
    </row>
    <row r="130" spans="1:5" x14ac:dyDescent="0.2">
      <c r="A130" s="130">
        <v>44613</v>
      </c>
      <c r="B130" t="s">
        <v>17</v>
      </c>
      <c r="C130" t="s">
        <v>205</v>
      </c>
      <c r="D130" s="143"/>
      <c r="E130" s="143">
        <v>100000</v>
      </c>
    </row>
    <row r="131" spans="1:5" x14ac:dyDescent="0.2">
      <c r="A131" s="130">
        <v>44614</v>
      </c>
      <c r="B131" t="s">
        <v>17</v>
      </c>
      <c r="C131" t="s">
        <v>162</v>
      </c>
      <c r="D131" s="143"/>
      <c r="E131" s="143">
        <v>50000</v>
      </c>
    </row>
    <row r="132" spans="1:5" x14ac:dyDescent="0.2">
      <c r="A132" s="130">
        <v>44617</v>
      </c>
      <c r="B132" t="s">
        <v>100</v>
      </c>
      <c r="C132" t="s">
        <v>41</v>
      </c>
      <c r="D132" s="143">
        <v>50000</v>
      </c>
      <c r="E132" s="143"/>
    </row>
    <row r="133" spans="1:5" x14ac:dyDescent="0.2">
      <c r="A133" s="130">
        <v>44617</v>
      </c>
      <c r="B133" t="s">
        <v>100</v>
      </c>
      <c r="C133" t="s">
        <v>603</v>
      </c>
      <c r="D133" s="143">
        <v>200000</v>
      </c>
      <c r="E133" s="143"/>
    </row>
    <row r="134" spans="1:5" x14ac:dyDescent="0.2">
      <c r="A134" s="130">
        <v>44617</v>
      </c>
      <c r="B134" t="s">
        <v>100</v>
      </c>
      <c r="C134" t="s">
        <v>604</v>
      </c>
      <c r="D134" s="143">
        <v>350000</v>
      </c>
      <c r="E134" s="143"/>
    </row>
    <row r="135" spans="1:5" x14ac:dyDescent="0.2">
      <c r="A135" s="130">
        <v>44617</v>
      </c>
      <c r="B135" t="s">
        <v>100</v>
      </c>
      <c r="C135" t="s">
        <v>605</v>
      </c>
      <c r="D135" s="143">
        <v>200000</v>
      </c>
      <c r="E135" s="143"/>
    </row>
    <row r="136" spans="1:5" x14ac:dyDescent="0.2">
      <c r="A136" s="130">
        <v>44617</v>
      </c>
      <c r="B136" t="s">
        <v>100</v>
      </c>
      <c r="C136" t="s">
        <v>577</v>
      </c>
      <c r="D136" s="143">
        <v>50000</v>
      </c>
      <c r="E136" s="143"/>
    </row>
    <row r="137" spans="1:5" x14ac:dyDescent="0.2">
      <c r="A137" s="130">
        <v>44617</v>
      </c>
      <c r="B137" t="s">
        <v>100</v>
      </c>
      <c r="C137" t="s">
        <v>114</v>
      </c>
      <c r="D137" s="143">
        <v>50000</v>
      </c>
      <c r="E137" s="143"/>
    </row>
    <row r="138" spans="1:5" x14ac:dyDescent="0.2">
      <c r="A138" s="130">
        <v>44617</v>
      </c>
      <c r="B138" t="s">
        <v>100</v>
      </c>
      <c r="C138" t="s">
        <v>620</v>
      </c>
      <c r="D138" s="143">
        <v>500000</v>
      </c>
      <c r="E138" s="143"/>
    </row>
    <row r="139" spans="1:5" x14ac:dyDescent="0.2">
      <c r="A139" s="130">
        <v>44617</v>
      </c>
      <c r="B139" t="s">
        <v>100</v>
      </c>
      <c r="C139" t="s">
        <v>45</v>
      </c>
      <c r="D139" s="143">
        <v>50000</v>
      </c>
      <c r="E139" s="143"/>
    </row>
    <row r="140" spans="1:5" x14ac:dyDescent="0.2">
      <c r="A140" s="130">
        <v>44617</v>
      </c>
      <c r="B140" t="s">
        <v>100</v>
      </c>
      <c r="C140" t="s">
        <v>606</v>
      </c>
      <c r="D140" s="143">
        <v>500000</v>
      </c>
      <c r="E140" s="143"/>
    </row>
    <row r="141" spans="1:5" x14ac:dyDescent="0.2">
      <c r="A141" s="130">
        <v>44617</v>
      </c>
      <c r="B141" t="s">
        <v>100</v>
      </c>
      <c r="C141" t="s">
        <v>607</v>
      </c>
      <c r="D141" s="143">
        <v>250000</v>
      </c>
      <c r="E141" s="143"/>
    </row>
    <row r="142" spans="1:5" x14ac:dyDescent="0.2">
      <c r="A142" s="130">
        <v>44617</v>
      </c>
      <c r="B142" t="s">
        <v>100</v>
      </c>
      <c r="C142" t="s">
        <v>125</v>
      </c>
      <c r="D142" s="143">
        <v>300000</v>
      </c>
      <c r="E142" s="143"/>
    </row>
    <row r="143" spans="1:5" x14ac:dyDescent="0.2">
      <c r="A143" s="130">
        <v>44617</v>
      </c>
      <c r="B143" t="s">
        <v>100</v>
      </c>
      <c r="C143" t="s">
        <v>219</v>
      </c>
      <c r="D143" s="143">
        <v>50000</v>
      </c>
      <c r="E143" s="143"/>
    </row>
    <row r="144" spans="1:5" x14ac:dyDescent="0.2">
      <c r="A144" s="130">
        <v>44617</v>
      </c>
      <c r="B144" t="s">
        <v>100</v>
      </c>
      <c r="C144" t="s">
        <v>608</v>
      </c>
      <c r="D144" s="143">
        <v>50000</v>
      </c>
      <c r="E144" s="143"/>
    </row>
    <row r="145" spans="1:5" x14ac:dyDescent="0.2">
      <c r="A145" s="130">
        <v>44617</v>
      </c>
      <c r="B145" t="s">
        <v>100</v>
      </c>
      <c r="C145" t="s">
        <v>609</v>
      </c>
      <c r="D145" s="143">
        <v>200000</v>
      </c>
      <c r="E145" s="143"/>
    </row>
    <row r="146" spans="1:5" x14ac:dyDescent="0.2">
      <c r="A146" s="130">
        <v>44617</v>
      </c>
      <c r="B146" t="s">
        <v>100</v>
      </c>
      <c r="C146" t="s">
        <v>578</v>
      </c>
      <c r="D146" s="143">
        <v>50000</v>
      </c>
      <c r="E146" s="143"/>
    </row>
    <row r="147" spans="1:5" x14ac:dyDescent="0.2">
      <c r="A147" s="130">
        <v>44617</v>
      </c>
      <c r="B147" t="s">
        <v>100</v>
      </c>
      <c r="C147" t="s">
        <v>610</v>
      </c>
      <c r="D147" s="143">
        <v>200000</v>
      </c>
      <c r="E147" s="143"/>
    </row>
    <row r="148" spans="1:5" x14ac:dyDescent="0.2">
      <c r="A148" s="130">
        <v>44617</v>
      </c>
      <c r="B148" t="s">
        <v>100</v>
      </c>
      <c r="C148" t="s">
        <v>681</v>
      </c>
      <c r="D148" s="143">
        <v>200000</v>
      </c>
      <c r="E148" s="143"/>
    </row>
    <row r="149" spans="1:5" x14ac:dyDescent="0.2">
      <c r="A149" s="130">
        <v>44617</v>
      </c>
      <c r="B149" t="s">
        <v>100</v>
      </c>
      <c r="C149" t="s">
        <v>579</v>
      </c>
      <c r="D149" s="143">
        <v>50000</v>
      </c>
      <c r="E149" s="143"/>
    </row>
    <row r="150" spans="1:5" x14ac:dyDescent="0.2">
      <c r="A150" s="130">
        <v>44618</v>
      </c>
      <c r="B150" t="s">
        <v>100</v>
      </c>
      <c r="C150" t="s">
        <v>825</v>
      </c>
      <c r="D150" s="143">
        <v>500000</v>
      </c>
      <c r="E150" s="143"/>
    </row>
    <row r="151" spans="1:5" x14ac:dyDescent="0.2">
      <c r="A151" s="130">
        <v>44618</v>
      </c>
      <c r="B151" t="s">
        <v>100</v>
      </c>
      <c r="C151" t="s">
        <v>621</v>
      </c>
      <c r="D151" s="143">
        <v>200000</v>
      </c>
      <c r="E151" s="143"/>
    </row>
    <row r="152" spans="1:5" x14ac:dyDescent="0.2">
      <c r="A152" s="130">
        <v>44618</v>
      </c>
      <c r="B152" t="s">
        <v>17</v>
      </c>
      <c r="C152" t="s">
        <v>107</v>
      </c>
      <c r="D152" s="143">
        <v>50000</v>
      </c>
      <c r="E152" s="143"/>
    </row>
    <row r="153" spans="1:5" x14ac:dyDescent="0.2">
      <c r="A153" s="130">
        <v>44618</v>
      </c>
      <c r="B153" t="s">
        <v>17</v>
      </c>
      <c r="C153" t="s">
        <v>612</v>
      </c>
      <c r="D153" s="143">
        <v>400000</v>
      </c>
      <c r="E153" s="143"/>
    </row>
    <row r="154" spans="1:5" x14ac:dyDescent="0.2">
      <c r="A154" s="130">
        <v>44618</v>
      </c>
      <c r="B154" t="s">
        <v>17</v>
      </c>
      <c r="C154" t="s">
        <v>846</v>
      </c>
      <c r="D154" s="143">
        <v>200000</v>
      </c>
      <c r="E154" s="143"/>
    </row>
    <row r="155" spans="1:5" x14ac:dyDescent="0.2">
      <c r="A155" s="130">
        <v>44618</v>
      </c>
      <c r="B155" t="s">
        <v>17</v>
      </c>
      <c r="C155" t="s">
        <v>613</v>
      </c>
      <c r="D155" s="143">
        <v>200000</v>
      </c>
      <c r="E155" s="143"/>
    </row>
    <row r="156" spans="1:5" x14ac:dyDescent="0.2">
      <c r="A156" s="130">
        <v>44618</v>
      </c>
      <c r="B156" t="s">
        <v>17</v>
      </c>
      <c r="C156" t="s">
        <v>185</v>
      </c>
      <c r="D156" s="143">
        <v>50000</v>
      </c>
      <c r="E156" s="143"/>
    </row>
    <row r="157" spans="1:5" x14ac:dyDescent="0.2">
      <c r="A157" s="130">
        <v>44618</v>
      </c>
      <c r="B157" t="s">
        <v>17</v>
      </c>
      <c r="C157" t="s">
        <v>830</v>
      </c>
      <c r="D157" s="143">
        <v>200000</v>
      </c>
      <c r="E157" s="143"/>
    </row>
    <row r="158" spans="1:5" x14ac:dyDescent="0.2">
      <c r="A158" s="130">
        <v>44618</v>
      </c>
      <c r="B158" t="s">
        <v>17</v>
      </c>
      <c r="C158" t="s">
        <v>409</v>
      </c>
      <c r="D158" s="143">
        <v>250000</v>
      </c>
      <c r="E158" s="143"/>
    </row>
    <row r="159" spans="1:5" x14ac:dyDescent="0.2">
      <c r="A159" s="130">
        <v>44618</v>
      </c>
      <c r="B159" t="s">
        <v>17</v>
      </c>
      <c r="C159" t="s">
        <v>36</v>
      </c>
      <c r="D159" s="143">
        <v>50000</v>
      </c>
      <c r="E159" s="143"/>
    </row>
    <row r="160" spans="1:5" x14ac:dyDescent="0.2">
      <c r="A160" s="130">
        <v>44618</v>
      </c>
      <c r="B160" t="s">
        <v>17</v>
      </c>
      <c r="C160" t="s">
        <v>614</v>
      </c>
      <c r="D160" s="143">
        <v>150000</v>
      </c>
      <c r="E160" s="143"/>
    </row>
    <row r="161" spans="1:5" x14ac:dyDescent="0.2">
      <c r="A161" s="130">
        <v>44618</v>
      </c>
      <c r="B161" t="s">
        <v>17</v>
      </c>
      <c r="C161" t="s">
        <v>615</v>
      </c>
      <c r="D161" s="143">
        <v>300000</v>
      </c>
      <c r="E161" s="143"/>
    </row>
    <row r="162" spans="1:5" x14ac:dyDescent="0.2">
      <c r="A162" s="130">
        <v>44619</v>
      </c>
      <c r="B162" t="s">
        <v>17</v>
      </c>
      <c r="C162" t="s">
        <v>819</v>
      </c>
      <c r="D162" s="143">
        <v>50000</v>
      </c>
      <c r="E162" s="143"/>
    </row>
    <row r="163" spans="1:5" x14ac:dyDescent="0.2">
      <c r="A163" s="130">
        <v>44619</v>
      </c>
      <c r="B163" t="s">
        <v>17</v>
      </c>
      <c r="C163" t="s">
        <v>847</v>
      </c>
      <c r="D163" s="143">
        <v>300000</v>
      </c>
      <c r="E163" s="143"/>
    </row>
    <row r="164" spans="1:5" x14ac:dyDescent="0.2">
      <c r="A164" s="130">
        <v>44619</v>
      </c>
      <c r="B164" t="s">
        <v>17</v>
      </c>
      <c r="C164" t="s">
        <v>569</v>
      </c>
      <c r="D164" s="143">
        <v>50000</v>
      </c>
      <c r="E164" s="143"/>
    </row>
    <row r="165" spans="1:5" x14ac:dyDescent="0.2">
      <c r="A165" s="130">
        <v>44619</v>
      </c>
      <c r="B165" t="s">
        <v>17</v>
      </c>
      <c r="C165" t="s">
        <v>616</v>
      </c>
      <c r="D165" s="143">
        <v>200000</v>
      </c>
      <c r="E165" s="143"/>
    </row>
    <row r="166" spans="1:5" x14ac:dyDescent="0.2">
      <c r="A166" s="130">
        <v>44619</v>
      </c>
      <c r="B166" t="s">
        <v>17</v>
      </c>
      <c r="C166" t="s">
        <v>40</v>
      </c>
      <c r="D166" s="143">
        <v>50000</v>
      </c>
      <c r="E166" s="143"/>
    </row>
    <row r="167" spans="1:5" x14ac:dyDescent="0.2">
      <c r="A167" s="130">
        <v>44619</v>
      </c>
      <c r="B167" t="s">
        <v>17</v>
      </c>
      <c r="C167" t="s">
        <v>597</v>
      </c>
      <c r="D167" s="143">
        <v>50000</v>
      </c>
      <c r="E167" s="143"/>
    </row>
    <row r="168" spans="1:5" x14ac:dyDescent="0.2">
      <c r="A168" s="130">
        <v>44619</v>
      </c>
      <c r="B168" t="s">
        <v>17</v>
      </c>
      <c r="C168" t="s">
        <v>617</v>
      </c>
      <c r="D168" s="143">
        <v>150000</v>
      </c>
      <c r="E168" s="143"/>
    </row>
    <row r="169" spans="1:5" x14ac:dyDescent="0.2">
      <c r="A169" s="130">
        <v>44619</v>
      </c>
      <c r="B169" t="s">
        <v>17</v>
      </c>
      <c r="C169" t="s">
        <v>158</v>
      </c>
      <c r="D169" s="143"/>
      <c r="E169" s="143">
        <v>50000</v>
      </c>
    </row>
    <row r="170" spans="1:5" x14ac:dyDescent="0.2">
      <c r="A170" s="130">
        <v>44620</v>
      </c>
      <c r="B170" t="s">
        <v>17</v>
      </c>
      <c r="C170" t="s">
        <v>831</v>
      </c>
      <c r="D170" s="143">
        <v>50000</v>
      </c>
      <c r="E170" s="143"/>
    </row>
    <row r="171" spans="1:5" x14ac:dyDescent="0.2">
      <c r="A171" s="130">
        <v>44620</v>
      </c>
      <c r="B171" t="s">
        <v>17</v>
      </c>
      <c r="C171" t="s">
        <v>832</v>
      </c>
      <c r="D171" s="143">
        <v>50000</v>
      </c>
      <c r="E171" s="143"/>
    </row>
    <row r="172" spans="1:5" x14ac:dyDescent="0.2">
      <c r="A172" s="130">
        <v>44620</v>
      </c>
      <c r="B172" t="s">
        <v>17</v>
      </c>
      <c r="C172" t="s">
        <v>833</v>
      </c>
      <c r="D172" s="143">
        <v>100000</v>
      </c>
      <c r="E172" s="143"/>
    </row>
    <row r="173" spans="1:5" x14ac:dyDescent="0.2">
      <c r="A173" s="130">
        <v>44620</v>
      </c>
      <c r="B173" t="s">
        <v>17</v>
      </c>
      <c r="C173" t="s">
        <v>750</v>
      </c>
      <c r="D173" s="143">
        <v>50000</v>
      </c>
      <c r="E173" s="143"/>
    </row>
    <row r="174" spans="1:5" x14ac:dyDescent="0.2">
      <c r="A174" s="130">
        <v>44620</v>
      </c>
      <c r="B174" t="s">
        <v>17</v>
      </c>
      <c r="C174" t="s">
        <v>848</v>
      </c>
      <c r="D174" s="143">
        <v>150000</v>
      </c>
      <c r="E174" s="143"/>
    </row>
    <row r="175" spans="1:5" x14ac:dyDescent="0.2">
      <c r="A175" s="130">
        <v>44620</v>
      </c>
      <c r="B175" t="s">
        <v>17</v>
      </c>
      <c r="C175" t="s">
        <v>583</v>
      </c>
      <c r="D175" s="143">
        <v>50000</v>
      </c>
      <c r="E175" s="143"/>
    </row>
    <row r="176" spans="1:5" x14ac:dyDescent="0.2">
      <c r="A176" s="130">
        <v>44620</v>
      </c>
      <c r="B176" t="s">
        <v>17</v>
      </c>
      <c r="C176" t="s">
        <v>618</v>
      </c>
      <c r="D176" s="143">
        <v>1350000</v>
      </c>
      <c r="E176" s="143"/>
    </row>
    <row r="177" spans="1:5" x14ac:dyDescent="0.2">
      <c r="A177" s="130">
        <v>44620</v>
      </c>
      <c r="B177" t="s">
        <v>17</v>
      </c>
      <c r="C177" t="s">
        <v>231</v>
      </c>
      <c r="D177" s="143"/>
      <c r="E177" s="143">
        <v>2500000</v>
      </c>
    </row>
    <row r="178" spans="1:5" x14ac:dyDescent="0.2">
      <c r="A178" s="130">
        <v>44620</v>
      </c>
      <c r="B178" t="s">
        <v>17</v>
      </c>
      <c r="C178" t="s">
        <v>161</v>
      </c>
      <c r="D178" s="143"/>
      <c r="E178" s="143">
        <v>500000</v>
      </c>
    </row>
    <row r="179" spans="1:5" x14ac:dyDescent="0.2">
      <c r="A179" s="130">
        <v>44621</v>
      </c>
      <c r="B179" t="s">
        <v>100</v>
      </c>
      <c r="C179" t="s">
        <v>586</v>
      </c>
      <c r="D179" s="143">
        <v>50000</v>
      </c>
      <c r="E179" s="143"/>
    </row>
    <row r="180" spans="1:5" x14ac:dyDescent="0.2">
      <c r="A180" s="130">
        <v>44621</v>
      </c>
      <c r="B180" t="s">
        <v>100</v>
      </c>
      <c r="C180" t="s">
        <v>622</v>
      </c>
      <c r="D180" s="143">
        <v>200000</v>
      </c>
      <c r="E180" s="143"/>
    </row>
    <row r="181" spans="1:5" x14ac:dyDescent="0.2">
      <c r="A181" s="130">
        <v>44621</v>
      </c>
      <c r="B181" t="s">
        <v>100</v>
      </c>
      <c r="C181" t="s">
        <v>834</v>
      </c>
      <c r="D181" s="143">
        <v>200000</v>
      </c>
      <c r="E181" s="143"/>
    </row>
    <row r="182" spans="1:5" x14ac:dyDescent="0.2">
      <c r="A182" s="130">
        <v>44621</v>
      </c>
      <c r="B182" t="s">
        <v>100</v>
      </c>
      <c r="C182" t="s">
        <v>581</v>
      </c>
      <c r="D182" s="143">
        <v>50000</v>
      </c>
      <c r="E182" s="143"/>
    </row>
    <row r="183" spans="1:5" x14ac:dyDescent="0.2">
      <c r="A183" s="130">
        <v>44621</v>
      </c>
      <c r="B183" t="s">
        <v>100</v>
      </c>
      <c r="C183" t="s">
        <v>699</v>
      </c>
      <c r="D183" s="143">
        <v>50000</v>
      </c>
      <c r="E183" s="143"/>
    </row>
    <row r="184" spans="1:5" x14ac:dyDescent="0.2">
      <c r="A184" s="130">
        <v>44621</v>
      </c>
      <c r="B184" t="s">
        <v>100</v>
      </c>
      <c r="C184" t="s">
        <v>905</v>
      </c>
      <c r="D184" s="143">
        <v>250000</v>
      </c>
      <c r="E184" s="143"/>
    </row>
    <row r="185" spans="1:5" x14ac:dyDescent="0.2">
      <c r="A185" s="130">
        <v>44621</v>
      </c>
      <c r="B185" t="s">
        <v>100</v>
      </c>
      <c r="C185" t="s">
        <v>906</v>
      </c>
      <c r="D185" s="143">
        <v>250000</v>
      </c>
      <c r="E185" s="143"/>
    </row>
    <row r="186" spans="1:5" x14ac:dyDescent="0.2">
      <c r="A186" s="130">
        <v>44621</v>
      </c>
      <c r="B186" t="s">
        <v>100</v>
      </c>
      <c r="C186" t="s">
        <v>197</v>
      </c>
      <c r="D186" s="143">
        <v>50000</v>
      </c>
      <c r="E186" s="143"/>
    </row>
    <row r="187" spans="1:5" x14ac:dyDescent="0.2">
      <c r="A187" s="130">
        <v>44621</v>
      </c>
      <c r="B187" t="s">
        <v>100</v>
      </c>
      <c r="C187" t="s">
        <v>585</v>
      </c>
      <c r="D187" s="143">
        <v>50000</v>
      </c>
      <c r="E187" s="143"/>
    </row>
    <row r="188" spans="1:5" x14ac:dyDescent="0.2">
      <c r="A188" s="130">
        <v>44621</v>
      </c>
      <c r="B188" t="s">
        <v>100</v>
      </c>
      <c r="C188" t="s">
        <v>623</v>
      </c>
      <c r="D188" s="143">
        <v>300000</v>
      </c>
      <c r="E188" s="143"/>
    </row>
    <row r="189" spans="1:5" x14ac:dyDescent="0.2">
      <c r="A189" s="130">
        <v>44621</v>
      </c>
      <c r="B189" t="s">
        <v>100</v>
      </c>
      <c r="C189" t="s">
        <v>624</v>
      </c>
      <c r="D189" s="143">
        <v>50000</v>
      </c>
      <c r="E189" s="143"/>
    </row>
    <row r="190" spans="1:5" x14ac:dyDescent="0.2">
      <c r="A190" s="130">
        <v>44621</v>
      </c>
      <c r="B190" t="s">
        <v>100</v>
      </c>
      <c r="C190" t="s">
        <v>851</v>
      </c>
      <c r="D190" s="143">
        <v>100000</v>
      </c>
      <c r="E190" s="143"/>
    </row>
    <row r="191" spans="1:5" x14ac:dyDescent="0.2">
      <c r="A191" s="130">
        <v>44621</v>
      </c>
      <c r="B191" t="s">
        <v>100</v>
      </c>
      <c r="C191" t="s">
        <v>584</v>
      </c>
      <c r="D191" s="143">
        <v>100000</v>
      </c>
      <c r="E191" s="143"/>
    </row>
    <row r="192" spans="1:5" x14ac:dyDescent="0.2">
      <c r="A192" s="130">
        <v>44623</v>
      </c>
      <c r="B192" t="s">
        <v>17</v>
      </c>
      <c r="C192" t="s">
        <v>634</v>
      </c>
      <c r="D192" s="143">
        <v>200000</v>
      </c>
      <c r="E192" s="143"/>
    </row>
    <row r="193" spans="1:5" x14ac:dyDescent="0.2">
      <c r="A193" s="130">
        <v>44623</v>
      </c>
      <c r="B193" t="s">
        <v>17</v>
      </c>
      <c r="C193" t="s">
        <v>291</v>
      </c>
      <c r="D193" s="143">
        <v>50000</v>
      </c>
      <c r="E193" s="143"/>
    </row>
    <row r="194" spans="1:5" x14ac:dyDescent="0.2">
      <c r="A194" s="130">
        <v>44625</v>
      </c>
      <c r="B194" t="s">
        <v>100</v>
      </c>
      <c r="C194" t="s">
        <v>625</v>
      </c>
      <c r="D194" s="143">
        <v>150000</v>
      </c>
      <c r="E194" s="143"/>
    </row>
    <row r="195" spans="1:5" x14ac:dyDescent="0.2">
      <c r="A195" s="130">
        <v>44625</v>
      </c>
      <c r="B195" t="s">
        <v>100</v>
      </c>
      <c r="C195" t="s">
        <v>626</v>
      </c>
      <c r="D195" s="143">
        <v>150000</v>
      </c>
      <c r="E195" s="143"/>
    </row>
    <row r="196" spans="1:5" x14ac:dyDescent="0.2">
      <c r="A196" s="130">
        <v>44625</v>
      </c>
      <c r="B196" t="s">
        <v>100</v>
      </c>
      <c r="C196" t="s">
        <v>371</v>
      </c>
      <c r="D196" s="143">
        <v>300000</v>
      </c>
      <c r="E196" s="143"/>
    </row>
    <row r="197" spans="1:5" x14ac:dyDescent="0.2">
      <c r="A197" s="130">
        <v>44626</v>
      </c>
      <c r="B197" t="s">
        <v>17</v>
      </c>
      <c r="C197" t="s">
        <v>196</v>
      </c>
      <c r="D197" s="143"/>
      <c r="E197" s="143">
        <v>2000000</v>
      </c>
    </row>
    <row r="198" spans="1:5" x14ac:dyDescent="0.2">
      <c r="A198" s="130">
        <v>44628</v>
      </c>
      <c r="B198" t="s">
        <v>100</v>
      </c>
      <c r="C198" t="s">
        <v>826</v>
      </c>
      <c r="D198" s="143"/>
      <c r="E198" s="143">
        <v>2000000</v>
      </c>
    </row>
    <row r="199" spans="1:5" x14ac:dyDescent="0.2">
      <c r="A199" s="130">
        <v>44628</v>
      </c>
      <c r="B199" t="s">
        <v>100</v>
      </c>
      <c r="C199" t="s">
        <v>684</v>
      </c>
      <c r="D199" s="143"/>
      <c r="E199" s="143">
        <v>100000</v>
      </c>
    </row>
    <row r="200" spans="1:5" x14ac:dyDescent="0.2">
      <c r="A200" s="130">
        <v>44628</v>
      </c>
      <c r="B200" t="s">
        <v>17</v>
      </c>
      <c r="C200" t="s">
        <v>120</v>
      </c>
      <c r="D200" s="143"/>
      <c r="E200" s="143">
        <v>750000</v>
      </c>
    </row>
    <row r="201" spans="1:5" x14ac:dyDescent="0.2">
      <c r="A201" s="130">
        <v>44628</v>
      </c>
      <c r="B201" t="s">
        <v>100</v>
      </c>
      <c r="C201" t="s">
        <v>582</v>
      </c>
      <c r="D201" s="143">
        <v>50000</v>
      </c>
      <c r="E201" s="143"/>
    </row>
    <row r="202" spans="1:5" x14ac:dyDescent="0.2">
      <c r="A202" s="130">
        <v>44628</v>
      </c>
      <c r="B202" t="s">
        <v>17</v>
      </c>
      <c r="C202" t="s">
        <v>38</v>
      </c>
      <c r="D202" s="143">
        <v>100000</v>
      </c>
      <c r="E202" s="143"/>
    </row>
    <row r="203" spans="1:5" x14ac:dyDescent="0.2">
      <c r="A203" s="130">
        <v>44628</v>
      </c>
      <c r="B203" t="s">
        <v>17</v>
      </c>
      <c r="C203" t="s">
        <v>205</v>
      </c>
      <c r="D203" s="143">
        <v>400000</v>
      </c>
      <c r="E203" s="143"/>
    </row>
    <row r="204" spans="1:5" x14ac:dyDescent="0.2">
      <c r="A204" s="130">
        <v>44629</v>
      </c>
      <c r="B204" t="s">
        <v>100</v>
      </c>
      <c r="C204" t="s">
        <v>627</v>
      </c>
      <c r="D204" s="143">
        <v>300000</v>
      </c>
      <c r="E204" s="143"/>
    </row>
    <row r="205" spans="1:5" x14ac:dyDescent="0.2">
      <c r="A205" s="130">
        <v>44629</v>
      </c>
      <c r="B205" t="s">
        <v>100</v>
      </c>
      <c r="C205" t="s">
        <v>628</v>
      </c>
      <c r="D205" s="143">
        <v>50000</v>
      </c>
      <c r="E205" s="143"/>
    </row>
    <row r="206" spans="1:5" x14ac:dyDescent="0.2">
      <c r="A206" s="130">
        <v>44630</v>
      </c>
      <c r="B206" t="s">
        <v>100</v>
      </c>
      <c r="C206" t="s">
        <v>852</v>
      </c>
      <c r="D206" s="143">
        <v>200000</v>
      </c>
      <c r="E206" s="143"/>
    </row>
    <row r="207" spans="1:5" x14ac:dyDescent="0.2">
      <c r="A207" s="130">
        <v>44630</v>
      </c>
      <c r="B207" t="s">
        <v>100</v>
      </c>
      <c r="C207" t="s">
        <v>164</v>
      </c>
      <c r="D207" s="143"/>
      <c r="E207" s="143">
        <v>200000</v>
      </c>
    </row>
    <row r="208" spans="1:5" x14ac:dyDescent="0.2">
      <c r="A208" s="130">
        <v>44630</v>
      </c>
      <c r="B208" t="s">
        <v>100</v>
      </c>
      <c r="C208" t="s">
        <v>629</v>
      </c>
      <c r="D208" s="143"/>
      <c r="E208" s="143">
        <v>100000</v>
      </c>
    </row>
    <row r="209" spans="1:5" x14ac:dyDescent="0.2">
      <c r="A209" s="130">
        <v>44630</v>
      </c>
      <c r="B209" t="s">
        <v>100</v>
      </c>
      <c r="C209" t="s">
        <v>199</v>
      </c>
      <c r="D209" s="143"/>
      <c r="E209" s="143">
        <v>300000</v>
      </c>
    </row>
    <row r="210" spans="1:5" x14ac:dyDescent="0.2">
      <c r="A210" s="130">
        <v>44635</v>
      </c>
      <c r="B210" t="s">
        <v>17</v>
      </c>
      <c r="C210" t="s">
        <v>162</v>
      </c>
      <c r="D210" s="143"/>
      <c r="E210" s="143">
        <v>100000</v>
      </c>
    </row>
    <row r="211" spans="1:5" x14ac:dyDescent="0.2">
      <c r="A211" s="130">
        <v>44636</v>
      </c>
      <c r="B211" t="s">
        <v>17</v>
      </c>
      <c r="C211" t="s">
        <v>316</v>
      </c>
      <c r="D211" s="143"/>
      <c r="E211" s="143">
        <v>300000</v>
      </c>
    </row>
    <row r="212" spans="1:5" x14ac:dyDescent="0.2">
      <c r="A212" s="130">
        <v>44636</v>
      </c>
      <c r="B212" t="s">
        <v>100</v>
      </c>
      <c r="C212" t="s">
        <v>157</v>
      </c>
      <c r="D212" s="143"/>
      <c r="E212" s="143">
        <v>500000</v>
      </c>
    </row>
    <row r="213" spans="1:5" x14ac:dyDescent="0.2">
      <c r="A213" s="130">
        <v>44636</v>
      </c>
      <c r="B213" t="s">
        <v>100</v>
      </c>
      <c r="C213" t="s">
        <v>630</v>
      </c>
      <c r="D213" s="143"/>
      <c r="E213" s="143">
        <v>200000</v>
      </c>
    </row>
    <row r="214" spans="1:5" x14ac:dyDescent="0.2">
      <c r="A214" s="130">
        <v>44637</v>
      </c>
      <c r="B214" t="s">
        <v>100</v>
      </c>
      <c r="C214" t="s">
        <v>631</v>
      </c>
      <c r="D214" s="143"/>
      <c r="E214" s="143">
        <v>300000</v>
      </c>
    </row>
    <row r="215" spans="1:5" x14ac:dyDescent="0.2">
      <c r="A215" s="130">
        <v>44637</v>
      </c>
      <c r="B215" t="s">
        <v>100</v>
      </c>
      <c r="C215" t="s">
        <v>632</v>
      </c>
      <c r="D215" s="143"/>
      <c r="E215" s="143">
        <v>500000</v>
      </c>
    </row>
    <row r="216" spans="1:5" x14ac:dyDescent="0.2">
      <c r="A216" s="130">
        <v>44637</v>
      </c>
      <c r="B216" t="s">
        <v>100</v>
      </c>
      <c r="C216" t="s">
        <v>633</v>
      </c>
      <c r="D216" s="143"/>
      <c r="E216" s="143">
        <v>200000</v>
      </c>
    </row>
    <row r="217" spans="1:5" x14ac:dyDescent="0.2">
      <c r="A217" s="130">
        <v>44638</v>
      </c>
      <c r="B217" t="s">
        <v>17</v>
      </c>
      <c r="C217" t="s">
        <v>162</v>
      </c>
      <c r="D217" s="143"/>
      <c r="E217" s="143">
        <v>100000</v>
      </c>
    </row>
    <row r="218" spans="1:5" x14ac:dyDescent="0.2">
      <c r="A218" s="130">
        <v>44638</v>
      </c>
      <c r="B218" t="s">
        <v>17</v>
      </c>
      <c r="C218" t="s">
        <v>113</v>
      </c>
      <c r="D218" s="143"/>
      <c r="E218" s="143">
        <v>200000</v>
      </c>
    </row>
    <row r="219" spans="1:5" x14ac:dyDescent="0.2">
      <c r="A219" s="130">
        <v>44638</v>
      </c>
      <c r="B219" t="s">
        <v>17</v>
      </c>
      <c r="C219" t="s">
        <v>200</v>
      </c>
      <c r="D219" s="143"/>
      <c r="E219" s="143">
        <v>300000</v>
      </c>
    </row>
    <row r="220" spans="1:5" x14ac:dyDescent="0.2">
      <c r="A220" s="130">
        <v>44638</v>
      </c>
      <c r="B220" t="s">
        <v>17</v>
      </c>
      <c r="C220" t="s">
        <v>287</v>
      </c>
      <c r="D220" s="143"/>
      <c r="E220" s="143">
        <v>450000</v>
      </c>
    </row>
    <row r="221" spans="1:5" x14ac:dyDescent="0.2">
      <c r="A221" s="130">
        <v>44638</v>
      </c>
      <c r="B221" t="s">
        <v>17</v>
      </c>
      <c r="C221" t="s">
        <v>158</v>
      </c>
      <c r="D221" s="143"/>
      <c r="E221" s="143">
        <v>200000</v>
      </c>
    </row>
    <row r="222" spans="1:5" x14ac:dyDescent="0.2">
      <c r="A222" s="130">
        <v>44638</v>
      </c>
      <c r="B222" t="s">
        <v>100</v>
      </c>
      <c r="C222" t="s">
        <v>202</v>
      </c>
      <c r="D222" s="143"/>
      <c r="E222" s="143">
        <v>200000</v>
      </c>
    </row>
    <row r="223" spans="1:5" x14ac:dyDescent="0.2">
      <c r="A223" s="130">
        <v>44638</v>
      </c>
      <c r="B223" t="s">
        <v>100</v>
      </c>
      <c r="C223" t="s">
        <v>209</v>
      </c>
      <c r="D223" s="143"/>
      <c r="E223" s="143">
        <v>300000</v>
      </c>
    </row>
    <row r="224" spans="1:5" x14ac:dyDescent="0.2">
      <c r="A224" s="130">
        <v>44640</v>
      </c>
      <c r="B224" t="s">
        <v>100</v>
      </c>
      <c r="C224" t="s">
        <v>156</v>
      </c>
      <c r="D224" s="143"/>
      <c r="E224" s="143">
        <v>500000</v>
      </c>
    </row>
    <row r="225" spans="1:5" x14ac:dyDescent="0.2">
      <c r="A225" s="130">
        <v>44640</v>
      </c>
      <c r="B225" t="s">
        <v>100</v>
      </c>
      <c r="C225" t="s">
        <v>162</v>
      </c>
      <c r="D225" s="143"/>
      <c r="E225" s="143">
        <v>200000</v>
      </c>
    </row>
    <row r="226" spans="1:5" x14ac:dyDescent="0.2">
      <c r="A226" s="130">
        <v>44640</v>
      </c>
      <c r="B226" t="s">
        <v>100</v>
      </c>
      <c r="C226" t="s">
        <v>158</v>
      </c>
      <c r="D226" s="143"/>
      <c r="E226" s="143">
        <v>300000</v>
      </c>
    </row>
    <row r="227" spans="1:5" x14ac:dyDescent="0.2">
      <c r="A227" s="130">
        <v>44641</v>
      </c>
      <c r="B227" t="s">
        <v>100</v>
      </c>
      <c r="C227" t="s">
        <v>657</v>
      </c>
      <c r="D227" s="143">
        <v>300000</v>
      </c>
      <c r="E227" s="143"/>
    </row>
    <row r="228" spans="1:5" x14ac:dyDescent="0.2">
      <c r="A228" s="130">
        <v>44644</v>
      </c>
      <c r="B228" t="s">
        <v>100</v>
      </c>
      <c r="C228" t="s">
        <v>658</v>
      </c>
      <c r="D228" s="143">
        <v>100000</v>
      </c>
      <c r="E228" s="143"/>
    </row>
    <row r="229" spans="1:5" x14ac:dyDescent="0.2">
      <c r="A229" s="130">
        <v>44646</v>
      </c>
      <c r="B229" t="s">
        <v>100</v>
      </c>
      <c r="C229" t="s">
        <v>159</v>
      </c>
      <c r="D229" s="143"/>
      <c r="E229" s="143">
        <v>500000</v>
      </c>
    </row>
    <row r="230" spans="1:5" x14ac:dyDescent="0.2">
      <c r="A230" s="130">
        <v>44648</v>
      </c>
      <c r="B230" t="s">
        <v>100</v>
      </c>
      <c r="C230" t="s">
        <v>45</v>
      </c>
      <c r="D230" s="143">
        <v>50000</v>
      </c>
      <c r="E230" s="143"/>
    </row>
    <row r="231" spans="1:5" x14ac:dyDescent="0.2">
      <c r="A231" s="130">
        <v>44648</v>
      </c>
      <c r="B231" t="s">
        <v>100</v>
      </c>
      <c r="C231" t="s">
        <v>353</v>
      </c>
      <c r="D231" s="143">
        <v>250000</v>
      </c>
      <c r="E231" s="143"/>
    </row>
    <row r="232" spans="1:5" x14ac:dyDescent="0.2">
      <c r="A232" s="130">
        <v>44648</v>
      </c>
      <c r="B232" t="s">
        <v>100</v>
      </c>
      <c r="C232" t="s">
        <v>853</v>
      </c>
      <c r="D232" s="143">
        <v>750000</v>
      </c>
      <c r="E232" s="143"/>
    </row>
    <row r="233" spans="1:5" x14ac:dyDescent="0.2">
      <c r="A233" s="130">
        <v>44648</v>
      </c>
      <c r="B233" t="s">
        <v>100</v>
      </c>
      <c r="C233" t="s">
        <v>820</v>
      </c>
      <c r="D233" s="143">
        <v>300000</v>
      </c>
      <c r="E233" s="143"/>
    </row>
    <row r="234" spans="1:5" x14ac:dyDescent="0.2">
      <c r="A234" s="130">
        <v>44648</v>
      </c>
      <c r="B234" t="s">
        <v>100</v>
      </c>
      <c r="C234" t="s">
        <v>819</v>
      </c>
      <c r="D234" s="143">
        <v>50000</v>
      </c>
      <c r="E234" s="143"/>
    </row>
    <row r="235" spans="1:5" x14ac:dyDescent="0.2">
      <c r="A235" s="130">
        <v>44648</v>
      </c>
      <c r="B235" t="s">
        <v>100</v>
      </c>
      <c r="C235" t="s">
        <v>36</v>
      </c>
      <c r="D235" s="143">
        <v>50000</v>
      </c>
      <c r="E235" s="143"/>
    </row>
    <row r="236" spans="1:5" x14ac:dyDescent="0.2">
      <c r="A236" s="130">
        <v>44648</v>
      </c>
      <c r="B236" t="s">
        <v>100</v>
      </c>
      <c r="C236" t="s">
        <v>659</v>
      </c>
      <c r="D236" s="143">
        <v>50000</v>
      </c>
      <c r="E236" s="143"/>
    </row>
    <row r="237" spans="1:5" x14ac:dyDescent="0.2">
      <c r="A237" s="130">
        <v>44648</v>
      </c>
      <c r="B237" t="s">
        <v>100</v>
      </c>
      <c r="C237" t="s">
        <v>660</v>
      </c>
      <c r="D237" s="143">
        <v>200000</v>
      </c>
      <c r="E237" s="143"/>
    </row>
    <row r="238" spans="1:5" x14ac:dyDescent="0.2">
      <c r="A238" s="130">
        <v>44648</v>
      </c>
      <c r="B238" t="s">
        <v>100</v>
      </c>
      <c r="C238" t="s">
        <v>661</v>
      </c>
      <c r="D238" s="143">
        <v>100000</v>
      </c>
      <c r="E238" s="143"/>
    </row>
    <row r="239" spans="1:5" x14ac:dyDescent="0.2">
      <c r="A239" s="130">
        <v>44648</v>
      </c>
      <c r="B239" t="s">
        <v>100</v>
      </c>
      <c r="C239" t="s">
        <v>578</v>
      </c>
      <c r="D239" s="143">
        <v>50000</v>
      </c>
      <c r="E239" s="143"/>
    </row>
    <row r="240" spans="1:5" x14ac:dyDescent="0.2">
      <c r="A240" s="130">
        <v>44648</v>
      </c>
      <c r="B240" t="s">
        <v>100</v>
      </c>
      <c r="C240" t="s">
        <v>662</v>
      </c>
      <c r="D240" s="143">
        <v>200000</v>
      </c>
      <c r="E240" s="143"/>
    </row>
    <row r="241" spans="1:5" x14ac:dyDescent="0.2">
      <c r="A241" s="130">
        <v>44648</v>
      </c>
      <c r="B241" t="s">
        <v>100</v>
      </c>
      <c r="C241" t="s">
        <v>663</v>
      </c>
      <c r="D241" s="143">
        <v>100000</v>
      </c>
      <c r="E241" s="143"/>
    </row>
    <row r="242" spans="1:5" x14ac:dyDescent="0.2">
      <c r="A242" s="130">
        <v>44648</v>
      </c>
      <c r="B242" t="s">
        <v>100</v>
      </c>
      <c r="C242" t="s">
        <v>854</v>
      </c>
      <c r="D242" s="143">
        <v>100000</v>
      </c>
      <c r="E242" s="143"/>
    </row>
    <row r="243" spans="1:5" x14ac:dyDescent="0.2">
      <c r="A243" s="130">
        <v>44649</v>
      </c>
      <c r="B243" t="s">
        <v>100</v>
      </c>
      <c r="C243" t="s">
        <v>185</v>
      </c>
      <c r="D243" s="143">
        <v>50000</v>
      </c>
      <c r="E243" s="143"/>
    </row>
    <row r="244" spans="1:5" x14ac:dyDescent="0.2">
      <c r="A244" s="130">
        <v>44649</v>
      </c>
      <c r="B244" t="s">
        <v>100</v>
      </c>
      <c r="C244" t="s">
        <v>408</v>
      </c>
      <c r="D244" s="143">
        <v>200000</v>
      </c>
      <c r="E244" s="143"/>
    </row>
    <row r="245" spans="1:5" x14ac:dyDescent="0.2">
      <c r="A245" s="130">
        <v>44649</v>
      </c>
      <c r="B245" t="s">
        <v>100</v>
      </c>
      <c r="C245" t="s">
        <v>664</v>
      </c>
      <c r="D245" s="143">
        <v>200000</v>
      </c>
      <c r="E245" s="143"/>
    </row>
    <row r="246" spans="1:5" x14ac:dyDescent="0.2">
      <c r="A246" s="130">
        <v>44649</v>
      </c>
      <c r="B246" t="s">
        <v>100</v>
      </c>
      <c r="C246" t="s">
        <v>40</v>
      </c>
      <c r="D246" s="143">
        <v>50000</v>
      </c>
      <c r="E246" s="143"/>
    </row>
    <row r="247" spans="1:5" x14ac:dyDescent="0.2">
      <c r="A247" s="130">
        <v>44649</v>
      </c>
      <c r="B247" t="s">
        <v>100</v>
      </c>
      <c r="C247" t="s">
        <v>665</v>
      </c>
      <c r="D247" s="143">
        <v>50000</v>
      </c>
      <c r="E247" s="143"/>
    </row>
    <row r="248" spans="1:5" x14ac:dyDescent="0.2">
      <c r="A248" s="130">
        <v>44649</v>
      </c>
      <c r="B248" t="s">
        <v>100</v>
      </c>
      <c r="C248" t="s">
        <v>666</v>
      </c>
      <c r="D248" s="143">
        <v>200000</v>
      </c>
      <c r="E248" s="143"/>
    </row>
    <row r="249" spans="1:5" x14ac:dyDescent="0.2">
      <c r="A249" s="130">
        <v>44649</v>
      </c>
      <c r="B249" t="s">
        <v>100</v>
      </c>
      <c r="C249" t="s">
        <v>667</v>
      </c>
      <c r="D249" s="143">
        <v>300000</v>
      </c>
      <c r="E249" s="143"/>
    </row>
    <row r="250" spans="1:5" x14ac:dyDescent="0.2">
      <c r="A250" s="130">
        <v>44649</v>
      </c>
      <c r="B250" t="s">
        <v>100</v>
      </c>
      <c r="C250" t="s">
        <v>581</v>
      </c>
      <c r="D250" s="143">
        <v>50000</v>
      </c>
      <c r="E250" s="143"/>
    </row>
    <row r="251" spans="1:5" x14ac:dyDescent="0.2">
      <c r="A251" s="130">
        <v>44649</v>
      </c>
      <c r="B251" t="s">
        <v>100</v>
      </c>
      <c r="C251" t="s">
        <v>668</v>
      </c>
      <c r="D251" s="143">
        <v>300000</v>
      </c>
      <c r="E251" s="143"/>
    </row>
    <row r="252" spans="1:5" x14ac:dyDescent="0.2">
      <c r="A252" s="130">
        <v>44650</v>
      </c>
      <c r="B252" t="s">
        <v>100</v>
      </c>
      <c r="C252" t="s">
        <v>669</v>
      </c>
      <c r="D252" s="143">
        <v>200000</v>
      </c>
      <c r="E252" s="143"/>
    </row>
    <row r="253" spans="1:5" x14ac:dyDescent="0.2">
      <c r="A253" s="130">
        <v>44650</v>
      </c>
      <c r="B253" t="s">
        <v>100</v>
      </c>
      <c r="C253" t="s">
        <v>197</v>
      </c>
      <c r="D253" s="143">
        <v>50000</v>
      </c>
      <c r="E253" s="143"/>
    </row>
    <row r="254" spans="1:5" x14ac:dyDescent="0.2">
      <c r="A254" s="130">
        <v>44650</v>
      </c>
      <c r="B254" t="s">
        <v>100</v>
      </c>
      <c r="C254" t="s">
        <v>400</v>
      </c>
      <c r="D254" s="143">
        <v>200000</v>
      </c>
      <c r="E254" s="143"/>
    </row>
    <row r="255" spans="1:5" x14ac:dyDescent="0.2">
      <c r="A255" s="130">
        <v>44650</v>
      </c>
      <c r="B255" t="s">
        <v>100</v>
      </c>
      <c r="C255" t="s">
        <v>670</v>
      </c>
      <c r="D255" s="143">
        <v>300000</v>
      </c>
      <c r="E255" s="143"/>
    </row>
    <row r="256" spans="1:5" x14ac:dyDescent="0.2">
      <c r="A256" s="130">
        <v>44651</v>
      </c>
      <c r="B256" t="s">
        <v>100</v>
      </c>
      <c r="C256" t="s">
        <v>671</v>
      </c>
      <c r="D256" s="143">
        <v>100000</v>
      </c>
      <c r="E256" s="143"/>
    </row>
    <row r="257" spans="1:5" x14ac:dyDescent="0.2">
      <c r="A257" s="130">
        <v>44651</v>
      </c>
      <c r="B257" t="s">
        <v>100</v>
      </c>
      <c r="C257" t="s">
        <v>125</v>
      </c>
      <c r="D257" s="143">
        <v>250000</v>
      </c>
      <c r="E257" s="143"/>
    </row>
    <row r="258" spans="1:5" x14ac:dyDescent="0.2">
      <c r="A258" s="130">
        <v>44651</v>
      </c>
      <c r="B258" t="s">
        <v>100</v>
      </c>
      <c r="C258" t="s">
        <v>41</v>
      </c>
      <c r="D258" s="143">
        <v>50000</v>
      </c>
      <c r="E258" s="143"/>
    </row>
    <row r="259" spans="1:5" x14ac:dyDescent="0.2">
      <c r="A259" s="130">
        <v>44652</v>
      </c>
      <c r="B259" t="s">
        <v>100</v>
      </c>
      <c r="C259" t="s">
        <v>672</v>
      </c>
      <c r="D259" s="143">
        <v>150000</v>
      </c>
      <c r="E259" s="143"/>
    </row>
    <row r="260" spans="1:5" x14ac:dyDescent="0.2">
      <c r="A260" s="130">
        <v>44652</v>
      </c>
      <c r="B260" t="s">
        <v>100</v>
      </c>
      <c r="C260" t="s">
        <v>673</v>
      </c>
      <c r="D260" s="143"/>
      <c r="E260" s="143">
        <v>500000</v>
      </c>
    </row>
    <row r="261" spans="1:5" x14ac:dyDescent="0.2">
      <c r="A261" s="130">
        <v>44652</v>
      </c>
      <c r="B261" t="s">
        <v>100</v>
      </c>
      <c r="C261" t="s">
        <v>120</v>
      </c>
      <c r="D261" s="143"/>
      <c r="E261" s="143">
        <v>750000</v>
      </c>
    </row>
    <row r="262" spans="1:5" x14ac:dyDescent="0.2">
      <c r="A262" s="130">
        <v>44652</v>
      </c>
      <c r="B262" t="s">
        <v>100</v>
      </c>
      <c r="C262" t="s">
        <v>291</v>
      </c>
      <c r="D262" s="143">
        <v>50000</v>
      </c>
      <c r="E262" s="143"/>
    </row>
    <row r="263" spans="1:5" x14ac:dyDescent="0.2">
      <c r="A263" s="130">
        <v>44652</v>
      </c>
      <c r="B263" t="s">
        <v>100</v>
      </c>
      <c r="C263" t="s">
        <v>855</v>
      </c>
      <c r="D263" s="143">
        <v>450000</v>
      </c>
      <c r="E263" s="143"/>
    </row>
    <row r="264" spans="1:5" x14ac:dyDescent="0.2">
      <c r="A264" s="130">
        <v>44652</v>
      </c>
      <c r="B264" t="s">
        <v>100</v>
      </c>
      <c r="C264" t="s">
        <v>674</v>
      </c>
      <c r="D264" s="143">
        <v>300000</v>
      </c>
      <c r="E264" s="143"/>
    </row>
    <row r="265" spans="1:5" x14ac:dyDescent="0.2">
      <c r="A265" s="130">
        <v>44652</v>
      </c>
      <c r="B265" t="s">
        <v>100</v>
      </c>
      <c r="C265" t="s">
        <v>452</v>
      </c>
      <c r="D265" s="143">
        <v>200000</v>
      </c>
      <c r="E265" s="143"/>
    </row>
    <row r="266" spans="1:5" x14ac:dyDescent="0.2">
      <c r="A266" s="130">
        <v>44653</v>
      </c>
      <c r="B266" t="s">
        <v>100</v>
      </c>
      <c r="C266" t="s">
        <v>682</v>
      </c>
      <c r="D266" s="143"/>
      <c r="E266" s="143">
        <v>200000</v>
      </c>
    </row>
    <row r="267" spans="1:5" x14ac:dyDescent="0.2">
      <c r="A267" s="130">
        <v>44653</v>
      </c>
      <c r="B267" t="s">
        <v>100</v>
      </c>
      <c r="C267" t="s">
        <v>200</v>
      </c>
      <c r="D267" s="143"/>
      <c r="E267" s="143">
        <v>300000</v>
      </c>
    </row>
    <row r="268" spans="1:5" x14ac:dyDescent="0.2">
      <c r="A268" s="130">
        <v>44653</v>
      </c>
      <c r="B268" t="s">
        <v>100</v>
      </c>
      <c r="C268" t="s">
        <v>219</v>
      </c>
      <c r="D268" s="143">
        <v>50000</v>
      </c>
      <c r="E268" s="143"/>
    </row>
    <row r="269" spans="1:5" x14ac:dyDescent="0.2">
      <c r="A269" s="130">
        <v>44653</v>
      </c>
      <c r="B269" t="s">
        <v>100</v>
      </c>
      <c r="C269" t="s">
        <v>675</v>
      </c>
      <c r="D269" s="143">
        <v>100000</v>
      </c>
      <c r="E269" s="143"/>
    </row>
    <row r="270" spans="1:5" x14ac:dyDescent="0.2">
      <c r="A270" s="130">
        <v>44653</v>
      </c>
      <c r="B270" t="s">
        <v>100</v>
      </c>
      <c r="C270" t="s">
        <v>676</v>
      </c>
      <c r="D270" s="143">
        <v>150000</v>
      </c>
      <c r="E270" s="143"/>
    </row>
    <row r="271" spans="1:5" x14ac:dyDescent="0.2">
      <c r="A271" s="130">
        <v>44654</v>
      </c>
      <c r="B271" t="s">
        <v>17</v>
      </c>
      <c r="C271" t="s">
        <v>583</v>
      </c>
      <c r="D271" s="143">
        <v>50000</v>
      </c>
      <c r="E271" s="143"/>
    </row>
    <row r="272" spans="1:5" x14ac:dyDescent="0.2">
      <c r="A272" s="130">
        <v>44654</v>
      </c>
      <c r="B272" t="s">
        <v>17</v>
      </c>
      <c r="C272" t="s">
        <v>750</v>
      </c>
      <c r="D272" s="143">
        <v>50000</v>
      </c>
      <c r="E272" s="143"/>
    </row>
    <row r="273" spans="1:5" x14ac:dyDescent="0.2">
      <c r="A273" s="130">
        <v>44654</v>
      </c>
      <c r="B273" t="s">
        <v>17</v>
      </c>
      <c r="C273" t="s">
        <v>856</v>
      </c>
      <c r="D273" s="143">
        <v>150000</v>
      </c>
      <c r="E273" s="143"/>
    </row>
    <row r="274" spans="1:5" x14ac:dyDescent="0.2">
      <c r="A274" s="130">
        <v>44655</v>
      </c>
      <c r="B274" t="s">
        <v>100</v>
      </c>
      <c r="C274" t="s">
        <v>585</v>
      </c>
      <c r="D274" s="143">
        <v>50000</v>
      </c>
      <c r="E274" s="143"/>
    </row>
    <row r="275" spans="1:5" x14ac:dyDescent="0.2">
      <c r="A275" s="130">
        <v>44655</v>
      </c>
      <c r="B275" t="s">
        <v>100</v>
      </c>
      <c r="C275" t="s">
        <v>677</v>
      </c>
      <c r="D275" s="143">
        <v>300000</v>
      </c>
      <c r="E275" s="143"/>
    </row>
    <row r="276" spans="1:5" x14ac:dyDescent="0.2">
      <c r="A276" s="130">
        <v>44656</v>
      </c>
      <c r="B276" t="s">
        <v>100</v>
      </c>
      <c r="C276" t="s">
        <v>107</v>
      </c>
      <c r="D276" s="143">
        <v>50000</v>
      </c>
      <c r="E276" s="143"/>
    </row>
    <row r="277" spans="1:5" x14ac:dyDescent="0.2">
      <c r="A277" s="130">
        <v>44656</v>
      </c>
      <c r="B277" t="s">
        <v>100</v>
      </c>
      <c r="C277" t="s">
        <v>857</v>
      </c>
      <c r="D277" s="143">
        <v>275000</v>
      </c>
      <c r="E277" s="143"/>
    </row>
    <row r="278" spans="1:5" x14ac:dyDescent="0.2">
      <c r="A278" s="130">
        <v>44656</v>
      </c>
      <c r="B278" t="s">
        <v>100</v>
      </c>
      <c r="C278" t="s">
        <v>678</v>
      </c>
      <c r="D278" s="143">
        <v>500000</v>
      </c>
      <c r="E278" s="143"/>
    </row>
    <row r="279" spans="1:5" x14ac:dyDescent="0.2">
      <c r="A279" s="130">
        <v>44657</v>
      </c>
      <c r="B279" t="s">
        <v>100</v>
      </c>
      <c r="C279" t="s">
        <v>597</v>
      </c>
      <c r="D279" s="143">
        <v>50000</v>
      </c>
      <c r="E279" s="143"/>
    </row>
    <row r="280" spans="1:5" x14ac:dyDescent="0.2">
      <c r="A280" s="130">
        <v>44657</v>
      </c>
      <c r="B280" t="s">
        <v>100</v>
      </c>
      <c r="C280" t="s">
        <v>679</v>
      </c>
      <c r="D280" s="143">
        <v>100000</v>
      </c>
      <c r="E280" s="143"/>
    </row>
    <row r="281" spans="1:5" x14ac:dyDescent="0.2">
      <c r="A281" s="130">
        <v>44657</v>
      </c>
      <c r="B281" t="s">
        <v>100</v>
      </c>
      <c r="C281" t="s">
        <v>586</v>
      </c>
      <c r="D281" s="143">
        <v>50000</v>
      </c>
      <c r="E281" s="143"/>
    </row>
    <row r="282" spans="1:5" x14ac:dyDescent="0.2">
      <c r="A282" s="130">
        <v>44659</v>
      </c>
      <c r="B282" t="s">
        <v>17</v>
      </c>
      <c r="C282" t="s">
        <v>159</v>
      </c>
      <c r="D282" s="143"/>
      <c r="E282" s="143">
        <v>100000</v>
      </c>
    </row>
    <row r="283" spans="1:5" x14ac:dyDescent="0.2">
      <c r="A283" s="130">
        <v>44659</v>
      </c>
      <c r="B283" t="s">
        <v>100</v>
      </c>
      <c r="C283" t="s">
        <v>711</v>
      </c>
      <c r="D283" s="143"/>
      <c r="E283" s="143">
        <v>300000</v>
      </c>
    </row>
    <row r="284" spans="1:5" x14ac:dyDescent="0.2">
      <c r="A284" s="130">
        <v>44659</v>
      </c>
      <c r="B284" t="s">
        <v>100</v>
      </c>
      <c r="C284" t="s">
        <v>582</v>
      </c>
      <c r="D284" s="143">
        <v>50000</v>
      </c>
      <c r="E284" s="143"/>
    </row>
    <row r="285" spans="1:5" x14ac:dyDescent="0.2">
      <c r="A285" s="130">
        <v>44662</v>
      </c>
      <c r="B285" t="s">
        <v>100</v>
      </c>
      <c r="C285" t="s">
        <v>680</v>
      </c>
      <c r="D285" s="143">
        <v>750000</v>
      </c>
      <c r="E285" s="143"/>
    </row>
    <row r="286" spans="1:5" x14ac:dyDescent="0.2">
      <c r="A286" s="130">
        <v>44662</v>
      </c>
      <c r="B286" t="s">
        <v>17</v>
      </c>
      <c r="C286" t="s">
        <v>161</v>
      </c>
      <c r="D286" s="143"/>
      <c r="E286" s="143">
        <v>500000</v>
      </c>
    </row>
    <row r="287" spans="1:5" x14ac:dyDescent="0.2">
      <c r="A287" s="130">
        <v>44662</v>
      </c>
      <c r="B287" t="s">
        <v>100</v>
      </c>
      <c r="C287" t="s">
        <v>162</v>
      </c>
      <c r="D287" s="143"/>
      <c r="E287" s="143">
        <v>100000</v>
      </c>
    </row>
    <row r="288" spans="1:5" x14ac:dyDescent="0.2">
      <c r="A288" s="130">
        <v>44664</v>
      </c>
      <c r="B288" t="s">
        <v>100</v>
      </c>
      <c r="C288" t="s">
        <v>209</v>
      </c>
      <c r="D288" s="143"/>
      <c r="E288" s="143">
        <v>500000</v>
      </c>
    </row>
    <row r="289" spans="1:5" x14ac:dyDescent="0.2">
      <c r="A289" s="130">
        <v>44666</v>
      </c>
      <c r="B289" t="s">
        <v>17</v>
      </c>
      <c r="C289" t="s">
        <v>371</v>
      </c>
      <c r="D289" s="143"/>
      <c r="E289" s="143">
        <v>500000</v>
      </c>
    </row>
    <row r="290" spans="1:5" x14ac:dyDescent="0.2">
      <c r="A290" s="130">
        <v>44669</v>
      </c>
      <c r="B290" t="s">
        <v>100</v>
      </c>
      <c r="C290" t="s">
        <v>699</v>
      </c>
      <c r="D290" s="143">
        <v>50000</v>
      </c>
      <c r="E290" s="143"/>
    </row>
    <row r="291" spans="1:5" x14ac:dyDescent="0.2">
      <c r="A291" s="130">
        <v>44669</v>
      </c>
      <c r="B291" t="s">
        <v>100</v>
      </c>
      <c r="C291" t="s">
        <v>700</v>
      </c>
      <c r="D291" s="143">
        <v>250000</v>
      </c>
      <c r="E291" s="143"/>
    </row>
    <row r="292" spans="1:5" x14ac:dyDescent="0.2">
      <c r="A292" s="130">
        <v>44669</v>
      </c>
      <c r="B292" t="s">
        <v>100</v>
      </c>
      <c r="C292" t="s">
        <v>907</v>
      </c>
      <c r="D292" s="143">
        <v>250000</v>
      </c>
      <c r="E292" s="143"/>
    </row>
    <row r="293" spans="1:5" x14ac:dyDescent="0.2">
      <c r="A293" s="130">
        <v>44669</v>
      </c>
      <c r="B293" t="s">
        <v>100</v>
      </c>
      <c r="C293" t="s">
        <v>577</v>
      </c>
      <c r="D293" s="143">
        <v>50000</v>
      </c>
      <c r="E293" s="143"/>
    </row>
    <row r="294" spans="1:5" x14ac:dyDescent="0.2">
      <c r="A294" s="130">
        <v>44669</v>
      </c>
      <c r="B294" t="s">
        <v>100</v>
      </c>
      <c r="C294" t="s">
        <v>687</v>
      </c>
      <c r="D294" s="143">
        <v>500000</v>
      </c>
      <c r="E294" s="143"/>
    </row>
    <row r="295" spans="1:5" x14ac:dyDescent="0.2">
      <c r="A295" s="130">
        <v>44670</v>
      </c>
      <c r="B295" t="s">
        <v>100</v>
      </c>
      <c r="C295" t="s">
        <v>859</v>
      </c>
      <c r="D295" s="143">
        <v>300000</v>
      </c>
      <c r="E295" s="143"/>
    </row>
    <row r="296" spans="1:5" x14ac:dyDescent="0.2">
      <c r="A296" s="130">
        <v>44670</v>
      </c>
      <c r="B296" t="s">
        <v>100</v>
      </c>
      <c r="C296" t="s">
        <v>860</v>
      </c>
      <c r="D296" s="143">
        <v>200000</v>
      </c>
      <c r="E296" s="143"/>
    </row>
    <row r="297" spans="1:5" x14ac:dyDescent="0.2">
      <c r="A297" s="130">
        <v>44670</v>
      </c>
      <c r="B297" t="s">
        <v>100</v>
      </c>
      <c r="C297" t="s">
        <v>569</v>
      </c>
      <c r="D297" s="143">
        <v>50000</v>
      </c>
      <c r="E297" s="143"/>
    </row>
    <row r="298" spans="1:5" x14ac:dyDescent="0.2">
      <c r="A298" s="130">
        <v>44671</v>
      </c>
      <c r="B298" t="s">
        <v>17</v>
      </c>
      <c r="C298" t="s">
        <v>667</v>
      </c>
      <c r="D298" s="143">
        <v>200000</v>
      </c>
      <c r="E298" s="143"/>
    </row>
    <row r="299" spans="1:5" x14ac:dyDescent="0.2">
      <c r="A299" s="130">
        <v>44671</v>
      </c>
      <c r="B299" t="s">
        <v>17</v>
      </c>
      <c r="C299" t="s">
        <v>688</v>
      </c>
      <c r="D299" s="143">
        <v>250000</v>
      </c>
      <c r="E299" s="143"/>
    </row>
    <row r="300" spans="1:5" x14ac:dyDescent="0.2">
      <c r="A300" s="130">
        <v>44671</v>
      </c>
      <c r="B300" t="s">
        <v>17</v>
      </c>
      <c r="C300" t="s">
        <v>689</v>
      </c>
      <c r="D300" s="143">
        <v>440000</v>
      </c>
      <c r="E300" s="143"/>
    </row>
    <row r="301" spans="1:5" x14ac:dyDescent="0.2">
      <c r="A301" s="130">
        <v>44671</v>
      </c>
      <c r="B301" t="s">
        <v>100</v>
      </c>
      <c r="C301" t="s">
        <v>316</v>
      </c>
      <c r="D301" s="143"/>
      <c r="E301" s="143">
        <v>500000</v>
      </c>
    </row>
    <row r="302" spans="1:5" x14ac:dyDescent="0.2">
      <c r="A302" s="130">
        <v>44671</v>
      </c>
      <c r="B302" t="s">
        <v>100</v>
      </c>
      <c r="C302" t="s">
        <v>698</v>
      </c>
      <c r="D302" s="143">
        <v>200000</v>
      </c>
      <c r="E302" s="143"/>
    </row>
    <row r="303" spans="1:5" x14ac:dyDescent="0.2">
      <c r="A303" s="130">
        <v>44672</v>
      </c>
      <c r="B303" t="s">
        <v>100</v>
      </c>
      <c r="C303" t="s">
        <v>579</v>
      </c>
      <c r="D303" s="143">
        <v>50000</v>
      </c>
      <c r="E303" s="143"/>
    </row>
    <row r="304" spans="1:5" x14ac:dyDescent="0.2">
      <c r="A304" s="130">
        <v>44674</v>
      </c>
      <c r="B304" t="s">
        <v>100</v>
      </c>
      <c r="C304" t="s">
        <v>303</v>
      </c>
      <c r="D304" s="143">
        <v>450000</v>
      </c>
      <c r="E304" s="143"/>
    </row>
    <row r="305" spans="1:5" x14ac:dyDescent="0.2">
      <c r="A305" s="130">
        <v>44674</v>
      </c>
      <c r="B305" t="s">
        <v>100</v>
      </c>
      <c r="C305" t="s">
        <v>125</v>
      </c>
      <c r="D305" s="143">
        <v>300000</v>
      </c>
      <c r="E305" s="143"/>
    </row>
    <row r="306" spans="1:5" x14ac:dyDescent="0.2">
      <c r="A306" s="130">
        <v>44674</v>
      </c>
      <c r="B306" t="s">
        <v>100</v>
      </c>
      <c r="C306" t="s">
        <v>690</v>
      </c>
      <c r="D306" s="143">
        <v>100000</v>
      </c>
      <c r="E306" s="143"/>
    </row>
    <row r="307" spans="1:5" x14ac:dyDescent="0.2">
      <c r="A307" s="130">
        <v>44674</v>
      </c>
      <c r="B307" t="s">
        <v>100</v>
      </c>
      <c r="C307" t="s">
        <v>691</v>
      </c>
      <c r="D307" s="143">
        <v>360000</v>
      </c>
      <c r="E307" s="143"/>
    </row>
    <row r="308" spans="1:5" x14ac:dyDescent="0.2">
      <c r="A308" s="130">
        <v>44676</v>
      </c>
      <c r="B308" t="s">
        <v>100</v>
      </c>
      <c r="C308" t="s">
        <v>581</v>
      </c>
      <c r="D308" s="143">
        <v>50000</v>
      </c>
      <c r="E308" s="143"/>
    </row>
    <row r="309" spans="1:5" x14ac:dyDescent="0.2">
      <c r="A309" s="130">
        <v>44676</v>
      </c>
      <c r="B309" t="s">
        <v>100</v>
      </c>
      <c r="C309" t="s">
        <v>692</v>
      </c>
      <c r="D309" s="143">
        <v>150000</v>
      </c>
      <c r="E309" s="143"/>
    </row>
    <row r="310" spans="1:5" x14ac:dyDescent="0.2">
      <c r="A310" s="130">
        <v>44676</v>
      </c>
      <c r="B310" t="s">
        <v>100</v>
      </c>
      <c r="C310" t="s">
        <v>159</v>
      </c>
      <c r="D310" s="143"/>
      <c r="E310" s="143">
        <v>500000</v>
      </c>
    </row>
    <row r="311" spans="1:5" x14ac:dyDescent="0.2">
      <c r="A311" s="130">
        <v>44679</v>
      </c>
      <c r="B311" t="s">
        <v>100</v>
      </c>
      <c r="C311" t="s">
        <v>819</v>
      </c>
      <c r="D311" s="143">
        <v>50000</v>
      </c>
      <c r="E311" s="143"/>
    </row>
    <row r="312" spans="1:5" x14ac:dyDescent="0.2">
      <c r="A312" s="130">
        <v>44679</v>
      </c>
      <c r="B312" t="s">
        <v>100</v>
      </c>
      <c r="C312" t="s">
        <v>861</v>
      </c>
      <c r="D312" s="143">
        <v>500000</v>
      </c>
      <c r="E312" s="143"/>
    </row>
    <row r="313" spans="1:5" x14ac:dyDescent="0.2">
      <c r="A313" s="130">
        <v>44679</v>
      </c>
      <c r="B313" t="s">
        <v>17</v>
      </c>
      <c r="C313" t="s">
        <v>114</v>
      </c>
      <c r="D313" s="143">
        <v>50000</v>
      </c>
      <c r="E313" s="143"/>
    </row>
    <row r="314" spans="1:5" x14ac:dyDescent="0.2">
      <c r="A314" s="130">
        <v>44679</v>
      </c>
      <c r="B314" t="s">
        <v>17</v>
      </c>
      <c r="C314" t="s">
        <v>693</v>
      </c>
      <c r="D314" s="143">
        <v>450000</v>
      </c>
      <c r="E314" s="143"/>
    </row>
    <row r="315" spans="1:5" x14ac:dyDescent="0.2">
      <c r="A315" s="130">
        <v>44680</v>
      </c>
      <c r="B315" t="s">
        <v>100</v>
      </c>
      <c r="C315" t="s">
        <v>219</v>
      </c>
      <c r="D315" s="143">
        <v>50000</v>
      </c>
      <c r="E315" s="143"/>
    </row>
    <row r="316" spans="1:5" x14ac:dyDescent="0.2">
      <c r="A316" s="130">
        <v>44680</v>
      </c>
      <c r="B316" t="s">
        <v>100</v>
      </c>
      <c r="C316" t="s">
        <v>694</v>
      </c>
      <c r="D316" s="143">
        <v>200000</v>
      </c>
      <c r="E316" s="143"/>
    </row>
    <row r="317" spans="1:5" x14ac:dyDescent="0.2">
      <c r="A317" s="130">
        <v>44680</v>
      </c>
      <c r="B317" t="s">
        <v>100</v>
      </c>
      <c r="C317" t="s">
        <v>908</v>
      </c>
      <c r="D317" s="143">
        <v>200000</v>
      </c>
      <c r="E317" s="143"/>
    </row>
    <row r="318" spans="1:5" x14ac:dyDescent="0.2">
      <c r="A318" s="130">
        <v>44680</v>
      </c>
      <c r="B318" t="s">
        <v>100</v>
      </c>
      <c r="C318" t="s">
        <v>658</v>
      </c>
      <c r="D318" s="143">
        <v>100000</v>
      </c>
      <c r="E318" s="143"/>
    </row>
    <row r="319" spans="1:5" x14ac:dyDescent="0.2">
      <c r="A319" s="130">
        <v>44680</v>
      </c>
      <c r="B319" t="s">
        <v>17</v>
      </c>
      <c r="C319" t="s">
        <v>578</v>
      </c>
      <c r="D319" s="143">
        <v>50000</v>
      </c>
      <c r="E319" s="143"/>
    </row>
    <row r="320" spans="1:5" x14ac:dyDescent="0.2">
      <c r="A320" s="130">
        <v>44680</v>
      </c>
      <c r="B320" t="s">
        <v>17</v>
      </c>
      <c r="C320" t="s">
        <v>695</v>
      </c>
      <c r="D320" s="143">
        <v>100000</v>
      </c>
      <c r="E320" s="143"/>
    </row>
    <row r="321" spans="1:6" x14ac:dyDescent="0.2">
      <c r="A321" s="130">
        <v>44680</v>
      </c>
      <c r="B321" t="s">
        <v>17</v>
      </c>
      <c r="C321" t="s">
        <v>291</v>
      </c>
      <c r="D321" s="143">
        <v>50000</v>
      </c>
      <c r="E321" s="143"/>
    </row>
    <row r="322" spans="1:6" x14ac:dyDescent="0.2">
      <c r="A322" s="130">
        <v>44680</v>
      </c>
      <c r="B322" t="s">
        <v>17</v>
      </c>
      <c r="C322" t="s">
        <v>453</v>
      </c>
      <c r="D322" s="143">
        <v>500000</v>
      </c>
      <c r="E322" s="143"/>
    </row>
    <row r="323" spans="1:6" x14ac:dyDescent="0.2">
      <c r="A323" s="130">
        <v>44681</v>
      </c>
      <c r="B323" t="s">
        <v>100</v>
      </c>
      <c r="C323" t="s">
        <v>36</v>
      </c>
      <c r="D323" s="143">
        <v>50000</v>
      </c>
      <c r="E323" s="143"/>
    </row>
    <row r="324" spans="1:6" x14ac:dyDescent="0.2">
      <c r="A324" s="130">
        <v>44681</v>
      </c>
      <c r="B324" t="s">
        <v>100</v>
      </c>
      <c r="C324" t="s">
        <v>676</v>
      </c>
      <c r="D324" s="143">
        <v>150000</v>
      </c>
      <c r="E324" s="143"/>
    </row>
    <row r="325" spans="1:6" x14ac:dyDescent="0.2">
      <c r="A325" s="130">
        <v>44681</v>
      </c>
      <c r="B325" t="s">
        <v>17</v>
      </c>
      <c r="C325" t="s">
        <v>40</v>
      </c>
      <c r="D325" s="143">
        <v>50000</v>
      </c>
      <c r="E325" s="143"/>
    </row>
    <row r="326" spans="1:6" x14ac:dyDescent="0.2">
      <c r="A326" s="130">
        <v>44681</v>
      </c>
      <c r="B326" t="s">
        <v>17</v>
      </c>
      <c r="C326" t="s">
        <v>696</v>
      </c>
      <c r="D326" s="143">
        <v>100000</v>
      </c>
      <c r="E326" s="143"/>
    </row>
    <row r="327" spans="1:6" x14ac:dyDescent="0.2">
      <c r="A327" s="130">
        <v>44681</v>
      </c>
      <c r="B327" t="s">
        <v>17</v>
      </c>
      <c r="C327" t="s">
        <v>863</v>
      </c>
      <c r="D327" s="143">
        <v>500000</v>
      </c>
      <c r="E327" s="143"/>
    </row>
    <row r="328" spans="1:6" x14ac:dyDescent="0.2">
      <c r="A328" s="130">
        <v>44681</v>
      </c>
      <c r="B328" t="s">
        <v>17</v>
      </c>
      <c r="C328" t="s">
        <v>107</v>
      </c>
      <c r="D328" s="143">
        <v>50000</v>
      </c>
      <c r="E328" s="143"/>
    </row>
    <row r="329" spans="1:6" x14ac:dyDescent="0.2">
      <c r="A329" s="130">
        <v>44681</v>
      </c>
      <c r="B329" t="s">
        <v>17</v>
      </c>
      <c r="C329" t="s">
        <v>864</v>
      </c>
      <c r="D329" s="143">
        <v>275000</v>
      </c>
      <c r="E329" s="143"/>
    </row>
    <row r="330" spans="1:6" x14ac:dyDescent="0.2">
      <c r="A330" s="130">
        <v>44681</v>
      </c>
      <c r="B330" t="s">
        <v>17</v>
      </c>
      <c r="C330" t="s">
        <v>697</v>
      </c>
      <c r="D330" s="143">
        <v>500000</v>
      </c>
      <c r="E330" s="143"/>
    </row>
    <row r="331" spans="1:6" x14ac:dyDescent="0.2">
      <c r="A331" s="130">
        <v>44681</v>
      </c>
      <c r="B331" t="s">
        <v>100</v>
      </c>
      <c r="C331" t="s">
        <v>185</v>
      </c>
      <c r="D331" s="143">
        <v>50000</v>
      </c>
      <c r="E331" s="143"/>
    </row>
    <row r="332" spans="1:6" x14ac:dyDescent="0.2">
      <c r="A332" s="130">
        <v>44681</v>
      </c>
      <c r="B332" t="s">
        <v>100</v>
      </c>
      <c r="C332" t="s">
        <v>759</v>
      </c>
      <c r="D332" s="143">
        <v>300000</v>
      </c>
      <c r="E332" s="143"/>
    </row>
    <row r="333" spans="1:6" x14ac:dyDescent="0.2">
      <c r="A333" s="130">
        <v>44681</v>
      </c>
      <c r="B333" t="s">
        <v>100</v>
      </c>
      <c r="C333" t="s">
        <v>761</v>
      </c>
      <c r="D333" s="143">
        <v>250000</v>
      </c>
      <c r="E333" s="143"/>
    </row>
    <row r="334" spans="1:6" x14ac:dyDescent="0.2">
      <c r="A334" s="130">
        <v>44681</v>
      </c>
      <c r="B334" t="s">
        <v>100</v>
      </c>
      <c r="C334" t="s">
        <v>681</v>
      </c>
      <c r="D334" s="143">
        <v>200000</v>
      </c>
      <c r="E334" s="143"/>
    </row>
    <row r="335" spans="1:6" x14ac:dyDescent="0.2">
      <c r="A335" s="335" t="s">
        <v>8</v>
      </c>
      <c r="B335" s="335"/>
      <c r="C335" s="335"/>
      <c r="D335" s="335"/>
      <c r="E335" s="335"/>
      <c r="F335" s="335"/>
    </row>
    <row r="336" spans="1:6" x14ac:dyDescent="0.2">
      <c r="A336" s="130">
        <v>44684</v>
      </c>
      <c r="B336" t="s">
        <v>100</v>
      </c>
      <c r="C336" t="s">
        <v>583</v>
      </c>
      <c r="D336" s="163">
        <v>50000</v>
      </c>
      <c r="E336" s="143"/>
    </row>
    <row r="337" spans="1:6" x14ac:dyDescent="0.2">
      <c r="A337" s="130">
        <v>44686</v>
      </c>
      <c r="B337" t="s">
        <v>100</v>
      </c>
      <c r="C337" t="s">
        <v>699</v>
      </c>
      <c r="D337" s="163">
        <v>50000</v>
      </c>
      <c r="E337" s="143"/>
    </row>
    <row r="338" spans="1:6" x14ac:dyDescent="0.2">
      <c r="A338" s="130">
        <v>44686</v>
      </c>
      <c r="B338" t="s">
        <v>100</v>
      </c>
      <c r="C338" t="s">
        <v>865</v>
      </c>
      <c r="D338" s="163">
        <v>250000</v>
      </c>
      <c r="E338" s="143"/>
    </row>
    <row r="339" spans="1:6" x14ac:dyDescent="0.2">
      <c r="A339" s="130">
        <v>44686</v>
      </c>
      <c r="B339" t="s">
        <v>701</v>
      </c>
      <c r="C339" t="s">
        <v>702</v>
      </c>
      <c r="D339" s="163">
        <v>150000</v>
      </c>
      <c r="E339" s="143"/>
      <c r="F339" s="142">
        <v>-50000</v>
      </c>
    </row>
    <row r="340" spans="1:6" x14ac:dyDescent="0.2">
      <c r="A340" s="130">
        <v>44687</v>
      </c>
      <c r="B340" t="s">
        <v>100</v>
      </c>
      <c r="C340" t="s">
        <v>703</v>
      </c>
      <c r="D340" s="163"/>
      <c r="E340" s="163">
        <v>200000</v>
      </c>
    </row>
    <row r="341" spans="1:6" x14ac:dyDescent="0.2">
      <c r="A341" s="130">
        <v>44687</v>
      </c>
      <c r="B341" t="s">
        <v>100</v>
      </c>
      <c r="C341" t="s">
        <v>866</v>
      </c>
      <c r="D341" s="143"/>
      <c r="E341" s="143">
        <v>500000</v>
      </c>
    </row>
    <row r="342" spans="1:6" x14ac:dyDescent="0.2">
      <c r="A342" s="130">
        <v>44688</v>
      </c>
      <c r="B342" t="s">
        <v>100</v>
      </c>
      <c r="C342" t="s">
        <v>582</v>
      </c>
      <c r="D342" s="163">
        <v>50000</v>
      </c>
      <c r="E342" s="143"/>
    </row>
    <row r="343" spans="1:6" x14ac:dyDescent="0.2">
      <c r="A343" s="130">
        <v>44689</v>
      </c>
      <c r="B343" t="s">
        <v>17</v>
      </c>
      <c r="C343" t="s">
        <v>586</v>
      </c>
      <c r="D343" s="163">
        <v>50000</v>
      </c>
      <c r="E343" s="143"/>
    </row>
    <row r="344" spans="1:6" x14ac:dyDescent="0.2">
      <c r="A344" s="130">
        <v>44690</v>
      </c>
      <c r="B344" t="s">
        <v>100</v>
      </c>
      <c r="C344" t="s">
        <v>199</v>
      </c>
      <c r="D344" s="143"/>
      <c r="E344" s="143">
        <v>100000</v>
      </c>
    </row>
    <row r="345" spans="1:6" x14ac:dyDescent="0.2">
      <c r="A345" s="130">
        <v>44691</v>
      </c>
      <c r="B345" t="s">
        <v>17</v>
      </c>
      <c r="C345" t="s">
        <v>750</v>
      </c>
      <c r="D345" s="143">
        <v>50000</v>
      </c>
      <c r="E345" s="143"/>
    </row>
    <row r="346" spans="1:6" x14ac:dyDescent="0.2">
      <c r="A346" s="130">
        <v>44691</v>
      </c>
      <c r="B346" t="s">
        <v>17</v>
      </c>
      <c r="C346" t="s">
        <v>867</v>
      </c>
      <c r="D346" s="143">
        <v>150000</v>
      </c>
      <c r="E346" s="143"/>
    </row>
    <row r="347" spans="1:6" x14ac:dyDescent="0.2">
      <c r="A347" s="144">
        <v>44691</v>
      </c>
      <c r="B347" s="145" t="s">
        <v>100</v>
      </c>
      <c r="C347" s="145" t="s">
        <v>704</v>
      </c>
      <c r="D347" s="146"/>
      <c r="E347" s="146">
        <v>6000000</v>
      </c>
    </row>
    <row r="348" spans="1:6" x14ac:dyDescent="0.2">
      <c r="A348" s="130">
        <v>44691</v>
      </c>
      <c r="B348" t="s">
        <v>100</v>
      </c>
      <c r="C348" t="s">
        <v>705</v>
      </c>
      <c r="D348" s="143">
        <v>150000</v>
      </c>
      <c r="E348" s="143"/>
      <c r="F348" s="142">
        <v>-50000</v>
      </c>
    </row>
    <row r="349" spans="1:6" x14ac:dyDescent="0.2">
      <c r="A349" s="144">
        <v>44691</v>
      </c>
      <c r="B349" s="145" t="s">
        <v>100</v>
      </c>
      <c r="C349" s="145" t="s">
        <v>706</v>
      </c>
      <c r="D349" s="146"/>
      <c r="E349" s="146">
        <v>100000</v>
      </c>
    </row>
    <row r="350" spans="1:6" x14ac:dyDescent="0.2">
      <c r="A350" s="130">
        <v>44693</v>
      </c>
      <c r="B350" t="s">
        <v>17</v>
      </c>
      <c r="C350" t="s">
        <v>707</v>
      </c>
      <c r="D350" s="143"/>
      <c r="E350" s="143">
        <v>500000</v>
      </c>
    </row>
    <row r="351" spans="1:6" x14ac:dyDescent="0.2">
      <c r="A351" s="130">
        <v>44693</v>
      </c>
      <c r="B351" s="147" t="s">
        <v>100</v>
      </c>
      <c r="C351" s="147" t="s">
        <v>197</v>
      </c>
      <c r="D351" s="143">
        <v>50000</v>
      </c>
      <c r="E351" s="143"/>
    </row>
    <row r="352" spans="1:6" x14ac:dyDescent="0.2">
      <c r="A352" s="130">
        <v>44693</v>
      </c>
      <c r="B352" t="s">
        <v>100</v>
      </c>
      <c r="C352" t="s">
        <v>708</v>
      </c>
      <c r="D352" s="143">
        <v>200000</v>
      </c>
      <c r="E352" s="143"/>
    </row>
    <row r="353" spans="1:5" x14ac:dyDescent="0.2">
      <c r="A353" s="130">
        <v>44693</v>
      </c>
      <c r="B353" t="s">
        <v>100</v>
      </c>
      <c r="C353" t="s">
        <v>709</v>
      </c>
      <c r="D353" s="143">
        <v>200000</v>
      </c>
      <c r="E353" s="143"/>
    </row>
    <row r="354" spans="1:5" x14ac:dyDescent="0.2">
      <c r="A354" s="130">
        <v>44694</v>
      </c>
      <c r="B354" t="s">
        <v>100</v>
      </c>
      <c r="C354" t="s">
        <v>710</v>
      </c>
      <c r="D354" s="143">
        <v>50000</v>
      </c>
      <c r="E354" s="143"/>
    </row>
    <row r="355" spans="1:5" x14ac:dyDescent="0.2">
      <c r="A355" s="130">
        <v>44695</v>
      </c>
      <c r="B355" t="s">
        <v>100</v>
      </c>
      <c r="C355" t="s">
        <v>600</v>
      </c>
      <c r="D355" s="143"/>
      <c r="E355" s="143">
        <v>150000</v>
      </c>
    </row>
    <row r="356" spans="1:5" x14ac:dyDescent="0.2">
      <c r="A356" s="130">
        <v>44696</v>
      </c>
      <c r="B356" t="s">
        <v>17</v>
      </c>
      <c r="C356" t="s">
        <v>162</v>
      </c>
      <c r="D356" s="143"/>
      <c r="E356" s="143">
        <v>100000</v>
      </c>
    </row>
    <row r="357" spans="1:5" x14ac:dyDescent="0.2">
      <c r="A357" s="130">
        <v>44696</v>
      </c>
      <c r="B357" t="s">
        <v>17</v>
      </c>
      <c r="C357" t="s">
        <v>711</v>
      </c>
      <c r="D357" s="143"/>
      <c r="E357" s="143">
        <v>500000</v>
      </c>
    </row>
    <row r="358" spans="1:5" x14ac:dyDescent="0.2">
      <c r="A358" s="130">
        <v>44697</v>
      </c>
      <c r="B358" t="s">
        <v>100</v>
      </c>
      <c r="C358" t="s">
        <v>714</v>
      </c>
      <c r="D358" s="143"/>
      <c r="E358" s="143">
        <v>500000</v>
      </c>
    </row>
    <row r="359" spans="1:5" x14ac:dyDescent="0.2">
      <c r="A359" s="130">
        <v>44698</v>
      </c>
      <c r="B359" t="s">
        <v>17</v>
      </c>
      <c r="C359" t="s">
        <v>199</v>
      </c>
      <c r="D359" s="143"/>
      <c r="E359" s="143">
        <v>200000</v>
      </c>
    </row>
    <row r="360" spans="1:5" x14ac:dyDescent="0.2">
      <c r="A360" s="130">
        <v>44698</v>
      </c>
      <c r="B360" t="s">
        <v>17</v>
      </c>
      <c r="C360" t="s">
        <v>101</v>
      </c>
      <c r="D360" s="143"/>
      <c r="E360" s="143">
        <v>100000</v>
      </c>
    </row>
    <row r="361" spans="1:5" x14ac:dyDescent="0.2">
      <c r="A361" s="130">
        <v>44701</v>
      </c>
      <c r="B361" t="s">
        <v>17</v>
      </c>
      <c r="C361" t="s">
        <v>901</v>
      </c>
      <c r="D361" s="143">
        <v>100000</v>
      </c>
      <c r="E361" s="143"/>
    </row>
    <row r="362" spans="1:5" x14ac:dyDescent="0.2">
      <c r="A362" s="130">
        <v>44703</v>
      </c>
      <c r="B362" t="s">
        <v>17</v>
      </c>
      <c r="C362" t="s">
        <v>162</v>
      </c>
      <c r="D362" s="143"/>
      <c r="E362" s="143">
        <v>400000</v>
      </c>
    </row>
    <row r="363" spans="1:5" x14ac:dyDescent="0.2">
      <c r="A363" s="130">
        <v>44706</v>
      </c>
      <c r="B363" t="s">
        <v>100</v>
      </c>
      <c r="C363" t="s">
        <v>164</v>
      </c>
      <c r="D363" s="143"/>
      <c r="E363" s="143">
        <v>200000</v>
      </c>
    </row>
    <row r="364" spans="1:5" x14ac:dyDescent="0.2">
      <c r="A364" s="130">
        <v>44706</v>
      </c>
      <c r="B364" t="s">
        <v>100</v>
      </c>
      <c r="C364" t="s">
        <v>490</v>
      </c>
      <c r="D364" s="143"/>
      <c r="E364" s="143">
        <v>200000</v>
      </c>
    </row>
    <row r="365" spans="1:5" x14ac:dyDescent="0.2">
      <c r="A365" s="130">
        <v>44706</v>
      </c>
      <c r="B365" t="s">
        <v>100</v>
      </c>
      <c r="C365" t="s">
        <v>159</v>
      </c>
      <c r="D365" s="143"/>
      <c r="E365" s="143">
        <v>600000</v>
      </c>
    </row>
    <row r="366" spans="1:5" x14ac:dyDescent="0.2">
      <c r="A366" s="130">
        <v>44708</v>
      </c>
      <c r="B366" t="s">
        <v>100</v>
      </c>
      <c r="C366" t="s">
        <v>200</v>
      </c>
      <c r="D366" s="143"/>
      <c r="E366" s="143">
        <v>500000</v>
      </c>
    </row>
    <row r="367" spans="1:5" x14ac:dyDescent="0.2">
      <c r="A367" s="130">
        <v>44708</v>
      </c>
      <c r="B367" t="s">
        <v>100</v>
      </c>
      <c r="C367" t="s">
        <v>101</v>
      </c>
      <c r="D367" s="143"/>
      <c r="E367" s="143">
        <v>50000</v>
      </c>
    </row>
    <row r="368" spans="1:5" x14ac:dyDescent="0.2">
      <c r="A368" s="130">
        <v>44708</v>
      </c>
      <c r="B368" t="s">
        <v>100</v>
      </c>
      <c r="C368" t="s">
        <v>715</v>
      </c>
      <c r="D368" s="143">
        <v>100000</v>
      </c>
      <c r="E368" s="143"/>
    </row>
    <row r="369" spans="1:6" x14ac:dyDescent="0.2">
      <c r="A369" s="130">
        <v>44709</v>
      </c>
      <c r="B369" t="s">
        <v>100</v>
      </c>
      <c r="C369" t="s">
        <v>717</v>
      </c>
      <c r="D369" s="143">
        <v>100000</v>
      </c>
      <c r="E369" s="143"/>
    </row>
    <row r="370" spans="1:6" x14ac:dyDescent="0.2">
      <c r="A370" s="130">
        <v>44709</v>
      </c>
      <c r="B370" t="s">
        <v>100</v>
      </c>
      <c r="C370" t="s">
        <v>718</v>
      </c>
      <c r="D370" s="143">
        <v>100000</v>
      </c>
      <c r="E370" s="143"/>
    </row>
    <row r="371" spans="1:6" x14ac:dyDescent="0.2">
      <c r="A371" s="130">
        <v>44709</v>
      </c>
      <c r="B371" t="s">
        <v>100</v>
      </c>
      <c r="C371" t="s">
        <v>569</v>
      </c>
      <c r="D371" s="143">
        <v>50000</v>
      </c>
      <c r="E371" s="143"/>
    </row>
    <row r="372" spans="1:6" x14ac:dyDescent="0.2">
      <c r="A372" s="130">
        <v>44709</v>
      </c>
      <c r="B372" t="s">
        <v>100</v>
      </c>
      <c r="C372" t="s">
        <v>716</v>
      </c>
      <c r="D372" s="143">
        <v>200000</v>
      </c>
      <c r="E372" s="143"/>
    </row>
    <row r="373" spans="1:6" x14ac:dyDescent="0.2">
      <c r="A373" s="130">
        <v>44709</v>
      </c>
      <c r="B373" t="s">
        <v>100</v>
      </c>
      <c r="C373" t="s">
        <v>720</v>
      </c>
      <c r="D373" s="143">
        <v>200000</v>
      </c>
      <c r="E373" s="143"/>
      <c r="F373" s="143">
        <v>-300000</v>
      </c>
    </row>
    <row r="374" spans="1:6" x14ac:dyDescent="0.2">
      <c r="A374" s="130">
        <v>44709</v>
      </c>
      <c r="B374" t="s">
        <v>100</v>
      </c>
      <c r="C374" t="s">
        <v>819</v>
      </c>
      <c r="D374" s="143">
        <v>50000</v>
      </c>
      <c r="E374" s="143"/>
    </row>
    <row r="375" spans="1:6" x14ac:dyDescent="0.2">
      <c r="A375" s="130">
        <v>44709</v>
      </c>
      <c r="B375" t="s">
        <v>100</v>
      </c>
      <c r="C375" t="s">
        <v>578</v>
      </c>
      <c r="D375" s="143">
        <v>50000</v>
      </c>
      <c r="E375" s="143"/>
    </row>
    <row r="376" spans="1:6" x14ac:dyDescent="0.2">
      <c r="A376" s="130">
        <v>44709</v>
      </c>
      <c r="B376" t="s">
        <v>100</v>
      </c>
      <c r="C376" t="s">
        <v>721</v>
      </c>
      <c r="D376" s="143">
        <v>300000</v>
      </c>
      <c r="E376" s="143"/>
      <c r="F376" s="143">
        <v>-100000</v>
      </c>
    </row>
    <row r="377" spans="1:6" x14ac:dyDescent="0.2">
      <c r="A377" s="130">
        <v>44709</v>
      </c>
      <c r="B377" t="s">
        <v>100</v>
      </c>
      <c r="C377" t="s">
        <v>868</v>
      </c>
      <c r="D377" s="143">
        <v>500000</v>
      </c>
      <c r="E377" s="143"/>
    </row>
    <row r="378" spans="1:6" x14ac:dyDescent="0.2">
      <c r="A378" s="130">
        <v>44709</v>
      </c>
      <c r="B378" t="s">
        <v>100</v>
      </c>
      <c r="C378" t="s">
        <v>597</v>
      </c>
      <c r="D378" s="143">
        <v>50000</v>
      </c>
      <c r="E378" s="143"/>
    </row>
    <row r="379" spans="1:6" x14ac:dyDescent="0.2">
      <c r="A379" s="130">
        <v>44709</v>
      </c>
      <c r="B379" t="s">
        <v>100</v>
      </c>
      <c r="C379" t="s">
        <v>722</v>
      </c>
      <c r="D379" s="143">
        <v>150000</v>
      </c>
      <c r="E379" s="143"/>
    </row>
    <row r="380" spans="1:6" x14ac:dyDescent="0.2">
      <c r="A380" s="130">
        <v>44711</v>
      </c>
      <c r="B380" t="s">
        <v>100</v>
      </c>
      <c r="C380" t="s">
        <v>107</v>
      </c>
      <c r="D380" s="143">
        <v>50000</v>
      </c>
      <c r="E380" s="143"/>
    </row>
    <row r="381" spans="1:6" x14ac:dyDescent="0.2">
      <c r="A381" s="130">
        <v>44711</v>
      </c>
      <c r="B381" t="s">
        <v>100</v>
      </c>
      <c r="C381" t="s">
        <v>723</v>
      </c>
      <c r="D381" s="143">
        <v>300000</v>
      </c>
      <c r="E381" s="143"/>
    </row>
    <row r="382" spans="1:6" x14ac:dyDescent="0.2">
      <c r="A382" s="130">
        <v>44711</v>
      </c>
      <c r="B382" t="s">
        <v>100</v>
      </c>
      <c r="C382" t="s">
        <v>583</v>
      </c>
      <c r="D382" s="143">
        <v>50000</v>
      </c>
      <c r="E382" s="143"/>
    </row>
    <row r="383" spans="1:6" x14ac:dyDescent="0.2">
      <c r="A383" s="130">
        <v>44711</v>
      </c>
      <c r="B383" t="s">
        <v>100</v>
      </c>
      <c r="C383" t="s">
        <v>197</v>
      </c>
      <c r="D383" s="143">
        <v>50000</v>
      </c>
      <c r="E383" s="143"/>
    </row>
    <row r="384" spans="1:6" x14ac:dyDescent="0.2">
      <c r="A384" s="130">
        <v>44711</v>
      </c>
      <c r="B384" t="s">
        <v>100</v>
      </c>
      <c r="C384" t="s">
        <v>724</v>
      </c>
      <c r="D384" s="143">
        <v>200000</v>
      </c>
      <c r="E384" s="143"/>
    </row>
    <row r="385" spans="1:5" x14ac:dyDescent="0.2">
      <c r="A385" s="130">
        <v>44711</v>
      </c>
      <c r="B385" t="s">
        <v>100</v>
      </c>
      <c r="C385" t="s">
        <v>291</v>
      </c>
      <c r="D385" s="143">
        <v>50000</v>
      </c>
      <c r="E385" s="143"/>
    </row>
    <row r="386" spans="1:5" x14ac:dyDescent="0.2">
      <c r="A386" s="130">
        <v>44711</v>
      </c>
      <c r="B386" t="s">
        <v>100</v>
      </c>
      <c r="C386" t="s">
        <v>726</v>
      </c>
      <c r="D386" s="143">
        <v>200000</v>
      </c>
      <c r="E386" s="143"/>
    </row>
    <row r="387" spans="1:5" x14ac:dyDescent="0.2">
      <c r="A387" s="130">
        <v>44711</v>
      </c>
      <c r="B387" t="s">
        <v>100</v>
      </c>
      <c r="C387" t="s">
        <v>40</v>
      </c>
      <c r="D387" s="143">
        <v>50000</v>
      </c>
      <c r="E387" s="143"/>
    </row>
    <row r="388" spans="1:5" x14ac:dyDescent="0.2">
      <c r="A388" s="130">
        <v>44711</v>
      </c>
      <c r="B388" t="s">
        <v>100</v>
      </c>
      <c r="C388" t="s">
        <v>727</v>
      </c>
      <c r="D388" s="143">
        <v>600000</v>
      </c>
      <c r="E388" s="143"/>
    </row>
    <row r="389" spans="1:5" x14ac:dyDescent="0.2">
      <c r="A389" s="130">
        <v>44711</v>
      </c>
      <c r="B389" t="s">
        <v>100</v>
      </c>
      <c r="C389" t="s">
        <v>728</v>
      </c>
      <c r="D389" s="143">
        <v>200000</v>
      </c>
      <c r="E389" s="143"/>
    </row>
    <row r="390" spans="1:5" x14ac:dyDescent="0.2">
      <c r="A390" s="130">
        <v>44711</v>
      </c>
      <c r="B390" t="s">
        <v>100</v>
      </c>
      <c r="C390" t="s">
        <v>413</v>
      </c>
      <c r="D390" s="143">
        <v>300000</v>
      </c>
      <c r="E390" s="143"/>
    </row>
    <row r="391" spans="1:5" x14ac:dyDescent="0.2">
      <c r="A391" s="130">
        <v>44711</v>
      </c>
      <c r="B391" t="s">
        <v>100</v>
      </c>
      <c r="C391" t="s">
        <v>836</v>
      </c>
      <c r="D391" s="143">
        <v>250000</v>
      </c>
      <c r="E391" s="143"/>
    </row>
    <row r="392" spans="1:5" x14ac:dyDescent="0.2">
      <c r="A392" s="130">
        <v>44711</v>
      </c>
      <c r="B392" t="s">
        <v>100</v>
      </c>
      <c r="C392" t="s">
        <v>219</v>
      </c>
      <c r="D392" s="143">
        <v>50000</v>
      </c>
      <c r="E392" s="143"/>
    </row>
    <row r="393" spans="1:5" x14ac:dyDescent="0.2">
      <c r="A393" s="130">
        <v>44712</v>
      </c>
      <c r="B393" t="s">
        <v>100</v>
      </c>
      <c r="C393" t="s">
        <v>869</v>
      </c>
      <c r="D393" s="143">
        <v>150000</v>
      </c>
      <c r="E393" s="143"/>
    </row>
    <row r="394" spans="1:5" x14ac:dyDescent="0.2">
      <c r="A394" s="130">
        <v>44712</v>
      </c>
      <c r="B394" t="s">
        <v>100</v>
      </c>
      <c r="C394" t="s">
        <v>730</v>
      </c>
      <c r="D394" s="143">
        <v>50000</v>
      </c>
      <c r="E394" s="143"/>
    </row>
    <row r="395" spans="1:5" x14ac:dyDescent="0.2">
      <c r="A395" s="130">
        <v>44713</v>
      </c>
      <c r="B395" t="s">
        <v>100</v>
      </c>
      <c r="C395" t="s">
        <v>731</v>
      </c>
      <c r="D395" s="143">
        <v>200000</v>
      </c>
      <c r="E395" s="143"/>
    </row>
    <row r="396" spans="1:5" x14ac:dyDescent="0.2">
      <c r="A396" s="130">
        <v>44713</v>
      </c>
      <c r="B396" t="s">
        <v>100</v>
      </c>
      <c r="C396" t="s">
        <v>732</v>
      </c>
      <c r="D396" s="143">
        <v>200000</v>
      </c>
      <c r="E396" s="143"/>
    </row>
    <row r="397" spans="1:5" x14ac:dyDescent="0.2">
      <c r="A397" s="130">
        <v>44713</v>
      </c>
      <c r="B397" t="s">
        <v>100</v>
      </c>
      <c r="C397" t="s">
        <v>113</v>
      </c>
      <c r="D397" s="143">
        <v>100000</v>
      </c>
      <c r="E397" s="143"/>
    </row>
    <row r="398" spans="1:5" x14ac:dyDescent="0.2">
      <c r="A398" s="130">
        <v>44713</v>
      </c>
      <c r="B398" t="s">
        <v>100</v>
      </c>
      <c r="C398" t="s">
        <v>586</v>
      </c>
      <c r="D398" s="143">
        <v>50000</v>
      </c>
      <c r="E398" s="143"/>
    </row>
    <row r="399" spans="1:5" x14ac:dyDescent="0.2">
      <c r="A399" s="130">
        <v>44713</v>
      </c>
      <c r="B399" t="s">
        <v>100</v>
      </c>
      <c r="C399" t="s">
        <v>733</v>
      </c>
      <c r="D399" s="143">
        <v>50000</v>
      </c>
      <c r="E399" s="143"/>
    </row>
    <row r="400" spans="1:5" x14ac:dyDescent="0.2">
      <c r="A400" s="130">
        <v>44713</v>
      </c>
      <c r="B400" t="s">
        <v>100</v>
      </c>
      <c r="C400" t="s">
        <v>734</v>
      </c>
      <c r="D400" s="143">
        <v>100000</v>
      </c>
      <c r="E400" s="143"/>
    </row>
    <row r="401" spans="1:6" x14ac:dyDescent="0.2">
      <c r="A401" s="130">
        <v>44713</v>
      </c>
      <c r="B401" t="s">
        <v>17</v>
      </c>
      <c r="C401" t="s">
        <v>735</v>
      </c>
      <c r="D401" s="143">
        <v>100000</v>
      </c>
      <c r="E401" s="143"/>
    </row>
    <row r="402" spans="1:6" x14ac:dyDescent="0.2">
      <c r="A402" s="130">
        <v>44713</v>
      </c>
      <c r="B402" t="s">
        <v>17</v>
      </c>
      <c r="C402" t="s">
        <v>736</v>
      </c>
      <c r="D402" s="143">
        <v>100000</v>
      </c>
      <c r="E402" s="143"/>
    </row>
    <row r="403" spans="1:6" x14ac:dyDescent="0.2">
      <c r="A403" s="130">
        <v>44713</v>
      </c>
      <c r="B403" t="s">
        <v>17</v>
      </c>
      <c r="C403" t="s">
        <v>162</v>
      </c>
      <c r="D403" s="143"/>
      <c r="E403" s="143">
        <v>50000</v>
      </c>
    </row>
    <row r="404" spans="1:6" x14ac:dyDescent="0.2">
      <c r="A404" s="130">
        <v>44714</v>
      </c>
      <c r="B404" t="s">
        <v>100</v>
      </c>
      <c r="C404" t="s">
        <v>185</v>
      </c>
      <c r="D404" s="143">
        <v>50000</v>
      </c>
      <c r="E404" s="143"/>
    </row>
    <row r="405" spans="1:6" x14ac:dyDescent="0.2">
      <c r="A405" s="130">
        <v>44714</v>
      </c>
      <c r="B405" t="s">
        <v>100</v>
      </c>
      <c r="C405" t="s">
        <v>280</v>
      </c>
      <c r="D405" s="143">
        <v>250000</v>
      </c>
      <c r="E405" s="143"/>
    </row>
    <row r="406" spans="1:6" x14ac:dyDescent="0.2">
      <c r="A406" s="130">
        <v>44714</v>
      </c>
      <c r="B406" t="s">
        <v>100</v>
      </c>
      <c r="C406" t="s">
        <v>737</v>
      </c>
      <c r="D406" s="143">
        <v>50000</v>
      </c>
      <c r="E406" s="143"/>
    </row>
    <row r="407" spans="1:6" x14ac:dyDescent="0.2">
      <c r="A407" s="130">
        <v>44714</v>
      </c>
      <c r="B407" t="s">
        <v>100</v>
      </c>
      <c r="C407" t="s">
        <v>738</v>
      </c>
      <c r="D407" s="143">
        <v>200000</v>
      </c>
      <c r="E407" s="143"/>
      <c r="F407" s="159">
        <v>-300000</v>
      </c>
    </row>
    <row r="408" spans="1:6" x14ac:dyDescent="0.2">
      <c r="A408" s="130">
        <v>44714</v>
      </c>
      <c r="B408" t="s">
        <v>17</v>
      </c>
      <c r="C408" t="s">
        <v>739</v>
      </c>
      <c r="D408" s="143"/>
      <c r="E408" s="143">
        <v>1500000</v>
      </c>
    </row>
    <row r="409" spans="1:6" x14ac:dyDescent="0.2">
      <c r="A409" s="130">
        <v>44714</v>
      </c>
      <c r="B409" t="s">
        <v>100</v>
      </c>
      <c r="C409" t="s">
        <v>114</v>
      </c>
      <c r="D409" s="143">
        <v>50000</v>
      </c>
      <c r="E409" s="143"/>
    </row>
    <row r="410" spans="1:6" x14ac:dyDescent="0.2">
      <c r="A410" s="130">
        <v>44714</v>
      </c>
      <c r="B410" t="s">
        <v>100</v>
      </c>
      <c r="C410" t="s">
        <v>36</v>
      </c>
      <c r="D410" s="143">
        <v>50000</v>
      </c>
      <c r="E410" s="143"/>
    </row>
    <row r="411" spans="1:6" x14ac:dyDescent="0.2">
      <c r="A411" s="130">
        <v>44714</v>
      </c>
      <c r="B411" t="s">
        <v>100</v>
      </c>
      <c r="C411" t="s">
        <v>740</v>
      </c>
      <c r="D411" s="143">
        <v>50000</v>
      </c>
      <c r="E411" s="143"/>
    </row>
    <row r="412" spans="1:6" x14ac:dyDescent="0.2">
      <c r="A412" s="130">
        <v>44714</v>
      </c>
      <c r="B412" t="s">
        <v>100</v>
      </c>
      <c r="C412" t="s">
        <v>510</v>
      </c>
      <c r="D412" s="143">
        <v>150000</v>
      </c>
      <c r="E412" s="143"/>
    </row>
    <row r="413" spans="1:6" x14ac:dyDescent="0.2">
      <c r="A413" s="130">
        <v>44715</v>
      </c>
      <c r="B413" t="s">
        <v>100</v>
      </c>
      <c r="C413" t="s">
        <v>582</v>
      </c>
      <c r="D413" s="143">
        <v>50000</v>
      </c>
      <c r="E413" s="143"/>
    </row>
    <row r="414" spans="1:6" x14ac:dyDescent="0.2">
      <c r="A414" s="130">
        <v>44715</v>
      </c>
      <c r="B414" t="s">
        <v>100</v>
      </c>
      <c r="C414" t="s">
        <v>741</v>
      </c>
      <c r="D414" s="143"/>
      <c r="E414" s="143">
        <v>500000</v>
      </c>
    </row>
    <row r="415" spans="1:6" x14ac:dyDescent="0.2">
      <c r="A415" s="130">
        <v>44715</v>
      </c>
      <c r="B415" t="s">
        <v>100</v>
      </c>
      <c r="C415" t="s">
        <v>120</v>
      </c>
      <c r="D415" s="143"/>
      <c r="E415" s="143">
        <v>500000</v>
      </c>
    </row>
    <row r="416" spans="1:6" x14ac:dyDescent="0.2">
      <c r="A416" s="130">
        <v>44715</v>
      </c>
      <c r="B416" t="s">
        <v>100</v>
      </c>
      <c r="C416" t="s">
        <v>483</v>
      </c>
      <c r="D416" s="143"/>
      <c r="E416" s="143">
        <v>500000</v>
      </c>
    </row>
    <row r="417" spans="1:6" x14ac:dyDescent="0.2">
      <c r="A417" s="130">
        <v>44716</v>
      </c>
      <c r="B417" t="s">
        <v>100</v>
      </c>
      <c r="C417" t="s">
        <v>699</v>
      </c>
      <c r="D417" s="143">
        <v>50000</v>
      </c>
      <c r="E417" s="143"/>
    </row>
    <row r="418" spans="1:6" x14ac:dyDescent="0.2">
      <c r="A418" s="130">
        <v>44716</v>
      </c>
      <c r="B418" t="s">
        <v>100</v>
      </c>
      <c r="C418" t="s">
        <v>700</v>
      </c>
      <c r="D418" s="143">
        <v>250000</v>
      </c>
      <c r="E418" s="143"/>
    </row>
    <row r="419" spans="1:6" x14ac:dyDescent="0.2">
      <c r="A419" s="130">
        <v>44716</v>
      </c>
      <c r="B419" t="s">
        <v>100</v>
      </c>
      <c r="C419" t="s">
        <v>795</v>
      </c>
      <c r="D419" s="143">
        <v>250000</v>
      </c>
      <c r="E419" s="143"/>
    </row>
    <row r="420" spans="1:6" x14ac:dyDescent="0.2">
      <c r="A420" s="130">
        <v>44716</v>
      </c>
      <c r="B420" t="s">
        <v>100</v>
      </c>
      <c r="C420" t="s">
        <v>744</v>
      </c>
      <c r="D420" s="143">
        <v>200000</v>
      </c>
      <c r="E420" s="143"/>
    </row>
    <row r="421" spans="1:6" x14ac:dyDescent="0.2">
      <c r="A421" s="130">
        <v>44716</v>
      </c>
      <c r="B421" t="s">
        <v>100</v>
      </c>
      <c r="C421" t="s">
        <v>745</v>
      </c>
      <c r="D421" s="143">
        <v>400000</v>
      </c>
      <c r="E421" s="143"/>
    </row>
    <row r="422" spans="1:6" x14ac:dyDescent="0.2">
      <c r="A422" s="130">
        <v>44716</v>
      </c>
      <c r="B422" t="s">
        <v>100</v>
      </c>
      <c r="C422" t="s">
        <v>746</v>
      </c>
      <c r="D422" s="143">
        <v>150000</v>
      </c>
      <c r="E422" s="143"/>
    </row>
    <row r="423" spans="1:6" x14ac:dyDescent="0.2">
      <c r="A423" s="130">
        <v>44716</v>
      </c>
      <c r="B423" t="s">
        <v>100</v>
      </c>
      <c r="C423" t="s">
        <v>747</v>
      </c>
      <c r="D423" s="143">
        <v>200000</v>
      </c>
      <c r="E423" s="143"/>
      <c r="F423" t="s">
        <v>748</v>
      </c>
    </row>
    <row r="424" spans="1:6" x14ac:dyDescent="0.2">
      <c r="A424" s="130">
        <v>44719</v>
      </c>
      <c r="B424" t="s">
        <v>100</v>
      </c>
      <c r="C424" t="s">
        <v>159</v>
      </c>
      <c r="D424" s="143"/>
      <c r="E424" s="143">
        <v>300000</v>
      </c>
    </row>
    <row r="425" spans="1:6" x14ac:dyDescent="0.2">
      <c r="A425" s="130">
        <v>44719</v>
      </c>
      <c r="B425" t="s">
        <v>100</v>
      </c>
      <c r="C425" t="s">
        <v>749</v>
      </c>
      <c r="D425" s="143"/>
      <c r="E425" s="143">
        <v>500000</v>
      </c>
    </row>
    <row r="426" spans="1:6" x14ac:dyDescent="0.2">
      <c r="A426" s="130">
        <v>44720</v>
      </c>
      <c r="B426" t="s">
        <v>100</v>
      </c>
      <c r="C426" t="s">
        <v>750</v>
      </c>
      <c r="D426" s="143">
        <v>50000</v>
      </c>
      <c r="E426" s="143"/>
    </row>
    <row r="427" spans="1:6" x14ac:dyDescent="0.2">
      <c r="A427" s="130">
        <v>44720</v>
      </c>
      <c r="B427" t="s">
        <v>100</v>
      </c>
      <c r="C427" t="s">
        <v>751</v>
      </c>
      <c r="D427" s="143">
        <v>150000</v>
      </c>
      <c r="E427" s="143"/>
    </row>
    <row r="428" spans="1:6" x14ac:dyDescent="0.2">
      <c r="A428" s="130">
        <v>44722</v>
      </c>
      <c r="B428" t="s">
        <v>100</v>
      </c>
      <c r="C428" t="s">
        <v>229</v>
      </c>
      <c r="D428" s="143">
        <v>50000</v>
      </c>
      <c r="E428" s="143"/>
    </row>
    <row r="429" spans="1:6" x14ac:dyDescent="0.2">
      <c r="A429" s="130">
        <v>44722</v>
      </c>
      <c r="B429" t="s">
        <v>100</v>
      </c>
      <c r="C429" t="s">
        <v>199</v>
      </c>
      <c r="D429" s="143"/>
      <c r="E429" s="143">
        <v>550000</v>
      </c>
    </row>
    <row r="430" spans="1:6" x14ac:dyDescent="0.2">
      <c r="A430" s="130">
        <v>44723</v>
      </c>
      <c r="B430" t="s">
        <v>100</v>
      </c>
      <c r="C430" t="s">
        <v>741</v>
      </c>
      <c r="D430" s="143"/>
      <c r="E430" s="143">
        <v>250000</v>
      </c>
    </row>
    <row r="431" spans="1:6" x14ac:dyDescent="0.2">
      <c r="A431" s="130">
        <v>44723</v>
      </c>
      <c r="B431" t="s">
        <v>100</v>
      </c>
      <c r="C431" t="s">
        <v>200</v>
      </c>
      <c r="D431" s="143"/>
      <c r="E431" s="143">
        <v>200000</v>
      </c>
    </row>
    <row r="432" spans="1:6" x14ac:dyDescent="0.2">
      <c r="A432" s="130">
        <v>44726</v>
      </c>
      <c r="B432" t="s">
        <v>100</v>
      </c>
      <c r="C432" t="s">
        <v>684</v>
      </c>
      <c r="D432" s="143"/>
      <c r="E432" s="143">
        <v>200000</v>
      </c>
    </row>
    <row r="433" spans="1:5" x14ac:dyDescent="0.2">
      <c r="A433" s="130">
        <v>44726</v>
      </c>
      <c r="B433" t="s">
        <v>17</v>
      </c>
      <c r="C433" t="s">
        <v>371</v>
      </c>
      <c r="D433" s="143"/>
      <c r="E433" s="143">
        <v>500000</v>
      </c>
    </row>
    <row r="434" spans="1:5" x14ac:dyDescent="0.2">
      <c r="A434" s="130">
        <v>44726</v>
      </c>
      <c r="B434" t="s">
        <v>100</v>
      </c>
      <c r="C434" t="s">
        <v>602</v>
      </c>
      <c r="D434" s="143"/>
      <c r="E434" s="143">
        <v>300000</v>
      </c>
    </row>
    <row r="435" spans="1:5" x14ac:dyDescent="0.2">
      <c r="A435" s="130">
        <v>44728</v>
      </c>
      <c r="B435" t="s">
        <v>100</v>
      </c>
      <c r="C435" t="s">
        <v>101</v>
      </c>
      <c r="D435" s="143"/>
      <c r="E435" s="143">
        <v>100000</v>
      </c>
    </row>
    <row r="436" spans="1:5" x14ac:dyDescent="0.2">
      <c r="A436" s="130">
        <v>44728</v>
      </c>
      <c r="B436" t="s">
        <v>100</v>
      </c>
      <c r="C436" t="s">
        <v>754</v>
      </c>
      <c r="D436" s="143">
        <v>500000</v>
      </c>
      <c r="E436" s="143"/>
    </row>
    <row r="437" spans="1:5" x14ac:dyDescent="0.2">
      <c r="A437" s="130">
        <v>44729</v>
      </c>
      <c r="B437" t="s">
        <v>100</v>
      </c>
      <c r="C437" t="s">
        <v>755</v>
      </c>
      <c r="D437" s="143"/>
      <c r="E437" s="143">
        <v>200000</v>
      </c>
    </row>
    <row r="438" spans="1:5" x14ac:dyDescent="0.2">
      <c r="A438" s="130">
        <v>44730</v>
      </c>
      <c r="B438" t="s">
        <v>100</v>
      </c>
      <c r="C438" t="s">
        <v>600</v>
      </c>
      <c r="D438" s="143"/>
      <c r="E438" s="143">
        <v>200000</v>
      </c>
    </row>
    <row r="439" spans="1:5" x14ac:dyDescent="0.2">
      <c r="A439" s="130">
        <v>44730</v>
      </c>
      <c r="B439" t="s">
        <v>100</v>
      </c>
      <c r="C439" t="s">
        <v>756</v>
      </c>
      <c r="D439" s="143"/>
      <c r="E439" s="143">
        <v>200000</v>
      </c>
    </row>
    <row r="440" spans="1:5" x14ac:dyDescent="0.2">
      <c r="A440" s="130">
        <v>44731</v>
      </c>
      <c r="B440" t="s">
        <v>17</v>
      </c>
      <c r="C440" t="s">
        <v>287</v>
      </c>
      <c r="D440" s="143"/>
      <c r="E440" s="143">
        <v>100000</v>
      </c>
    </row>
    <row r="441" spans="1:5" x14ac:dyDescent="0.2">
      <c r="A441" s="130">
        <v>44731</v>
      </c>
      <c r="B441" t="s">
        <v>17</v>
      </c>
      <c r="C441" t="s">
        <v>159</v>
      </c>
      <c r="D441" s="143"/>
      <c r="E441" s="143">
        <v>300000</v>
      </c>
    </row>
    <row r="442" spans="1:5" x14ac:dyDescent="0.2">
      <c r="A442" s="130">
        <v>44733</v>
      </c>
      <c r="B442" t="s">
        <v>17</v>
      </c>
      <c r="C442" t="s">
        <v>101</v>
      </c>
      <c r="D442" s="143"/>
      <c r="E442" s="143">
        <v>50000</v>
      </c>
    </row>
    <row r="443" spans="1:5" x14ac:dyDescent="0.2">
      <c r="A443" s="130">
        <v>44733</v>
      </c>
      <c r="B443" t="s">
        <v>17</v>
      </c>
      <c r="C443" t="s">
        <v>157</v>
      </c>
      <c r="D443" s="143"/>
      <c r="E443" s="143">
        <v>500000</v>
      </c>
    </row>
    <row r="444" spans="1:5" x14ac:dyDescent="0.2">
      <c r="A444" s="130">
        <v>44733</v>
      </c>
      <c r="B444" t="s">
        <v>100</v>
      </c>
      <c r="C444" t="s">
        <v>156</v>
      </c>
      <c r="D444" s="143"/>
      <c r="E444" s="143">
        <v>700000</v>
      </c>
    </row>
    <row r="445" spans="1:5" x14ac:dyDescent="0.2">
      <c r="A445" s="130">
        <v>44734</v>
      </c>
      <c r="B445" t="s">
        <v>100</v>
      </c>
      <c r="C445" t="s">
        <v>762</v>
      </c>
      <c r="D445" s="143">
        <v>100000</v>
      </c>
      <c r="E445" s="143"/>
    </row>
    <row r="446" spans="1:5" x14ac:dyDescent="0.2">
      <c r="A446" s="130">
        <v>44734</v>
      </c>
      <c r="B446" t="s">
        <v>100</v>
      </c>
      <c r="C446" t="s">
        <v>162</v>
      </c>
      <c r="D446" s="143"/>
      <c r="E446" s="143">
        <v>100000</v>
      </c>
    </row>
    <row r="447" spans="1:5" x14ac:dyDescent="0.2">
      <c r="A447" s="130">
        <v>44735</v>
      </c>
      <c r="B447" t="s">
        <v>17</v>
      </c>
      <c r="C447" t="s">
        <v>371</v>
      </c>
      <c r="D447" s="143"/>
      <c r="E447" s="143">
        <v>500000</v>
      </c>
    </row>
    <row r="448" spans="1:5" x14ac:dyDescent="0.2">
      <c r="A448" s="130">
        <v>44735</v>
      </c>
      <c r="B448" t="s">
        <v>17</v>
      </c>
      <c r="C448" t="s">
        <v>101</v>
      </c>
      <c r="D448" s="143"/>
      <c r="E448" s="143">
        <v>50000</v>
      </c>
    </row>
    <row r="449" spans="1:5" x14ac:dyDescent="0.2">
      <c r="A449" s="130">
        <v>44735</v>
      </c>
      <c r="B449" t="s">
        <v>100</v>
      </c>
      <c r="C449" t="s">
        <v>205</v>
      </c>
      <c r="D449" s="143"/>
      <c r="E449" s="143">
        <v>300000</v>
      </c>
    </row>
    <row r="450" spans="1:5" x14ac:dyDescent="0.2">
      <c r="A450" s="130">
        <v>44736</v>
      </c>
      <c r="B450" t="s">
        <v>100</v>
      </c>
      <c r="C450" t="s">
        <v>550</v>
      </c>
      <c r="D450" s="143"/>
      <c r="E450" s="143">
        <v>300000</v>
      </c>
    </row>
    <row r="451" spans="1:5" x14ac:dyDescent="0.2">
      <c r="A451" s="130">
        <v>44737</v>
      </c>
      <c r="B451" t="s">
        <v>100</v>
      </c>
      <c r="C451" t="s">
        <v>763</v>
      </c>
      <c r="D451" s="143">
        <v>300000</v>
      </c>
      <c r="E451" s="143"/>
    </row>
    <row r="452" spans="1:5" x14ac:dyDescent="0.2">
      <c r="A452" s="130">
        <v>44737</v>
      </c>
      <c r="B452" t="s">
        <v>100</v>
      </c>
      <c r="C452" t="s">
        <v>764</v>
      </c>
      <c r="D452" s="143"/>
      <c r="E452" s="143">
        <v>1500000</v>
      </c>
    </row>
    <row r="453" spans="1:5" x14ac:dyDescent="0.2">
      <c r="A453" s="130">
        <v>44737</v>
      </c>
      <c r="B453" t="s">
        <v>17</v>
      </c>
      <c r="C453" t="s">
        <v>205</v>
      </c>
      <c r="D453" s="143"/>
      <c r="E453" s="143">
        <v>300000</v>
      </c>
    </row>
    <row r="454" spans="1:5" x14ac:dyDescent="0.2">
      <c r="A454" s="130">
        <v>44737</v>
      </c>
      <c r="B454" t="s">
        <v>17</v>
      </c>
      <c r="C454" t="s">
        <v>602</v>
      </c>
      <c r="D454" s="143"/>
      <c r="E454" s="143">
        <v>200000</v>
      </c>
    </row>
    <row r="455" spans="1:5" x14ac:dyDescent="0.2">
      <c r="A455" s="130">
        <v>44739</v>
      </c>
      <c r="B455" t="s">
        <v>100</v>
      </c>
      <c r="C455" t="s">
        <v>159</v>
      </c>
      <c r="D455" s="143"/>
      <c r="E455" s="143">
        <v>50000</v>
      </c>
    </row>
    <row r="456" spans="1:5" x14ac:dyDescent="0.2">
      <c r="A456" s="130">
        <v>44739</v>
      </c>
      <c r="B456" t="s">
        <v>100</v>
      </c>
      <c r="C456" t="s">
        <v>113</v>
      </c>
      <c r="D456" s="143"/>
      <c r="E456" s="143">
        <v>200000</v>
      </c>
    </row>
    <row r="457" spans="1:5" x14ac:dyDescent="0.2">
      <c r="A457" s="130">
        <v>44740</v>
      </c>
      <c r="B457" t="s">
        <v>100</v>
      </c>
      <c r="C457" t="s">
        <v>765</v>
      </c>
      <c r="D457" s="143">
        <v>200000</v>
      </c>
      <c r="E457" s="143"/>
    </row>
    <row r="458" spans="1:5" x14ac:dyDescent="0.2">
      <c r="A458" s="130">
        <v>44740</v>
      </c>
      <c r="B458" t="s">
        <v>100</v>
      </c>
      <c r="C458" t="s">
        <v>40</v>
      </c>
      <c r="D458" s="143">
        <v>50000</v>
      </c>
      <c r="E458" s="143"/>
    </row>
    <row r="459" spans="1:5" x14ac:dyDescent="0.2">
      <c r="A459" s="130">
        <v>44740</v>
      </c>
      <c r="B459" t="s">
        <v>100</v>
      </c>
      <c r="C459" t="s">
        <v>766</v>
      </c>
      <c r="D459" s="143">
        <v>300000</v>
      </c>
      <c r="E459" s="143"/>
    </row>
    <row r="460" spans="1:5" x14ac:dyDescent="0.2">
      <c r="A460" s="130">
        <v>44740</v>
      </c>
      <c r="B460" t="s">
        <v>100</v>
      </c>
      <c r="C460" t="s">
        <v>767</v>
      </c>
      <c r="D460" s="143">
        <v>350000</v>
      </c>
      <c r="E460" s="143"/>
    </row>
    <row r="461" spans="1:5" x14ac:dyDescent="0.2">
      <c r="A461" s="130">
        <v>44740</v>
      </c>
      <c r="B461" t="s">
        <v>100</v>
      </c>
      <c r="C461" t="s">
        <v>107</v>
      </c>
      <c r="D461" s="143">
        <v>50000</v>
      </c>
      <c r="E461" s="143"/>
    </row>
    <row r="462" spans="1:5" x14ac:dyDescent="0.2">
      <c r="A462" s="130">
        <v>44740</v>
      </c>
      <c r="B462" t="s">
        <v>100</v>
      </c>
      <c r="C462" t="s">
        <v>769</v>
      </c>
      <c r="D462" s="143">
        <v>250000</v>
      </c>
      <c r="E462" s="143"/>
    </row>
    <row r="463" spans="1:5" x14ac:dyDescent="0.2">
      <c r="A463" s="130">
        <v>44740</v>
      </c>
      <c r="B463" t="s">
        <v>100</v>
      </c>
      <c r="C463" t="s">
        <v>569</v>
      </c>
      <c r="D463" s="143">
        <v>50000</v>
      </c>
      <c r="E463" s="143"/>
    </row>
    <row r="464" spans="1:5" x14ac:dyDescent="0.2">
      <c r="A464" s="130">
        <v>44740</v>
      </c>
      <c r="B464" t="s">
        <v>100</v>
      </c>
      <c r="C464" t="s">
        <v>770</v>
      </c>
      <c r="D464" s="143">
        <v>200000</v>
      </c>
      <c r="E464" s="143"/>
    </row>
    <row r="465" spans="1:5" x14ac:dyDescent="0.2">
      <c r="A465" s="130">
        <v>44740</v>
      </c>
      <c r="B465" t="s">
        <v>100</v>
      </c>
      <c r="C465" t="s">
        <v>870</v>
      </c>
      <c r="D465" s="143">
        <v>100000</v>
      </c>
      <c r="E465" s="143"/>
    </row>
    <row r="466" spans="1:5" x14ac:dyDescent="0.2">
      <c r="A466" s="130">
        <v>44740</v>
      </c>
      <c r="B466" t="s">
        <v>100</v>
      </c>
      <c r="C466" t="s">
        <v>36</v>
      </c>
      <c r="D466" s="143">
        <v>50000</v>
      </c>
      <c r="E466" s="143"/>
    </row>
    <row r="467" spans="1:5" x14ac:dyDescent="0.2">
      <c r="A467" s="130">
        <v>44740</v>
      </c>
      <c r="B467" t="s">
        <v>100</v>
      </c>
      <c r="C467" t="s">
        <v>272</v>
      </c>
      <c r="D467" s="143">
        <v>150000</v>
      </c>
      <c r="E467" s="143"/>
    </row>
    <row r="468" spans="1:5" x14ac:dyDescent="0.2">
      <c r="A468" s="130">
        <v>44740</v>
      </c>
      <c r="B468" t="s">
        <v>17</v>
      </c>
      <c r="C468" t="s">
        <v>733</v>
      </c>
      <c r="D468" s="143">
        <v>50000</v>
      </c>
      <c r="E468" s="143"/>
    </row>
    <row r="469" spans="1:5" x14ac:dyDescent="0.2">
      <c r="A469" s="130">
        <v>44740</v>
      </c>
      <c r="B469" t="s">
        <v>17</v>
      </c>
      <c r="C469" t="s">
        <v>771</v>
      </c>
      <c r="D469" s="143">
        <v>200000</v>
      </c>
      <c r="E469" s="143"/>
    </row>
    <row r="470" spans="1:5" x14ac:dyDescent="0.2">
      <c r="A470" s="130">
        <v>44740</v>
      </c>
      <c r="B470" t="s">
        <v>17</v>
      </c>
      <c r="C470" t="s">
        <v>219</v>
      </c>
      <c r="D470" s="143">
        <v>50000</v>
      </c>
      <c r="E470" s="143"/>
    </row>
    <row r="471" spans="1:5" x14ac:dyDescent="0.2">
      <c r="A471" s="130">
        <v>44740</v>
      </c>
      <c r="B471" t="s">
        <v>17</v>
      </c>
      <c r="C471" t="s">
        <v>750</v>
      </c>
      <c r="D471" s="143">
        <v>50000</v>
      </c>
      <c r="E471" s="143"/>
    </row>
    <row r="472" spans="1:5" x14ac:dyDescent="0.2">
      <c r="A472" s="130">
        <v>44740</v>
      </c>
      <c r="B472" t="s">
        <v>17</v>
      </c>
      <c r="C472" t="s">
        <v>772</v>
      </c>
      <c r="D472" s="143">
        <v>150000</v>
      </c>
      <c r="E472" s="143"/>
    </row>
    <row r="473" spans="1:5" x14ac:dyDescent="0.2">
      <c r="A473" s="130">
        <v>44740</v>
      </c>
      <c r="B473" t="s">
        <v>17</v>
      </c>
      <c r="C473" t="s">
        <v>773</v>
      </c>
      <c r="D473" s="143">
        <v>100000</v>
      </c>
      <c r="E473" s="143"/>
    </row>
    <row r="474" spans="1:5" x14ac:dyDescent="0.2">
      <c r="A474" s="130">
        <v>44740</v>
      </c>
      <c r="B474" t="s">
        <v>17</v>
      </c>
      <c r="C474" t="s">
        <v>774</v>
      </c>
      <c r="D474" s="143">
        <v>50000</v>
      </c>
      <c r="E474" s="143"/>
    </row>
    <row r="475" spans="1:5" x14ac:dyDescent="0.2">
      <c r="A475" s="130">
        <v>44740</v>
      </c>
      <c r="B475" t="s">
        <v>17</v>
      </c>
      <c r="C475" t="s">
        <v>775</v>
      </c>
      <c r="D475" s="143">
        <v>200000</v>
      </c>
      <c r="E475" s="143"/>
    </row>
    <row r="476" spans="1:5" x14ac:dyDescent="0.2">
      <c r="A476" s="130">
        <v>44740</v>
      </c>
      <c r="B476" t="s">
        <v>17</v>
      </c>
      <c r="C476" t="s">
        <v>114</v>
      </c>
      <c r="D476" s="143">
        <v>50000</v>
      </c>
      <c r="E476" s="143"/>
    </row>
    <row r="477" spans="1:5" x14ac:dyDescent="0.2">
      <c r="A477" s="130">
        <v>44740</v>
      </c>
      <c r="B477" t="s">
        <v>17</v>
      </c>
      <c r="C477" t="s">
        <v>776</v>
      </c>
      <c r="D477" s="143">
        <v>500000</v>
      </c>
      <c r="E477" s="143"/>
    </row>
    <row r="478" spans="1:5" x14ac:dyDescent="0.2">
      <c r="A478" s="130">
        <v>44741</v>
      </c>
      <c r="B478" t="s">
        <v>100</v>
      </c>
      <c r="C478" t="s">
        <v>578</v>
      </c>
      <c r="D478" s="143">
        <v>50000</v>
      </c>
      <c r="E478" s="143"/>
    </row>
    <row r="479" spans="1:5" x14ac:dyDescent="0.2">
      <c r="A479" s="130">
        <v>44741</v>
      </c>
      <c r="B479" t="s">
        <v>100</v>
      </c>
      <c r="C479" t="s">
        <v>778</v>
      </c>
      <c r="D479" s="143">
        <v>100000</v>
      </c>
      <c r="E479" s="143"/>
    </row>
    <row r="480" spans="1:5" x14ac:dyDescent="0.2">
      <c r="A480" s="130">
        <v>44741</v>
      </c>
      <c r="B480" t="s">
        <v>100</v>
      </c>
      <c r="C480" t="s">
        <v>779</v>
      </c>
      <c r="D480" s="143">
        <v>200000</v>
      </c>
      <c r="E480" s="143"/>
    </row>
    <row r="481" spans="1:5" x14ac:dyDescent="0.2">
      <c r="A481" s="130">
        <v>44741</v>
      </c>
      <c r="B481" t="s">
        <v>100</v>
      </c>
      <c r="C481" t="s">
        <v>900</v>
      </c>
      <c r="D481" s="143">
        <v>50000</v>
      </c>
      <c r="E481" s="143"/>
    </row>
    <row r="482" spans="1:5" x14ac:dyDescent="0.2">
      <c r="A482" s="130">
        <v>44741</v>
      </c>
      <c r="B482" t="s">
        <v>100</v>
      </c>
      <c r="C482" t="s">
        <v>871</v>
      </c>
      <c r="D482" s="143">
        <v>500000</v>
      </c>
      <c r="E482" s="143"/>
    </row>
    <row r="483" spans="1:5" x14ac:dyDescent="0.2">
      <c r="A483" s="130">
        <v>44741</v>
      </c>
      <c r="B483" t="s">
        <v>100</v>
      </c>
      <c r="C483" t="s">
        <v>45</v>
      </c>
      <c r="D483" s="143">
        <v>50000</v>
      </c>
      <c r="E483" s="143"/>
    </row>
    <row r="484" spans="1:5" x14ac:dyDescent="0.2">
      <c r="A484" s="130">
        <v>44741</v>
      </c>
      <c r="B484" t="s">
        <v>100</v>
      </c>
      <c r="C484" t="s">
        <v>781</v>
      </c>
      <c r="D484" s="143">
        <v>250000</v>
      </c>
      <c r="E484" s="143"/>
    </row>
    <row r="485" spans="1:5" x14ac:dyDescent="0.2">
      <c r="A485" s="130">
        <v>44741</v>
      </c>
      <c r="B485" t="s">
        <v>100</v>
      </c>
      <c r="C485" t="s">
        <v>782</v>
      </c>
      <c r="D485" s="143">
        <v>500000</v>
      </c>
      <c r="E485" s="143"/>
    </row>
    <row r="486" spans="1:5" x14ac:dyDescent="0.2">
      <c r="A486" s="130">
        <v>44741</v>
      </c>
      <c r="B486" t="s">
        <v>100</v>
      </c>
      <c r="C486" t="s">
        <v>902</v>
      </c>
      <c r="D486" s="143">
        <v>50000</v>
      </c>
      <c r="E486" s="143"/>
    </row>
    <row r="487" spans="1:5" x14ac:dyDescent="0.2">
      <c r="A487" s="130">
        <v>44741</v>
      </c>
      <c r="B487" t="s">
        <v>100</v>
      </c>
      <c r="C487" t="s">
        <v>784</v>
      </c>
      <c r="D487" s="143">
        <v>100000</v>
      </c>
      <c r="E487" s="143"/>
    </row>
    <row r="488" spans="1:5" x14ac:dyDescent="0.2">
      <c r="A488" s="130">
        <v>44741</v>
      </c>
      <c r="B488" t="s">
        <v>100</v>
      </c>
      <c r="C488" t="s">
        <v>785</v>
      </c>
      <c r="D488" s="143">
        <v>100000</v>
      </c>
      <c r="E488" s="143"/>
    </row>
    <row r="489" spans="1:5" x14ac:dyDescent="0.2">
      <c r="A489" s="130">
        <v>44741</v>
      </c>
      <c r="B489" t="s">
        <v>17</v>
      </c>
      <c r="C489" t="s">
        <v>786</v>
      </c>
      <c r="D489" s="143">
        <v>200000</v>
      </c>
      <c r="E489" s="143"/>
    </row>
    <row r="490" spans="1:5" x14ac:dyDescent="0.2">
      <c r="A490" s="130">
        <v>44741</v>
      </c>
      <c r="B490" t="s">
        <v>17</v>
      </c>
      <c r="C490" t="s">
        <v>787</v>
      </c>
      <c r="D490" s="143"/>
      <c r="E490" s="143">
        <v>1500000</v>
      </c>
    </row>
    <row r="491" spans="1:5" x14ac:dyDescent="0.2">
      <c r="A491" s="130">
        <v>44741</v>
      </c>
      <c r="B491" t="s">
        <v>17</v>
      </c>
      <c r="C491" t="s">
        <v>734</v>
      </c>
      <c r="D491" s="143">
        <v>250000</v>
      </c>
      <c r="E491" s="143"/>
    </row>
    <row r="492" spans="1:5" x14ac:dyDescent="0.2">
      <c r="A492" s="130">
        <v>44741</v>
      </c>
      <c r="B492" t="s">
        <v>17</v>
      </c>
      <c r="C492" t="s">
        <v>788</v>
      </c>
      <c r="D492" s="143">
        <v>150000</v>
      </c>
      <c r="E492" s="143"/>
    </row>
    <row r="493" spans="1:5" x14ac:dyDescent="0.2">
      <c r="A493" s="130">
        <v>44741</v>
      </c>
      <c r="B493" t="s">
        <v>17</v>
      </c>
      <c r="C493" t="s">
        <v>789</v>
      </c>
      <c r="D493" s="143">
        <v>100000</v>
      </c>
      <c r="E493" s="143"/>
    </row>
    <row r="494" spans="1:5" x14ac:dyDescent="0.2">
      <c r="A494" s="130">
        <v>44742</v>
      </c>
      <c r="B494" t="s">
        <v>17</v>
      </c>
      <c r="C494" t="s">
        <v>577</v>
      </c>
      <c r="D494" s="143">
        <v>50000</v>
      </c>
      <c r="E494" s="143"/>
    </row>
    <row r="495" spans="1:5" x14ac:dyDescent="0.2">
      <c r="A495" s="130">
        <v>44742</v>
      </c>
      <c r="B495" t="s">
        <v>17</v>
      </c>
      <c r="C495" t="s">
        <v>790</v>
      </c>
      <c r="D495" s="143">
        <v>150000</v>
      </c>
      <c r="E495" s="143"/>
    </row>
    <row r="496" spans="1:5" x14ac:dyDescent="0.2">
      <c r="A496" s="130">
        <v>44742</v>
      </c>
      <c r="B496" t="s">
        <v>17</v>
      </c>
      <c r="C496" t="s">
        <v>791</v>
      </c>
      <c r="D496" s="143">
        <v>100000</v>
      </c>
      <c r="E496" s="143"/>
    </row>
    <row r="497" spans="1:6" x14ac:dyDescent="0.2">
      <c r="A497" s="130">
        <v>44742</v>
      </c>
      <c r="B497" t="s">
        <v>17</v>
      </c>
      <c r="C497" t="s">
        <v>583</v>
      </c>
      <c r="D497" s="143">
        <v>50000</v>
      </c>
      <c r="E497" s="143"/>
    </row>
    <row r="498" spans="1:6" x14ac:dyDescent="0.2">
      <c r="A498" s="130">
        <v>44742</v>
      </c>
      <c r="B498" t="s">
        <v>17</v>
      </c>
      <c r="C498" t="s">
        <v>197</v>
      </c>
      <c r="D498" s="143">
        <v>50000</v>
      </c>
      <c r="E498" s="143"/>
    </row>
    <row r="499" spans="1:6" x14ac:dyDescent="0.2">
      <c r="A499" s="130">
        <v>44742</v>
      </c>
      <c r="B499" t="s">
        <v>17</v>
      </c>
      <c r="C499" t="s">
        <v>792</v>
      </c>
      <c r="D499" s="143">
        <v>200000</v>
      </c>
      <c r="E499" s="143"/>
    </row>
    <row r="500" spans="1:6" x14ac:dyDescent="0.2">
      <c r="A500" s="130">
        <v>44742</v>
      </c>
      <c r="B500" t="s">
        <v>17</v>
      </c>
      <c r="C500" t="s">
        <v>597</v>
      </c>
      <c r="D500" s="143">
        <v>50000</v>
      </c>
      <c r="E500" s="143"/>
    </row>
    <row r="501" spans="1:6" x14ac:dyDescent="0.2">
      <c r="A501" s="130">
        <v>44743</v>
      </c>
      <c r="B501" t="s">
        <v>17</v>
      </c>
      <c r="C501" t="s">
        <v>793</v>
      </c>
      <c r="D501" s="143">
        <v>100000</v>
      </c>
      <c r="E501" s="143"/>
      <c r="F501" t="s">
        <v>872</v>
      </c>
    </row>
    <row r="502" spans="1:6" x14ac:dyDescent="0.2">
      <c r="A502" s="130">
        <v>44743</v>
      </c>
      <c r="B502" t="s">
        <v>17</v>
      </c>
      <c r="C502" t="s">
        <v>582</v>
      </c>
      <c r="D502" s="143">
        <v>50000</v>
      </c>
      <c r="E502" s="143"/>
    </row>
    <row r="503" spans="1:6" x14ac:dyDescent="0.2">
      <c r="A503" s="130">
        <v>44743</v>
      </c>
      <c r="B503" t="s">
        <v>17</v>
      </c>
      <c r="C503" t="s">
        <v>835</v>
      </c>
      <c r="D503" s="143">
        <v>150000</v>
      </c>
      <c r="E503" s="143"/>
    </row>
    <row r="504" spans="1:6" x14ac:dyDescent="0.2">
      <c r="A504" s="130">
        <v>44745</v>
      </c>
      <c r="B504" t="s">
        <v>17</v>
      </c>
      <c r="C504" t="s">
        <v>159</v>
      </c>
      <c r="D504" s="143"/>
      <c r="E504" s="143">
        <v>200000</v>
      </c>
    </row>
    <row r="505" spans="1:6" x14ac:dyDescent="0.2">
      <c r="A505" s="130">
        <v>44745</v>
      </c>
      <c r="B505" t="s">
        <v>17</v>
      </c>
      <c r="C505" t="s">
        <v>157</v>
      </c>
      <c r="D505" s="143"/>
      <c r="E505" s="143">
        <v>150000</v>
      </c>
    </row>
    <row r="506" spans="1:6" x14ac:dyDescent="0.2">
      <c r="A506" s="130">
        <v>44745</v>
      </c>
      <c r="B506" t="s">
        <v>17</v>
      </c>
      <c r="C506" t="s">
        <v>794</v>
      </c>
      <c r="D506" s="143">
        <v>100000</v>
      </c>
      <c r="E506" s="143"/>
    </row>
    <row r="507" spans="1:6" x14ac:dyDescent="0.2">
      <c r="A507" s="130">
        <v>44745</v>
      </c>
      <c r="B507" t="s">
        <v>17</v>
      </c>
      <c r="C507" t="s">
        <v>726</v>
      </c>
      <c r="D507" s="143">
        <v>200000</v>
      </c>
      <c r="E507" s="143"/>
    </row>
    <row r="508" spans="1:6" x14ac:dyDescent="0.2">
      <c r="A508" s="130">
        <v>44745</v>
      </c>
      <c r="B508" t="s">
        <v>17</v>
      </c>
      <c r="C508" t="s">
        <v>291</v>
      </c>
      <c r="D508" s="143">
        <v>50000</v>
      </c>
      <c r="E508" s="143"/>
    </row>
    <row r="509" spans="1:6" x14ac:dyDescent="0.2">
      <c r="A509" s="130">
        <v>44747</v>
      </c>
      <c r="B509" t="s">
        <v>100</v>
      </c>
      <c r="C509" t="s">
        <v>699</v>
      </c>
      <c r="D509" s="143">
        <v>50000</v>
      </c>
      <c r="E509" s="143"/>
    </row>
    <row r="510" spans="1:6" x14ac:dyDescent="0.2">
      <c r="A510" s="130">
        <v>44747</v>
      </c>
      <c r="B510" t="s">
        <v>100</v>
      </c>
      <c r="C510" t="s">
        <v>795</v>
      </c>
      <c r="D510" s="143">
        <v>250000</v>
      </c>
      <c r="E510" s="143"/>
    </row>
    <row r="511" spans="1:6" x14ac:dyDescent="0.2">
      <c r="A511" s="130">
        <v>44747</v>
      </c>
      <c r="B511" t="s">
        <v>17</v>
      </c>
      <c r="C511" t="s">
        <v>153</v>
      </c>
      <c r="D511" s="143"/>
      <c r="E511" s="143">
        <v>100000</v>
      </c>
    </row>
    <row r="512" spans="1:6" x14ac:dyDescent="0.2">
      <c r="A512" s="130">
        <v>44748</v>
      </c>
      <c r="B512" t="s">
        <v>100</v>
      </c>
      <c r="C512" t="s">
        <v>809</v>
      </c>
      <c r="D512" s="143">
        <v>200000</v>
      </c>
      <c r="E512" s="143"/>
      <c r="F512" s="143">
        <v>-50000</v>
      </c>
    </row>
    <row r="513" spans="1:5" x14ac:dyDescent="0.2">
      <c r="A513" s="130">
        <v>44748</v>
      </c>
      <c r="B513" t="s">
        <v>100</v>
      </c>
      <c r="C513" t="s">
        <v>41</v>
      </c>
      <c r="D513" s="143">
        <v>50000</v>
      </c>
      <c r="E513" s="143"/>
    </row>
    <row r="514" spans="1:5" x14ac:dyDescent="0.2">
      <c r="A514" s="130">
        <v>44748</v>
      </c>
      <c r="B514" t="s">
        <v>100</v>
      </c>
      <c r="C514" t="s">
        <v>810</v>
      </c>
      <c r="D514" s="143">
        <v>100000</v>
      </c>
      <c r="E514" s="143"/>
    </row>
    <row r="515" spans="1:5" x14ac:dyDescent="0.2">
      <c r="A515" s="130">
        <v>44748</v>
      </c>
      <c r="B515" t="s">
        <v>100</v>
      </c>
      <c r="C515" t="s">
        <v>811</v>
      </c>
      <c r="D515" s="143">
        <v>200000</v>
      </c>
      <c r="E515" s="143"/>
    </row>
    <row r="516" spans="1:5" x14ac:dyDescent="0.2">
      <c r="A516" s="130">
        <v>44748</v>
      </c>
      <c r="B516" t="s">
        <v>100</v>
      </c>
      <c r="C516" t="s">
        <v>812</v>
      </c>
      <c r="D516" s="143">
        <v>250000</v>
      </c>
      <c r="E516" s="143"/>
    </row>
    <row r="517" spans="1:5" x14ac:dyDescent="0.2">
      <c r="A517" s="130">
        <v>44749</v>
      </c>
      <c r="B517" t="s">
        <v>17</v>
      </c>
      <c r="C517" t="s">
        <v>873</v>
      </c>
      <c r="D517" s="143">
        <v>500000</v>
      </c>
      <c r="E517" s="143"/>
    </row>
    <row r="518" spans="1:5" x14ac:dyDescent="0.2">
      <c r="A518" s="130">
        <v>44750</v>
      </c>
      <c r="B518" t="s">
        <v>100</v>
      </c>
      <c r="C518" t="s">
        <v>813</v>
      </c>
      <c r="D518" s="143"/>
      <c r="E518" s="143">
        <v>150000</v>
      </c>
    </row>
    <row r="519" spans="1:5" x14ac:dyDescent="0.2">
      <c r="A519" s="130">
        <v>44750</v>
      </c>
      <c r="B519" t="s">
        <v>100</v>
      </c>
      <c r="C519" t="s">
        <v>101</v>
      </c>
      <c r="D519" s="143"/>
      <c r="E519" s="143">
        <v>50000</v>
      </c>
    </row>
    <row r="520" spans="1:5" x14ac:dyDescent="0.2">
      <c r="A520" s="130">
        <v>44751</v>
      </c>
      <c r="B520" t="s">
        <v>100</v>
      </c>
      <c r="C520" t="s">
        <v>174</v>
      </c>
      <c r="D520" s="143">
        <v>50000</v>
      </c>
      <c r="E520" s="143"/>
    </row>
    <row r="521" spans="1:5" x14ac:dyDescent="0.2">
      <c r="A521" s="130">
        <v>44751</v>
      </c>
      <c r="B521" t="s">
        <v>100</v>
      </c>
      <c r="C521" t="s">
        <v>814</v>
      </c>
      <c r="D521" s="143">
        <v>600000</v>
      </c>
      <c r="E521" s="143"/>
    </row>
    <row r="522" spans="1:5" x14ac:dyDescent="0.2">
      <c r="A522" s="130">
        <v>44755</v>
      </c>
      <c r="B522" t="s">
        <v>100</v>
      </c>
      <c r="C522" t="s">
        <v>700</v>
      </c>
      <c r="D522" s="143">
        <v>1500000</v>
      </c>
      <c r="E522" s="143"/>
    </row>
    <row r="523" spans="1:5" x14ac:dyDescent="0.2">
      <c r="A523" s="130">
        <v>44755</v>
      </c>
      <c r="B523" t="s">
        <v>100</v>
      </c>
      <c r="C523" t="s">
        <v>828</v>
      </c>
      <c r="D523" s="143"/>
      <c r="E523" s="143">
        <v>2500000</v>
      </c>
    </row>
    <row r="524" spans="1:5" x14ac:dyDescent="0.2">
      <c r="A524" s="130">
        <v>44755</v>
      </c>
      <c r="B524" t="s">
        <v>100</v>
      </c>
      <c r="C524" t="s">
        <v>829</v>
      </c>
      <c r="D524" s="143"/>
      <c r="E524" s="143">
        <v>500000</v>
      </c>
    </row>
    <row r="525" spans="1:5" x14ac:dyDescent="0.2">
      <c r="A525" s="130">
        <v>44756</v>
      </c>
      <c r="B525" t="s">
        <v>100</v>
      </c>
      <c r="C525" t="s">
        <v>101</v>
      </c>
      <c r="D525" s="143"/>
      <c r="E525" s="143">
        <v>50000</v>
      </c>
    </row>
    <row r="526" spans="1:5" x14ac:dyDescent="0.2">
      <c r="A526" s="130">
        <v>44756</v>
      </c>
      <c r="B526" t="s">
        <v>100</v>
      </c>
      <c r="C526" t="s">
        <v>817</v>
      </c>
      <c r="D526" s="143">
        <v>150000</v>
      </c>
      <c r="E526" s="143"/>
    </row>
    <row r="527" spans="1:5" x14ac:dyDescent="0.2">
      <c r="A527" s="130">
        <v>44757</v>
      </c>
      <c r="B527" t="s">
        <v>17</v>
      </c>
      <c r="C527" t="s">
        <v>200</v>
      </c>
      <c r="D527" s="143"/>
      <c r="E527" s="143">
        <v>250000</v>
      </c>
    </row>
    <row r="528" spans="1:5" x14ac:dyDescent="0.2">
      <c r="A528" s="130">
        <v>44757</v>
      </c>
      <c r="B528" t="s">
        <v>17</v>
      </c>
      <c r="C528" t="s">
        <v>874</v>
      </c>
      <c r="D528" s="143"/>
      <c r="E528" s="143">
        <v>200000</v>
      </c>
    </row>
    <row r="529" spans="1:5" x14ac:dyDescent="0.2">
      <c r="A529" s="130">
        <v>44757</v>
      </c>
      <c r="B529" t="s">
        <v>17</v>
      </c>
      <c r="C529" t="s">
        <v>205</v>
      </c>
      <c r="D529" s="143"/>
      <c r="E529" s="143">
        <v>500000</v>
      </c>
    </row>
    <row r="530" spans="1:5" x14ac:dyDescent="0.2">
      <c r="A530" s="130">
        <v>44760</v>
      </c>
      <c r="B530" t="s">
        <v>17</v>
      </c>
      <c r="C530" t="s">
        <v>602</v>
      </c>
      <c r="D530" s="143"/>
      <c r="E530" s="143">
        <v>200000</v>
      </c>
    </row>
    <row r="531" spans="1:5" x14ac:dyDescent="0.2">
      <c r="A531" s="130">
        <v>44760</v>
      </c>
      <c r="B531" t="s">
        <v>17</v>
      </c>
      <c r="C531" t="s">
        <v>159</v>
      </c>
      <c r="D531" s="143"/>
      <c r="E531" s="143">
        <v>100000</v>
      </c>
    </row>
    <row r="532" spans="1:5" x14ac:dyDescent="0.2">
      <c r="A532" s="130">
        <v>44761</v>
      </c>
      <c r="B532" t="s">
        <v>100</v>
      </c>
      <c r="C532" t="s">
        <v>162</v>
      </c>
      <c r="D532" s="143"/>
      <c r="E532" s="143">
        <v>100000</v>
      </c>
    </row>
    <row r="533" spans="1:5" x14ac:dyDescent="0.2">
      <c r="A533" s="130">
        <v>44763</v>
      </c>
      <c r="B533" t="s">
        <v>17</v>
      </c>
      <c r="C533" t="s">
        <v>120</v>
      </c>
      <c r="D533" s="143"/>
      <c r="E533" s="143">
        <v>500000</v>
      </c>
    </row>
    <row r="534" spans="1:5" x14ac:dyDescent="0.2">
      <c r="A534" s="130">
        <v>44763</v>
      </c>
      <c r="B534" t="s">
        <v>100</v>
      </c>
      <c r="C534" t="s">
        <v>371</v>
      </c>
      <c r="D534" s="143"/>
      <c r="E534" s="143">
        <v>500000</v>
      </c>
    </row>
    <row r="535" spans="1:5" x14ac:dyDescent="0.2">
      <c r="A535" s="130">
        <v>44763</v>
      </c>
      <c r="B535" t="s">
        <v>100</v>
      </c>
      <c r="C535" t="s">
        <v>827</v>
      </c>
      <c r="D535" s="143">
        <v>50000</v>
      </c>
      <c r="E535" s="143"/>
    </row>
    <row r="536" spans="1:5" x14ac:dyDescent="0.2">
      <c r="A536" s="130">
        <v>44766</v>
      </c>
      <c r="B536" t="s">
        <v>17</v>
      </c>
      <c r="C536" t="s">
        <v>316</v>
      </c>
      <c r="D536" s="143"/>
      <c r="E536" s="143">
        <v>300000</v>
      </c>
    </row>
    <row r="537" spans="1:5" x14ac:dyDescent="0.2">
      <c r="A537" s="130">
        <v>44766</v>
      </c>
      <c r="B537" t="s">
        <v>17</v>
      </c>
      <c r="C537" t="s">
        <v>287</v>
      </c>
      <c r="D537" s="143"/>
      <c r="E537" s="143">
        <v>300000</v>
      </c>
    </row>
    <row r="538" spans="1:5" x14ac:dyDescent="0.2">
      <c r="A538" s="130">
        <v>44767</v>
      </c>
      <c r="B538" t="s">
        <v>17</v>
      </c>
      <c r="C538" t="s">
        <v>159</v>
      </c>
      <c r="D538" s="143"/>
      <c r="E538" s="143">
        <v>50000</v>
      </c>
    </row>
    <row r="539" spans="1:5" x14ac:dyDescent="0.2">
      <c r="A539" s="130">
        <v>44769</v>
      </c>
      <c r="B539" t="s">
        <v>17</v>
      </c>
      <c r="C539" t="s">
        <v>205</v>
      </c>
      <c r="D539" s="143"/>
      <c r="E539" s="143">
        <v>100000</v>
      </c>
    </row>
    <row r="540" spans="1:5" x14ac:dyDescent="0.2">
      <c r="A540" s="130">
        <v>44770</v>
      </c>
      <c r="B540" t="s">
        <v>100</v>
      </c>
      <c r="C540" t="s">
        <v>219</v>
      </c>
      <c r="D540" s="143">
        <v>50000</v>
      </c>
      <c r="E540" s="143"/>
    </row>
    <row r="541" spans="1:5" x14ac:dyDescent="0.2">
      <c r="A541" s="130">
        <v>44770</v>
      </c>
      <c r="B541" t="s">
        <v>100</v>
      </c>
      <c r="C541" t="s">
        <v>836</v>
      </c>
      <c r="D541" s="143">
        <v>200000</v>
      </c>
      <c r="E541" s="143"/>
    </row>
    <row r="542" spans="1:5" x14ac:dyDescent="0.2">
      <c r="A542" s="130">
        <v>44770</v>
      </c>
      <c r="B542" t="s">
        <v>100</v>
      </c>
      <c r="C542" t="s">
        <v>837</v>
      </c>
      <c r="D542" s="143">
        <v>100000</v>
      </c>
      <c r="E542" s="143"/>
    </row>
    <row r="543" spans="1:5" x14ac:dyDescent="0.2">
      <c r="A543" s="130">
        <v>44770</v>
      </c>
      <c r="B543" t="s">
        <v>100</v>
      </c>
      <c r="C543" t="s">
        <v>838</v>
      </c>
      <c r="D543" s="143">
        <v>500000</v>
      </c>
      <c r="E543" s="143"/>
    </row>
    <row r="544" spans="1:5" x14ac:dyDescent="0.2">
      <c r="A544" s="130">
        <v>44770</v>
      </c>
      <c r="B544" t="s">
        <v>100</v>
      </c>
      <c r="C544" t="s">
        <v>185</v>
      </c>
      <c r="D544" s="143">
        <v>50000</v>
      </c>
      <c r="E544" s="143"/>
    </row>
    <row r="545" spans="1:5" x14ac:dyDescent="0.2">
      <c r="A545" s="130">
        <v>44770</v>
      </c>
      <c r="B545" t="s">
        <v>100</v>
      </c>
      <c r="C545" t="s">
        <v>875</v>
      </c>
      <c r="D545" s="143">
        <v>300000</v>
      </c>
      <c r="E545" s="143"/>
    </row>
    <row r="546" spans="1:5" x14ac:dyDescent="0.2">
      <c r="A546" s="130">
        <v>44770</v>
      </c>
      <c r="B546" t="s">
        <v>100</v>
      </c>
      <c r="C546" t="s">
        <v>876</v>
      </c>
      <c r="D546" s="143">
        <v>200000</v>
      </c>
      <c r="E546" s="143"/>
    </row>
    <row r="547" spans="1:5" x14ac:dyDescent="0.2">
      <c r="A547" s="130">
        <v>44770</v>
      </c>
      <c r="B547" t="s">
        <v>100</v>
      </c>
      <c r="C547" t="s">
        <v>877</v>
      </c>
      <c r="D547" s="143">
        <v>200000</v>
      </c>
      <c r="E547" s="143"/>
    </row>
    <row r="548" spans="1:5" x14ac:dyDescent="0.2">
      <c r="A548" s="130">
        <v>44770</v>
      </c>
      <c r="B548" t="s">
        <v>100</v>
      </c>
      <c r="C548" t="s">
        <v>878</v>
      </c>
      <c r="D548" s="143">
        <v>50000</v>
      </c>
      <c r="E548" s="143"/>
    </row>
    <row r="549" spans="1:5" x14ac:dyDescent="0.2">
      <c r="A549" s="130">
        <v>44770</v>
      </c>
      <c r="B549" t="s">
        <v>100</v>
      </c>
      <c r="C549" t="s">
        <v>879</v>
      </c>
      <c r="D549" s="143">
        <v>200000</v>
      </c>
      <c r="E549" s="143"/>
    </row>
    <row r="550" spans="1:5" x14ac:dyDescent="0.2">
      <c r="A550" s="130">
        <v>44770</v>
      </c>
      <c r="B550" t="s">
        <v>100</v>
      </c>
      <c r="C550" t="s">
        <v>880</v>
      </c>
      <c r="D550" s="143">
        <v>50000</v>
      </c>
      <c r="E550" s="143"/>
    </row>
    <row r="551" spans="1:5" x14ac:dyDescent="0.2">
      <c r="A551" s="130">
        <v>44770</v>
      </c>
      <c r="B551" t="s">
        <v>100</v>
      </c>
      <c r="C551" t="s">
        <v>663</v>
      </c>
      <c r="D551" s="143">
        <v>200000</v>
      </c>
      <c r="E551" s="143"/>
    </row>
    <row r="552" spans="1:5" x14ac:dyDescent="0.2">
      <c r="A552" s="130">
        <v>44770</v>
      </c>
      <c r="B552" t="s">
        <v>100</v>
      </c>
      <c r="C552" t="s">
        <v>882</v>
      </c>
      <c r="D552" s="143">
        <v>300000</v>
      </c>
      <c r="E552" s="143"/>
    </row>
    <row r="553" spans="1:5" x14ac:dyDescent="0.2">
      <c r="A553" s="130">
        <v>44770</v>
      </c>
      <c r="B553" t="s">
        <v>100</v>
      </c>
      <c r="C553" t="s">
        <v>881</v>
      </c>
      <c r="D553" s="143">
        <v>200000</v>
      </c>
      <c r="E553" s="143"/>
    </row>
    <row r="554" spans="1:5" x14ac:dyDescent="0.2">
      <c r="A554" s="130">
        <v>44770</v>
      </c>
      <c r="B554" t="s">
        <v>100</v>
      </c>
      <c r="C554" t="s">
        <v>819</v>
      </c>
      <c r="D554" s="143">
        <v>50000</v>
      </c>
      <c r="E554" s="143"/>
    </row>
    <row r="555" spans="1:5" x14ac:dyDescent="0.2">
      <c r="A555" s="130">
        <v>44770</v>
      </c>
      <c r="B555" t="s">
        <v>100</v>
      </c>
      <c r="C555" t="s">
        <v>883</v>
      </c>
      <c r="D555" s="143">
        <v>100000</v>
      </c>
      <c r="E555" s="143"/>
    </row>
    <row r="556" spans="1:5" x14ac:dyDescent="0.2">
      <c r="A556" s="130">
        <v>44770</v>
      </c>
      <c r="B556" t="s">
        <v>100</v>
      </c>
      <c r="C556" t="s">
        <v>884</v>
      </c>
      <c r="D556" s="143">
        <v>100000</v>
      </c>
      <c r="E556" s="143"/>
    </row>
    <row r="557" spans="1:5" x14ac:dyDescent="0.2">
      <c r="A557" s="130">
        <v>44770</v>
      </c>
      <c r="B557" t="s">
        <v>100</v>
      </c>
      <c r="C557" t="s">
        <v>107</v>
      </c>
      <c r="D557" s="143">
        <v>50000</v>
      </c>
      <c r="E557" s="143"/>
    </row>
    <row r="558" spans="1:5" x14ac:dyDescent="0.2">
      <c r="A558" s="130">
        <v>44770</v>
      </c>
      <c r="B558" t="s">
        <v>100</v>
      </c>
      <c r="C558" t="s">
        <v>123</v>
      </c>
      <c r="D558" s="143">
        <v>350000</v>
      </c>
      <c r="E558" s="143"/>
    </row>
    <row r="559" spans="1:5" x14ac:dyDescent="0.2">
      <c r="A559" s="130">
        <v>44770</v>
      </c>
      <c r="B559" t="s">
        <v>100</v>
      </c>
      <c r="C559" t="s">
        <v>45</v>
      </c>
      <c r="D559" s="143">
        <v>50000</v>
      </c>
      <c r="E559" s="143"/>
    </row>
    <row r="560" spans="1:5" x14ac:dyDescent="0.2">
      <c r="A560" s="130">
        <v>44770</v>
      </c>
      <c r="B560" t="s">
        <v>100</v>
      </c>
      <c r="C560" t="s">
        <v>412</v>
      </c>
      <c r="D560" s="143">
        <v>250000</v>
      </c>
      <c r="E560" s="143"/>
    </row>
    <row r="561" spans="1:5" x14ac:dyDescent="0.2">
      <c r="A561" s="130">
        <v>44770</v>
      </c>
      <c r="B561" t="s">
        <v>100</v>
      </c>
      <c r="C561" t="s">
        <v>885</v>
      </c>
      <c r="D561" s="143">
        <v>500000</v>
      </c>
      <c r="E561" s="143"/>
    </row>
    <row r="562" spans="1:5" x14ac:dyDescent="0.2">
      <c r="A562" s="130">
        <v>44770</v>
      </c>
      <c r="B562" t="s">
        <v>100</v>
      </c>
      <c r="C562" t="s">
        <v>886</v>
      </c>
      <c r="D562" s="143">
        <v>100000</v>
      </c>
      <c r="E562" s="143"/>
    </row>
    <row r="563" spans="1:5" x14ac:dyDescent="0.2">
      <c r="A563" s="130">
        <v>44770</v>
      </c>
      <c r="B563" t="s">
        <v>100</v>
      </c>
      <c r="C563" t="s">
        <v>581</v>
      </c>
      <c r="D563" s="143">
        <v>50000</v>
      </c>
      <c r="E563" s="143"/>
    </row>
    <row r="564" spans="1:5" x14ac:dyDescent="0.2">
      <c r="A564" s="130">
        <v>44770</v>
      </c>
      <c r="B564" t="s">
        <v>100</v>
      </c>
      <c r="C564" t="s">
        <v>887</v>
      </c>
      <c r="D564" s="143">
        <v>100000</v>
      </c>
      <c r="E564" s="143"/>
    </row>
    <row r="565" spans="1:5" x14ac:dyDescent="0.2">
      <c r="A565" s="130">
        <v>44771</v>
      </c>
      <c r="B565" t="s">
        <v>17</v>
      </c>
      <c r="C565" t="s">
        <v>114</v>
      </c>
      <c r="D565" s="143">
        <v>50000</v>
      </c>
      <c r="E565" s="143"/>
    </row>
    <row r="566" spans="1:5" x14ac:dyDescent="0.2">
      <c r="A566" s="130">
        <v>44771</v>
      </c>
      <c r="B566" t="s">
        <v>17</v>
      </c>
      <c r="C566" t="s">
        <v>888</v>
      </c>
      <c r="D566" s="143">
        <v>150000</v>
      </c>
      <c r="E566" s="143"/>
    </row>
    <row r="567" spans="1:5" x14ac:dyDescent="0.2">
      <c r="A567" s="130">
        <v>44771</v>
      </c>
      <c r="B567" t="s">
        <v>100</v>
      </c>
      <c r="C567" t="s">
        <v>889</v>
      </c>
      <c r="D567" s="143">
        <v>100000</v>
      </c>
      <c r="E567" s="143"/>
    </row>
    <row r="568" spans="1:5" x14ac:dyDescent="0.2">
      <c r="A568" s="130">
        <v>44771</v>
      </c>
      <c r="B568" t="s">
        <v>17</v>
      </c>
      <c r="C568" t="s">
        <v>583</v>
      </c>
      <c r="D568" s="143">
        <v>50000</v>
      </c>
      <c r="E568" s="143"/>
    </row>
    <row r="569" spans="1:5" x14ac:dyDescent="0.2">
      <c r="A569" s="130">
        <v>44771</v>
      </c>
      <c r="B569" t="s">
        <v>17</v>
      </c>
      <c r="C569" t="s">
        <v>197</v>
      </c>
      <c r="D569" s="143">
        <v>50000</v>
      </c>
      <c r="E569" s="143"/>
    </row>
    <row r="570" spans="1:5" x14ac:dyDescent="0.2">
      <c r="A570" s="130">
        <v>44771</v>
      </c>
      <c r="B570" t="s">
        <v>17</v>
      </c>
      <c r="C570" t="s">
        <v>890</v>
      </c>
      <c r="D570" s="143">
        <v>1000000</v>
      </c>
      <c r="E570" s="143"/>
    </row>
    <row r="571" spans="1:5" x14ac:dyDescent="0.2">
      <c r="A571" s="130">
        <v>44771</v>
      </c>
      <c r="B571" t="s">
        <v>17</v>
      </c>
      <c r="C571" t="s">
        <v>891</v>
      </c>
      <c r="D571" s="143">
        <v>700000</v>
      </c>
      <c r="E571" s="143"/>
    </row>
    <row r="572" spans="1:5" x14ac:dyDescent="0.2">
      <c r="A572" s="130">
        <v>44771</v>
      </c>
      <c r="B572" t="s">
        <v>17</v>
      </c>
      <c r="C572" t="s">
        <v>892</v>
      </c>
      <c r="D572" s="143">
        <v>50000</v>
      </c>
      <c r="E572" s="143"/>
    </row>
    <row r="573" spans="1:5" x14ac:dyDescent="0.2">
      <c r="A573" s="130">
        <v>44771</v>
      </c>
      <c r="B573" t="s">
        <v>17</v>
      </c>
      <c r="C573" t="s">
        <v>720</v>
      </c>
      <c r="D573" s="143">
        <v>100000</v>
      </c>
      <c r="E573" s="143"/>
    </row>
    <row r="574" spans="1:5" x14ac:dyDescent="0.2">
      <c r="A574" s="130">
        <v>44771</v>
      </c>
      <c r="B574" t="s">
        <v>17</v>
      </c>
      <c r="C574" t="s">
        <v>893</v>
      </c>
      <c r="D574" s="143">
        <v>200000</v>
      </c>
      <c r="E574" s="143"/>
    </row>
    <row r="575" spans="1:5" x14ac:dyDescent="0.2">
      <c r="A575" s="130">
        <v>44773</v>
      </c>
      <c r="B575" t="s">
        <v>17</v>
      </c>
      <c r="C575" t="s">
        <v>582</v>
      </c>
      <c r="D575" s="143">
        <v>50000</v>
      </c>
      <c r="E575" s="143"/>
    </row>
    <row r="576" spans="1:5" x14ac:dyDescent="0.2">
      <c r="A576" s="130">
        <v>44773</v>
      </c>
      <c r="B576" t="s">
        <v>17</v>
      </c>
      <c r="C576" t="s">
        <v>894</v>
      </c>
      <c r="D576" s="143">
        <v>500000</v>
      </c>
      <c r="E576" s="143"/>
    </row>
    <row r="577" spans="1:12" x14ac:dyDescent="0.2">
      <c r="A577" s="130">
        <v>44773</v>
      </c>
      <c r="B577" t="s">
        <v>17</v>
      </c>
      <c r="C577" t="s">
        <v>835</v>
      </c>
      <c r="D577" s="143">
        <v>100000</v>
      </c>
      <c r="E577" s="143"/>
    </row>
    <row r="578" spans="1:12" x14ac:dyDescent="0.2">
      <c r="A578" s="130">
        <v>44773</v>
      </c>
      <c r="B578" t="s">
        <v>17</v>
      </c>
      <c r="C578" t="s">
        <v>895</v>
      </c>
      <c r="D578" s="143"/>
      <c r="E578" s="143">
        <v>2000000</v>
      </c>
    </row>
    <row r="579" spans="1:12" x14ac:dyDescent="0.2">
      <c r="A579" s="130">
        <v>44774</v>
      </c>
      <c r="B579" t="s">
        <v>100</v>
      </c>
      <c r="C579" t="s">
        <v>896</v>
      </c>
      <c r="D579" s="143">
        <v>250000</v>
      </c>
      <c r="E579" s="143"/>
    </row>
    <row r="580" spans="1:12" x14ac:dyDescent="0.2">
      <c r="A580" s="130">
        <v>44774</v>
      </c>
      <c r="B580" t="s">
        <v>100</v>
      </c>
      <c r="C580" t="s">
        <v>699</v>
      </c>
      <c r="D580" s="143">
        <v>50000</v>
      </c>
      <c r="E580" s="143"/>
    </row>
    <row r="581" spans="1:12" x14ac:dyDescent="0.2">
      <c r="A581" s="130">
        <v>44774</v>
      </c>
      <c r="B581" t="s">
        <v>100</v>
      </c>
      <c r="C581" t="s">
        <v>897</v>
      </c>
      <c r="D581" s="143">
        <v>250000</v>
      </c>
      <c r="E581" s="143"/>
    </row>
    <row r="582" spans="1:12" x14ac:dyDescent="0.2">
      <c r="A582" s="130">
        <v>44775</v>
      </c>
      <c r="B582" t="s">
        <v>100</v>
      </c>
      <c r="C582" t="s">
        <v>898</v>
      </c>
      <c r="D582" s="143">
        <v>50000</v>
      </c>
      <c r="E582" s="143"/>
    </row>
    <row r="583" spans="1:12" x14ac:dyDescent="0.2">
      <c r="A583" s="130">
        <v>44775</v>
      </c>
      <c r="B583" t="s">
        <v>100</v>
      </c>
      <c r="C583" t="s">
        <v>41</v>
      </c>
      <c r="D583" s="143">
        <v>50000</v>
      </c>
      <c r="E583" s="143"/>
    </row>
    <row r="584" spans="1:12" x14ac:dyDescent="0.2">
      <c r="A584" s="130">
        <v>44775</v>
      </c>
      <c r="B584" t="s">
        <v>100</v>
      </c>
      <c r="C584" t="s">
        <v>291</v>
      </c>
      <c r="D584" s="143">
        <v>50000</v>
      </c>
      <c r="E584" s="143"/>
    </row>
    <row r="585" spans="1:12" x14ac:dyDescent="0.2">
      <c r="A585" s="130">
        <v>44775</v>
      </c>
      <c r="B585" t="s">
        <v>100</v>
      </c>
      <c r="C585" t="s">
        <v>899</v>
      </c>
      <c r="D585" s="143">
        <v>300000</v>
      </c>
      <c r="E585" s="143"/>
    </row>
    <row r="586" spans="1:12" x14ac:dyDescent="0.2">
      <c r="A586" s="130">
        <v>44775</v>
      </c>
      <c r="B586" t="s">
        <v>100</v>
      </c>
      <c r="C586" t="s">
        <v>726</v>
      </c>
      <c r="D586" s="143">
        <v>100000</v>
      </c>
      <c r="E586" s="143"/>
    </row>
    <row r="589" spans="1:12" x14ac:dyDescent="0.2">
      <c r="C589" s="229"/>
      <c r="D589" s="230"/>
      <c r="E589" s="230"/>
      <c r="F589" s="331"/>
      <c r="G589" s="231"/>
      <c r="H589" s="154"/>
      <c r="I589" s="154"/>
      <c r="J589" s="154"/>
      <c r="K589" s="154"/>
      <c r="L589" s="154"/>
    </row>
    <row r="590" spans="1:12" x14ac:dyDescent="0.2">
      <c r="C590" s="154"/>
      <c r="D590" s="154"/>
      <c r="E590" s="154"/>
      <c r="F590" s="154"/>
      <c r="G590" s="154"/>
      <c r="H590" s="154"/>
      <c r="I590" s="154"/>
      <c r="J590" s="154"/>
      <c r="K590" s="154"/>
      <c r="L590" s="154"/>
    </row>
    <row r="591" spans="1:12" x14ac:dyDescent="0.2">
      <c r="C591" s="130"/>
      <c r="F591" s="143"/>
      <c r="G591" s="143"/>
      <c r="H591" s="130"/>
      <c r="K591" s="143"/>
      <c r="L591" s="143"/>
    </row>
    <row r="592" spans="1:12" x14ac:dyDescent="0.2">
      <c r="C592" s="130"/>
      <c r="F592" s="143"/>
      <c r="G592" s="143"/>
      <c r="H592" s="130"/>
      <c r="K592" s="143"/>
      <c r="L592" s="143"/>
    </row>
    <row r="593" spans="3:12" x14ac:dyDescent="0.2">
      <c r="C593" s="130"/>
      <c r="F593" s="143"/>
      <c r="G593" s="143"/>
      <c r="H593" s="130"/>
      <c r="K593" s="143"/>
      <c r="L593" s="143"/>
    </row>
    <row r="594" spans="3:12" x14ac:dyDescent="0.2">
      <c r="C594" s="130"/>
      <c r="F594" s="143"/>
      <c r="G594" s="143"/>
      <c r="H594" s="130"/>
      <c r="K594" s="143"/>
      <c r="L594" s="143"/>
    </row>
    <row r="595" spans="3:12" x14ac:dyDescent="0.2">
      <c r="C595" s="130"/>
      <c r="F595" s="143"/>
      <c r="G595" s="143"/>
      <c r="H595" s="130"/>
      <c r="K595" s="143"/>
      <c r="L595" s="143"/>
    </row>
    <row r="596" spans="3:12" x14ac:dyDescent="0.2">
      <c r="C596" s="130"/>
      <c r="F596" s="143"/>
      <c r="G596" s="143"/>
      <c r="H596" s="130"/>
      <c r="K596" s="143"/>
      <c r="L596" s="143"/>
    </row>
    <row r="597" spans="3:12" x14ac:dyDescent="0.2">
      <c r="H597" s="130"/>
      <c r="K597" s="143"/>
      <c r="L597" s="143"/>
    </row>
    <row r="598" spans="3:12" x14ac:dyDescent="0.2">
      <c r="H598" s="130"/>
      <c r="K598" s="143"/>
      <c r="L598" s="143"/>
    </row>
  </sheetData>
  <autoFilter ref="A1:F586" xr:uid="{44D04EFF-7B10-4C65-B345-6D532880427A}"/>
  <mergeCells count="2">
    <mergeCell ref="A2:F2"/>
    <mergeCell ref="A335:F335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7</vt:i4>
      </vt:variant>
    </vt:vector>
  </HeadingPairs>
  <TitlesOfParts>
    <vt:vector size="7" baseType="lpstr">
      <vt:lpstr>Pencatatan operasional 2022</vt:lpstr>
      <vt:lpstr>Operasional Anggota 21-22</vt:lpstr>
      <vt:lpstr>Iuran Anggota 2022</vt:lpstr>
      <vt:lpstr>Istimewa Anggota 21-22</vt:lpstr>
      <vt:lpstr>Pinjaman Non Anggota 21-22</vt:lpstr>
      <vt:lpstr>filter operasional 2021</vt:lpstr>
      <vt:lpstr>filter oprasional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9b2d4f7cd0237fe9</dc:creator>
  <cp:lastModifiedBy>zaki zaki</cp:lastModifiedBy>
  <dcterms:created xsi:type="dcterms:W3CDTF">2021-09-20T10:31:41Z</dcterms:created>
  <dcterms:modified xsi:type="dcterms:W3CDTF">2022-08-02T10:07:34Z</dcterms:modified>
</cp:coreProperties>
</file>