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sacid-my.sharepoint.com/personal/auliya_18062_student_its_ac_id/Documents/Komstat C 2022/Materi/Week 14/"/>
    </mc:Choice>
  </mc:AlternateContent>
  <xr:revisionPtr revIDLastSave="42" documentId="13_ncr:1_{86E76184-D2F8-488E-8170-9791D44B5CD0}" xr6:coauthVersionLast="47" xr6:coauthVersionMax="47" xr10:uidLastSave="{65AF7653-5B9C-48E5-A765-99114F59A784}"/>
  <bookViews>
    <workbookView xWindow="-110" yWindow="-110" windowWidth="19420" windowHeight="11500" xr2:uid="{D5C26B6F-8023-4770-BCE1-A40B2C2512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" i="1" l="1"/>
  <c r="J9" i="1" s="1"/>
  <c r="G2" i="1"/>
  <c r="F2" i="1"/>
  <c r="E4" i="1"/>
  <c r="F4" i="1" s="1"/>
  <c r="E3" i="1"/>
  <c r="E2" i="1"/>
  <c r="D3" i="1"/>
  <c r="D2" i="1"/>
  <c r="C5" i="1"/>
  <c r="C4" i="1"/>
  <c r="C3" i="1"/>
  <c r="F3" i="1"/>
  <c r="E5" i="1"/>
  <c r="E6" i="1"/>
  <c r="F6" i="1" s="1"/>
  <c r="E7" i="1"/>
  <c r="F7" i="1" s="1"/>
  <c r="E8" i="1"/>
  <c r="F8" i="1" s="1"/>
  <c r="E9" i="1"/>
  <c r="E10" i="1"/>
  <c r="F10" i="1" s="1"/>
  <c r="E11" i="1"/>
  <c r="F11" i="1" s="1"/>
  <c r="E12" i="1"/>
  <c r="F12" i="1" s="1"/>
  <c r="E13" i="1"/>
  <c r="F13" i="1" s="1"/>
  <c r="E14" i="1"/>
  <c r="F14" i="1" s="1"/>
  <c r="E15" i="1"/>
  <c r="F15" i="1" s="1"/>
  <c r="E16" i="1"/>
  <c r="F16" i="1" s="1"/>
  <c r="J3" i="1"/>
  <c r="F5" i="1"/>
  <c r="F9" i="1"/>
  <c r="C2" i="1"/>
  <c r="C6" i="1" l="1"/>
  <c r="C7" i="1" l="1"/>
  <c r="C8" i="1" l="1"/>
  <c r="C9" i="1" l="1"/>
  <c r="C10" i="1" l="1"/>
  <c r="C11" i="1" l="1"/>
  <c r="C12" i="1" l="1"/>
  <c r="C13" i="1" l="1"/>
  <c r="C14" i="1" l="1"/>
  <c r="C15" i="1" l="1"/>
  <c r="C16" i="1" l="1"/>
  <c r="D16" i="1" s="1"/>
  <c r="D15" i="1"/>
  <c r="G15" i="1" s="1"/>
  <c r="G3" i="1" l="1"/>
  <c r="G16" i="1"/>
  <c r="D4" i="1"/>
  <c r="G4" i="1" s="1"/>
  <c r="D5" i="1"/>
  <c r="G5" i="1" s="1"/>
  <c r="D6" i="1"/>
  <c r="G6" i="1" s="1"/>
  <c r="D7" i="1"/>
  <c r="G7" i="1" s="1"/>
  <c r="D8" i="1"/>
  <c r="G8" i="1" s="1"/>
  <c r="D9" i="1"/>
  <c r="G9" i="1" s="1"/>
  <c r="D10" i="1"/>
  <c r="G10" i="1" s="1"/>
  <c r="D11" i="1"/>
  <c r="G11" i="1" s="1"/>
  <c r="D12" i="1"/>
  <c r="G12" i="1" s="1"/>
  <c r="D13" i="1"/>
  <c r="G13" i="1" s="1"/>
  <c r="D14" i="1"/>
  <c r="G14" i="1" s="1"/>
  <c r="J12" i="1" l="1"/>
  <c r="J13" i="1" s="1"/>
  <c r="J10" i="1"/>
</calcChain>
</file>

<file path=xl/sharedStrings.xml><?xml version="1.0" encoding="utf-8"?>
<sst xmlns="http://schemas.openxmlformats.org/spreadsheetml/2006/main" count="19" uniqueCount="15">
  <si>
    <t>x</t>
  </si>
  <si>
    <t>f</t>
  </si>
  <si>
    <t>fkum</t>
  </si>
  <si>
    <t>Fn(x)</t>
  </si>
  <si>
    <t>Z</t>
  </si>
  <si>
    <t>F0(x)</t>
  </si>
  <si>
    <t>|Fn-F0|</t>
  </si>
  <si>
    <t>alfa</t>
  </si>
  <si>
    <t>P</t>
  </si>
  <si>
    <t>test stat</t>
  </si>
  <si>
    <t>tabel</t>
  </si>
  <si>
    <t>keputusan</t>
  </si>
  <si>
    <t>kesimpulan</t>
  </si>
  <si>
    <t>KS</t>
  </si>
  <si>
    <t>Lili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</si>
</sst>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3" borderId="1" xfId="0" applyFill="1" applyBorder="1"/>
    <xf numFmtId="164" fontId="0" fillId="0" borderId="2" xfId="0" applyNumberFormat="1" applyBorder="1"/>
    <xf numFmtId="164" fontId="0" fillId="0" borderId="3" xfId="0" applyNumberFormat="1" applyBorder="1"/>
    <xf numFmtId="164" fontId="0" fillId="2" borderId="3" xfId="0" applyNumberFormat="1" applyFill="1" applyBorder="1"/>
    <xf numFmtId="164" fontId="0" fillId="0" borderId="5" xfId="0" applyNumberFormat="1" applyBorder="1"/>
    <xf numFmtId="0" fontId="0" fillId="3" borderId="6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2" fontId="0" fillId="0" borderId="7" xfId="0" applyNumberFormat="1" applyBorder="1"/>
    <xf numFmtId="2" fontId="0" fillId="0" borderId="8" xfId="0" applyNumberFormat="1" applyBorder="1"/>
    <xf numFmtId="2" fontId="0" fillId="0" borderId="9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164" fontId="0" fillId="0" borderId="9" xfId="0" applyNumberFormat="1" applyBorder="1"/>
    <xf numFmtId="0" fontId="0" fillId="0" borderId="1" xfId="0" applyBorder="1"/>
    <xf numFmtId="0" fontId="0" fillId="6" borderId="10" xfId="0" applyFill="1" applyBorder="1"/>
    <xf numFmtId="0" fontId="0" fillId="7" borderId="4" xfId="0" applyFill="1" applyBorder="1"/>
    <xf numFmtId="164" fontId="0" fillId="8" borderId="1" xfId="0" applyNumberFormat="1" applyFill="1" applyBorder="1"/>
    <xf numFmtId="0" fontId="0" fillId="10" borderId="1" xfId="0" applyFill="1" applyBorder="1"/>
    <xf numFmtId="0" fontId="0" fillId="11" borderId="1" xfId="0" applyFill="1" applyBorder="1"/>
    <xf numFmtId="0" fontId="0" fillId="8" borderId="1" xfId="0" applyFill="1" applyBorder="1" applyAlignment="1">
      <alignment horizontal="center" vertical="center"/>
    </xf>
    <xf numFmtId="0" fontId="0" fillId="5" borderId="1" xfId="0" applyFill="1" applyBorder="1"/>
    <xf numFmtId="0" fontId="0" fillId="12" borderId="1" xfId="0" applyFill="1" applyBorder="1"/>
    <xf numFmtId="164" fontId="0" fillId="0" borderId="0" xfId="0" applyNumberFormat="1"/>
    <xf numFmtId="0" fontId="0" fillId="4" borderId="7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0</xdr:rowOff>
    </xdr:from>
    <xdr:to>
      <xdr:col>8</xdr:col>
      <xdr:colOff>246532</xdr:colOff>
      <xdr:row>29</xdr:row>
      <xdr:rowOff>124911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553A9D5-B035-8BCF-ACA9-F346298157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097696"/>
          <a:ext cx="5105662" cy="23115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904D6-618A-42E8-B21A-F72CE16DDAEB}">
  <dimension ref="A1:M30"/>
  <sheetViews>
    <sheetView tabSelected="1" topLeftCell="A10" zoomScale="115" zoomScaleNormal="115" workbookViewId="0">
      <selection activeCell="A18" sqref="A18"/>
    </sheetView>
  </sheetViews>
  <sheetFormatPr defaultRowHeight="14.5" x14ac:dyDescent="0.35"/>
  <cols>
    <col min="9" max="9" width="11.54296875" customWidth="1"/>
    <col min="10" max="10" width="20.7265625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6" t="s">
        <v>6</v>
      </c>
    </row>
    <row r="2" spans="1:13" x14ac:dyDescent="0.35">
      <c r="A2" s="7">
        <v>5.2</v>
      </c>
      <c r="B2" s="7">
        <v>1</v>
      </c>
      <c r="C2" s="7">
        <f>1</f>
        <v>1</v>
      </c>
      <c r="D2" s="7">
        <f>C2/$C$16</f>
        <v>6.25E-2</v>
      </c>
      <c r="E2" s="10">
        <f>(A2-AVERAGE($M$2:$M$17))/_xlfn.STDEV.S($M$2:$M$17)</f>
        <v>-1.6955015812510135</v>
      </c>
      <c r="F2" s="13">
        <f>_xlfn.NORM.S.DIST(E2,TRUE)</f>
        <v>4.499015527027949E-2</v>
      </c>
      <c r="G2" s="2">
        <f>ABS(D2-F2)</f>
        <v>1.750984472972051E-2</v>
      </c>
      <c r="I2" s="23" t="s">
        <v>7</v>
      </c>
      <c r="J2" s="23">
        <v>0.05</v>
      </c>
      <c r="M2">
        <v>5.2</v>
      </c>
    </row>
    <row r="3" spans="1:13" x14ac:dyDescent="0.35">
      <c r="A3" s="8">
        <v>5.8</v>
      </c>
      <c r="B3" s="8">
        <v>1</v>
      </c>
      <c r="C3" s="8">
        <f>C2+B3</f>
        <v>2</v>
      </c>
      <c r="D3" s="8">
        <f>C3/$C$16</f>
        <v>0.125</v>
      </c>
      <c r="E3" s="11">
        <f>(A3-AVERAGE($M$2:$M$17))/_xlfn.STDEV.S($M$2:$M$17)</f>
        <v>-1.2945948034182617</v>
      </c>
      <c r="F3" s="14">
        <f>_xlfn.NORM.S.DIST(E3,TRUE)</f>
        <v>9.7730022990156915E-2</v>
      </c>
      <c r="G3" s="3">
        <f t="shared" ref="G3:G16" si="0">ABS(D3-F3)</f>
        <v>2.7269977009843085E-2</v>
      </c>
      <c r="I3" s="24" t="s">
        <v>8</v>
      </c>
      <c r="J3" s="24">
        <f>1-J2</f>
        <v>0.95</v>
      </c>
      <c r="M3">
        <v>5.8</v>
      </c>
    </row>
    <row r="4" spans="1:13" x14ac:dyDescent="0.35">
      <c r="A4" s="8">
        <v>6.4</v>
      </c>
      <c r="B4" s="8">
        <v>2</v>
      </c>
      <c r="C4" s="8">
        <f>C3+B4</f>
        <v>4</v>
      </c>
      <c r="D4" s="8">
        <f t="shared" ref="D3:D15" si="1">C4/$C$16</f>
        <v>0.25</v>
      </c>
      <c r="E4" s="11">
        <f>(A4-AVERAGE($M$2:$M$17))/_xlfn.STDEV.S($M$2:$M$17)</f>
        <v>-0.89368802558550942</v>
      </c>
      <c r="F4" s="14">
        <f t="shared" ref="F4:F16" si="2">_xlfn.NORM.S.DIST(E4,TRUE)</f>
        <v>0.18574441698115421</v>
      </c>
      <c r="G4" s="3">
        <f t="shared" si="0"/>
        <v>6.4255583018845791E-2</v>
      </c>
      <c r="M4">
        <v>6.4</v>
      </c>
    </row>
    <row r="5" spans="1:13" x14ac:dyDescent="0.35">
      <c r="A5" s="8">
        <v>6.8</v>
      </c>
      <c r="B5" s="8">
        <v>1</v>
      </c>
      <c r="C5" s="8">
        <f>C4+B5</f>
        <v>5</v>
      </c>
      <c r="D5" s="8">
        <f t="shared" si="1"/>
        <v>0.3125</v>
      </c>
      <c r="E5" s="11">
        <f t="shared" ref="E2:E16" si="3">(A5-AVERAGE($M$2:$M$17))/_xlfn.STDEV.S($M$2:$M$17)</f>
        <v>-0.62641684036367506</v>
      </c>
      <c r="F5" s="14">
        <f t="shared" si="2"/>
        <v>0.26552078330061279</v>
      </c>
      <c r="G5" s="3">
        <f t="shared" si="0"/>
        <v>4.6979216699387205E-2</v>
      </c>
      <c r="I5" s="22" t="s">
        <v>9</v>
      </c>
      <c r="J5" s="19">
        <f>MAX(G2:G16)</f>
        <v>0.17748201982739054</v>
      </c>
      <c r="K5" s="21"/>
      <c r="M5">
        <v>6.4</v>
      </c>
    </row>
    <row r="6" spans="1:13" x14ac:dyDescent="0.35">
      <c r="A6" s="8">
        <v>7</v>
      </c>
      <c r="B6" s="8">
        <v>1</v>
      </c>
      <c r="C6" s="8">
        <f t="shared" ref="C4:C16" si="4">C5+B6</f>
        <v>6</v>
      </c>
      <c r="D6" s="8">
        <f t="shared" si="1"/>
        <v>0.375</v>
      </c>
      <c r="E6" s="11">
        <f t="shared" si="3"/>
        <v>-0.49278124775275756</v>
      </c>
      <c r="F6" s="14">
        <f t="shared" si="2"/>
        <v>0.31108358105026612</v>
      </c>
      <c r="G6" s="3">
        <f t="shared" si="0"/>
        <v>6.3916418949733877E-2</v>
      </c>
      <c r="I6" s="30" t="s">
        <v>10</v>
      </c>
      <c r="J6" s="20">
        <v>0.32700000000000001</v>
      </c>
      <c r="K6" s="20" t="s">
        <v>13</v>
      </c>
      <c r="M6">
        <v>6.8</v>
      </c>
    </row>
    <row r="7" spans="1:13" x14ac:dyDescent="0.35">
      <c r="A7" s="8">
        <v>7.1</v>
      </c>
      <c r="B7" s="8">
        <v>1</v>
      </c>
      <c r="C7" s="8">
        <f t="shared" si="4"/>
        <v>7</v>
      </c>
      <c r="D7" s="8">
        <f t="shared" si="1"/>
        <v>0.4375</v>
      </c>
      <c r="E7" s="11">
        <f t="shared" si="3"/>
        <v>-0.42596345144729914</v>
      </c>
      <c r="F7" s="14">
        <f t="shared" si="2"/>
        <v>0.33506723909158775</v>
      </c>
      <c r="G7" s="3">
        <f t="shared" si="0"/>
        <v>0.10243276090841225</v>
      </c>
      <c r="I7" s="30"/>
      <c r="J7" s="1">
        <v>0.21199999999999999</v>
      </c>
      <c r="K7" s="1" t="s">
        <v>14</v>
      </c>
      <c r="M7">
        <v>7</v>
      </c>
    </row>
    <row r="8" spans="1:13" x14ac:dyDescent="0.35">
      <c r="A8" s="8">
        <v>7.2</v>
      </c>
      <c r="B8" s="8">
        <v>1</v>
      </c>
      <c r="C8" s="8">
        <f t="shared" si="4"/>
        <v>8</v>
      </c>
      <c r="D8" s="8">
        <f t="shared" si="1"/>
        <v>0.5</v>
      </c>
      <c r="E8" s="11">
        <f t="shared" si="3"/>
        <v>-0.3591456551418401</v>
      </c>
      <c r="F8" s="14">
        <f t="shared" si="2"/>
        <v>0.35974306447675625</v>
      </c>
      <c r="G8" s="3">
        <f t="shared" si="0"/>
        <v>0.14025693552324375</v>
      </c>
      <c r="M8">
        <v>7.1</v>
      </c>
    </row>
    <row r="9" spans="1:13" x14ac:dyDescent="0.35">
      <c r="A9" s="8">
        <v>7.3</v>
      </c>
      <c r="B9" s="8">
        <v>1</v>
      </c>
      <c r="C9" s="8">
        <f t="shared" si="4"/>
        <v>9</v>
      </c>
      <c r="D9" s="8">
        <f t="shared" si="1"/>
        <v>0.5625</v>
      </c>
      <c r="E9" s="11">
        <f t="shared" si="3"/>
        <v>-0.29232785883638168</v>
      </c>
      <c r="F9" s="14">
        <f t="shared" si="2"/>
        <v>0.38501798017260946</v>
      </c>
      <c r="G9" s="4">
        <f t="shared" si="0"/>
        <v>0.17748201982739054</v>
      </c>
      <c r="I9" s="17" t="s">
        <v>11</v>
      </c>
      <c r="J9" s="16" t="str">
        <f>IF(J5&gt;J6,"Tolak H0", "Gagal tolak H0")</f>
        <v>Gagal tolak H0</v>
      </c>
      <c r="K9" s="26" t="s">
        <v>13</v>
      </c>
      <c r="M9">
        <v>7.2</v>
      </c>
    </row>
    <row r="10" spans="1:13" x14ac:dyDescent="0.35">
      <c r="A10" s="8">
        <v>8.6</v>
      </c>
      <c r="B10" s="8">
        <v>1</v>
      </c>
      <c r="C10" s="8">
        <f t="shared" si="4"/>
        <v>10</v>
      </c>
      <c r="D10" s="8">
        <f t="shared" si="1"/>
        <v>0.625</v>
      </c>
      <c r="E10" s="11">
        <f t="shared" si="3"/>
        <v>0.57630349313458096</v>
      </c>
      <c r="F10" s="14">
        <f t="shared" si="2"/>
        <v>0.71779496890017946</v>
      </c>
      <c r="G10" s="3">
        <f t="shared" si="0"/>
        <v>9.2794968900179464E-2</v>
      </c>
      <c r="I10" s="18" t="s">
        <v>12</v>
      </c>
      <c r="J10" s="9" t="str">
        <f>IF(J9="Tolak H0", "Tidak berdistribusi normal", "Berdistribusi normal")</f>
        <v>Berdistribusi normal</v>
      </c>
      <c r="K10" s="27"/>
      <c r="M10">
        <v>7.3</v>
      </c>
    </row>
    <row r="11" spans="1:13" x14ac:dyDescent="0.35">
      <c r="A11" s="8">
        <v>8.8000000000000007</v>
      </c>
      <c r="B11" s="8">
        <v>1</v>
      </c>
      <c r="C11" s="8">
        <f t="shared" si="4"/>
        <v>11</v>
      </c>
      <c r="D11" s="8">
        <f t="shared" si="1"/>
        <v>0.6875</v>
      </c>
      <c r="E11" s="11">
        <f t="shared" si="3"/>
        <v>0.70993908574549902</v>
      </c>
      <c r="F11" s="14">
        <f t="shared" si="2"/>
        <v>0.76112904441049312</v>
      </c>
      <c r="G11" s="3">
        <f t="shared" si="0"/>
        <v>7.3629044410493116E-2</v>
      </c>
      <c r="M11">
        <v>8.6</v>
      </c>
    </row>
    <row r="12" spans="1:13" x14ac:dyDescent="0.35">
      <c r="A12" s="8">
        <v>8.9</v>
      </c>
      <c r="B12" s="8">
        <v>1</v>
      </c>
      <c r="C12" s="8">
        <f t="shared" si="4"/>
        <v>12</v>
      </c>
      <c r="D12" s="8">
        <f t="shared" si="1"/>
        <v>0.75</v>
      </c>
      <c r="E12" s="11">
        <f t="shared" si="3"/>
        <v>0.77675688205095739</v>
      </c>
      <c r="F12" s="14">
        <f t="shared" si="2"/>
        <v>0.78134888992362983</v>
      </c>
      <c r="G12" s="3">
        <f t="shared" si="0"/>
        <v>3.134888992362983E-2</v>
      </c>
      <c r="I12" s="17" t="s">
        <v>11</v>
      </c>
      <c r="J12" s="16" t="str">
        <f>IF(J5&gt;J7,"Tolak H0", "Gagal tolak H0")</f>
        <v>Gagal tolak H0</v>
      </c>
      <c r="K12" s="28" t="s">
        <v>14</v>
      </c>
      <c r="M12">
        <v>8.8000000000000007</v>
      </c>
    </row>
    <row r="13" spans="1:13" x14ac:dyDescent="0.35">
      <c r="A13" s="8">
        <v>9</v>
      </c>
      <c r="B13" s="8">
        <v>1</v>
      </c>
      <c r="C13" s="8">
        <f t="shared" si="4"/>
        <v>13</v>
      </c>
      <c r="D13" s="8">
        <f t="shared" si="1"/>
        <v>0.8125</v>
      </c>
      <c r="E13" s="11">
        <f t="shared" si="3"/>
        <v>0.84357467835641586</v>
      </c>
      <c r="F13" s="14">
        <f t="shared" si="2"/>
        <v>0.80054644049159929</v>
      </c>
      <c r="G13" s="3">
        <f t="shared" si="0"/>
        <v>1.1953559508400713E-2</v>
      </c>
      <c r="I13" s="18" t="s">
        <v>12</v>
      </c>
      <c r="J13" s="9" t="str">
        <f>IF(J12="Tolak H0", "Tidak berdistribusi normal", "Berdistribusi normal")</f>
        <v>Berdistribusi normal</v>
      </c>
      <c r="K13" s="29"/>
      <c r="M13">
        <v>8.9</v>
      </c>
    </row>
    <row r="14" spans="1:13" x14ac:dyDescent="0.35">
      <c r="A14" s="8">
        <v>9.3000000000000007</v>
      </c>
      <c r="B14" s="8">
        <v>1</v>
      </c>
      <c r="C14" s="8">
        <f t="shared" si="4"/>
        <v>14</v>
      </c>
      <c r="D14" s="8">
        <f t="shared" si="1"/>
        <v>0.875</v>
      </c>
      <c r="E14" s="11">
        <f t="shared" si="3"/>
        <v>1.0440280672727924</v>
      </c>
      <c r="F14" s="14">
        <f t="shared" si="2"/>
        <v>0.85176379791374712</v>
      </c>
      <c r="G14" s="3">
        <f t="shared" si="0"/>
        <v>2.3236202086252877E-2</v>
      </c>
      <c r="M14">
        <v>9</v>
      </c>
    </row>
    <row r="15" spans="1:13" x14ac:dyDescent="0.35">
      <c r="A15" s="8">
        <v>9.9</v>
      </c>
      <c r="B15" s="8">
        <v>1</v>
      </c>
      <c r="C15" s="8">
        <f t="shared" si="4"/>
        <v>15</v>
      </c>
      <c r="D15" s="8">
        <f t="shared" si="1"/>
        <v>0.9375</v>
      </c>
      <c r="E15" s="11">
        <f t="shared" si="3"/>
        <v>1.4449348451055442</v>
      </c>
      <c r="F15" s="14">
        <f t="shared" si="2"/>
        <v>0.92576190617851861</v>
      </c>
      <c r="G15" s="3">
        <f t="shared" si="0"/>
        <v>1.1738093821481388E-2</v>
      </c>
      <c r="M15">
        <v>9.3000000000000007</v>
      </c>
    </row>
    <row r="16" spans="1:13" x14ac:dyDescent="0.35">
      <c r="A16" s="9">
        <v>10.1</v>
      </c>
      <c r="B16" s="9">
        <v>1</v>
      </c>
      <c r="C16" s="9">
        <f t="shared" si="4"/>
        <v>16</v>
      </c>
      <c r="D16" s="9">
        <f>C16/$C$16</f>
        <v>1</v>
      </c>
      <c r="E16" s="12">
        <f t="shared" si="3"/>
        <v>1.5785704377164609</v>
      </c>
      <c r="F16" s="15">
        <f t="shared" si="2"/>
        <v>0.94278269006913651</v>
      </c>
      <c r="G16" s="5">
        <f t="shared" si="0"/>
        <v>5.7217309930863491E-2</v>
      </c>
      <c r="M16">
        <v>9.9</v>
      </c>
    </row>
    <row r="17" spans="6:13" x14ac:dyDescent="0.35">
      <c r="M17">
        <v>10.1</v>
      </c>
    </row>
    <row r="18" spans="6:13" x14ac:dyDescent="0.35">
      <c r="G18" s="25"/>
    </row>
    <row r="19" spans="6:13" x14ac:dyDescent="0.35">
      <c r="F19" s="25"/>
    </row>
    <row r="20" spans="6:13" x14ac:dyDescent="0.35">
      <c r="F20" s="25"/>
    </row>
    <row r="21" spans="6:13" x14ac:dyDescent="0.35">
      <c r="F21" s="25"/>
    </row>
    <row r="22" spans="6:13" x14ac:dyDescent="0.35">
      <c r="F22" s="25"/>
    </row>
    <row r="23" spans="6:13" x14ac:dyDescent="0.35">
      <c r="F23" s="25"/>
    </row>
    <row r="24" spans="6:13" x14ac:dyDescent="0.35">
      <c r="F24" s="25"/>
    </row>
    <row r="25" spans="6:13" x14ac:dyDescent="0.35">
      <c r="F25" s="25"/>
    </row>
    <row r="26" spans="6:13" x14ac:dyDescent="0.35">
      <c r="F26" s="25"/>
    </row>
    <row r="27" spans="6:13" x14ac:dyDescent="0.35">
      <c r="F27" s="25"/>
    </row>
    <row r="28" spans="6:13" x14ac:dyDescent="0.35">
      <c r="F28" s="25"/>
    </row>
    <row r="29" spans="6:13" x14ac:dyDescent="0.35">
      <c r="F29" s="25"/>
    </row>
    <row r="30" spans="6:13" x14ac:dyDescent="0.35">
      <c r="F30" s="25"/>
    </row>
  </sheetData>
  <sortState xmlns:xlrd2="http://schemas.microsoft.com/office/spreadsheetml/2017/richdata2" ref="A2:A16">
    <sortCondition ref="A2:A16"/>
  </sortState>
  <mergeCells count="3">
    <mergeCell ref="K9:K10"/>
    <mergeCell ref="K12:K13"/>
    <mergeCell ref="I6:I7"/>
  </mergeCells>
  <pageMargins left="0.7" right="0.7" top="0.75" bottom="0.75" header="0.3" footer="0.3"/>
  <pageSetup orientation="landscape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Annisa Auliya</dc:creator>
  <cp:lastModifiedBy>Annisa Auliya</cp:lastModifiedBy>
  <cp:lastPrinted>2021-01-08T10:54:48Z</cp:lastPrinted>
  <dcterms:created xsi:type="dcterms:W3CDTF">2021-01-08T10:06:43Z</dcterms:created>
  <dcterms:modified xsi:type="dcterms:W3CDTF">2023-05-31T08:38:16Z</dcterms:modified>
</cp:coreProperties>
</file>