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iehah Niswah\Semester 5\Analisis Keputusan Bisnis\"/>
    </mc:Choice>
  </mc:AlternateContent>
  <xr:revisionPtr revIDLastSave="0" documentId="13_ncr:1_{0392E079-D87E-4302-A5B8-8CABBE85F0C5}" xr6:coauthVersionLast="45" xr6:coauthVersionMax="45" xr10:uidLastSave="{00000000-0000-0000-0000-000000000000}"/>
  <bookViews>
    <workbookView xWindow="-120" yWindow="-120" windowWidth="20730" windowHeight="11160" xr2:uid="{4BD60CDB-CBB0-48FD-AAF8-8712BAA90D7D}"/>
  </bookViews>
  <sheets>
    <sheet name="Kasus 1" sheetId="1" r:id="rId1"/>
    <sheet name="Kasus 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3" i="1"/>
  <c r="E19" i="3" l="1"/>
  <c r="D19" i="3"/>
  <c r="C19" i="3"/>
  <c r="B19" i="3"/>
  <c r="F19" i="3" s="1"/>
  <c r="B30" i="3" s="1"/>
  <c r="E18" i="3"/>
  <c r="D18" i="3"/>
  <c r="C18" i="3"/>
  <c r="B18" i="3"/>
  <c r="F18" i="3" s="1"/>
  <c r="E17" i="3"/>
  <c r="D17" i="3"/>
  <c r="C17" i="3"/>
  <c r="B17" i="3"/>
  <c r="F17" i="3" s="1"/>
  <c r="D16" i="3"/>
  <c r="C16" i="3"/>
  <c r="B16" i="3"/>
  <c r="F16" i="3" s="1"/>
  <c r="C15" i="3"/>
  <c r="B15" i="3"/>
  <c r="F15" i="3" s="1"/>
  <c r="F14" i="3"/>
  <c r="E28" i="3" s="1"/>
  <c r="B14" i="3"/>
  <c r="D30" i="3" l="1"/>
  <c r="C29" i="3"/>
  <c r="B28" i="3"/>
  <c r="C30" i="3"/>
  <c r="B29" i="3"/>
  <c r="F30" i="3"/>
  <c r="B41" i="3" s="1"/>
  <c r="C27" i="3"/>
  <c r="B26" i="3"/>
  <c r="F26" i="3" s="1"/>
  <c r="E29" i="3"/>
  <c r="D28" i="3"/>
  <c r="E30" i="3"/>
  <c r="D29" i="3"/>
  <c r="C28" i="3"/>
  <c r="B27" i="3"/>
  <c r="C26" i="3"/>
  <c r="D27" i="3"/>
  <c r="B25" i="3"/>
  <c r="F25" i="3" s="1"/>
  <c r="E62" i="2"/>
  <c r="D63" i="2"/>
  <c r="C63" i="2"/>
  <c r="B63" i="2"/>
  <c r="E63" i="2" s="1"/>
  <c r="G24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E20" i="2"/>
  <c r="D20" i="2"/>
  <c r="C20" i="2"/>
  <c r="E19" i="2"/>
  <c r="D19" i="2"/>
  <c r="C19" i="2"/>
  <c r="E18" i="2"/>
  <c r="D18" i="2"/>
  <c r="C18" i="2"/>
  <c r="D17" i="2"/>
  <c r="C17" i="2"/>
  <c r="D16" i="2"/>
  <c r="C16" i="2"/>
  <c r="D15" i="2"/>
  <c r="C15" i="2"/>
  <c r="H15" i="2"/>
  <c r="C44" i="2" s="1"/>
  <c r="C14" i="2"/>
  <c r="H14" i="2"/>
  <c r="C13" i="2"/>
  <c r="H13" i="2"/>
  <c r="C12" i="2"/>
  <c r="H12" i="2"/>
  <c r="E5" i="2"/>
  <c r="D63" i="1"/>
  <c r="C63" i="1"/>
  <c r="E63" i="1" s="1"/>
  <c r="B63" i="1"/>
  <c r="D62" i="1"/>
  <c r="B62" i="1"/>
  <c r="E62" i="1" s="1"/>
  <c r="C62" i="1"/>
  <c r="F34" i="1"/>
  <c r="I57" i="1" s="1"/>
  <c r="F35" i="1"/>
  <c r="F36" i="1"/>
  <c r="H57" i="1" s="1"/>
  <c r="F37" i="1"/>
  <c r="F33" i="1"/>
  <c r="E48" i="1"/>
  <c r="C38" i="1"/>
  <c r="F38" i="1" s="1"/>
  <c r="G57" i="1" s="1"/>
  <c r="B9" i="1"/>
  <c r="B10" i="1"/>
  <c r="H10" i="1" s="1"/>
  <c r="D44" i="1" s="1"/>
  <c r="H9" i="1"/>
  <c r="D43" i="1" s="1"/>
  <c r="G24" i="1"/>
  <c r="F22" i="1"/>
  <c r="F23" i="1"/>
  <c r="F24" i="1"/>
  <c r="F21" i="1"/>
  <c r="E19" i="1"/>
  <c r="E20" i="1"/>
  <c r="E21" i="1"/>
  <c r="E22" i="1"/>
  <c r="E23" i="1"/>
  <c r="E24" i="1"/>
  <c r="E18" i="1"/>
  <c r="D16" i="1"/>
  <c r="D17" i="1"/>
  <c r="D18" i="1"/>
  <c r="D19" i="1"/>
  <c r="D20" i="1"/>
  <c r="D21" i="1"/>
  <c r="D22" i="1"/>
  <c r="D23" i="1"/>
  <c r="D24" i="1"/>
  <c r="D15" i="1"/>
  <c r="C13" i="1"/>
  <c r="C14" i="1"/>
  <c r="C15" i="1"/>
  <c r="C16" i="1"/>
  <c r="C17" i="1"/>
  <c r="C18" i="1"/>
  <c r="C19" i="1"/>
  <c r="C20" i="1"/>
  <c r="C21" i="1"/>
  <c r="C22" i="1"/>
  <c r="C23" i="1"/>
  <c r="C24" i="1"/>
  <c r="C12" i="1"/>
  <c r="B11" i="1"/>
  <c r="H11" i="1" s="1"/>
  <c r="D45" i="1" s="1"/>
  <c r="B12" i="1"/>
  <c r="H12" i="1" s="1"/>
  <c r="D46" i="1" s="1"/>
  <c r="B13" i="1"/>
  <c r="B14" i="1"/>
  <c r="H14" i="1" s="1"/>
  <c r="D48" i="1" s="1"/>
  <c r="B15" i="1"/>
  <c r="B16" i="1"/>
  <c r="H16" i="1" s="1"/>
  <c r="C45" i="1" s="1"/>
  <c r="F45" i="1" s="1"/>
  <c r="B17" i="1"/>
  <c r="B18" i="1"/>
  <c r="H18" i="1" s="1"/>
  <c r="C47" i="1" s="1"/>
  <c r="B19" i="1"/>
  <c r="B20" i="1"/>
  <c r="H20" i="1" s="1"/>
  <c r="B21" i="1"/>
  <c r="B22" i="1"/>
  <c r="H22" i="1" s="1"/>
  <c r="B23" i="1"/>
  <c r="B24" i="1"/>
  <c r="H24" i="1" s="1"/>
  <c r="E5" i="1"/>
  <c r="F27" i="3" l="1"/>
  <c r="C38" i="3"/>
  <c r="B37" i="3"/>
  <c r="E40" i="3"/>
  <c r="D39" i="3"/>
  <c r="E39" i="3"/>
  <c r="B36" i="3"/>
  <c r="F36" i="3" s="1"/>
  <c r="D38" i="3"/>
  <c r="C37" i="3"/>
  <c r="F29" i="3"/>
  <c r="F28" i="3"/>
  <c r="C43" i="1"/>
  <c r="F43" i="1" s="1"/>
  <c r="C41" i="1"/>
  <c r="F41" i="1" s="1"/>
  <c r="C39" i="1"/>
  <c r="F39" i="1" s="1"/>
  <c r="H23" i="1"/>
  <c r="H21" i="1"/>
  <c r="H19" i="1"/>
  <c r="C48" i="1" s="1"/>
  <c r="F48" i="1" s="1"/>
  <c r="B57" i="1" s="1"/>
  <c r="H17" i="1"/>
  <c r="C46" i="1" s="1"/>
  <c r="F46" i="1" s="1"/>
  <c r="C57" i="1" s="1"/>
  <c r="H15" i="1"/>
  <c r="C44" i="1" s="1"/>
  <c r="F44" i="1" s="1"/>
  <c r="D57" i="1" s="1"/>
  <c r="H13" i="1"/>
  <c r="C40" i="1"/>
  <c r="F40" i="1" s="1"/>
  <c r="F57" i="1" s="1"/>
  <c r="H17" i="2"/>
  <c r="C46" i="2" s="1"/>
  <c r="H18" i="2"/>
  <c r="C47" i="2" s="1"/>
  <c r="H20" i="2"/>
  <c r="H16" i="2"/>
  <c r="C45" i="2" s="1"/>
  <c r="H19" i="2"/>
  <c r="C48" i="2" s="1"/>
  <c r="H24" i="2"/>
  <c r="H21" i="2"/>
  <c r="H22" i="2"/>
  <c r="H23" i="2"/>
  <c r="D46" i="2"/>
  <c r="C41" i="2"/>
  <c r="F41" i="2" s="1"/>
  <c r="C42" i="2"/>
  <c r="F42" i="2" s="1"/>
  <c r="E57" i="2" s="1"/>
  <c r="D47" i="2"/>
  <c r="F47" i="2" s="1"/>
  <c r="D48" i="2"/>
  <c r="C43" i="2"/>
  <c r="F44" i="2"/>
  <c r="D57" i="2" s="1"/>
  <c r="F45" i="2"/>
  <c r="D41" i="3" l="1"/>
  <c r="C40" i="3"/>
  <c r="B39" i="3"/>
  <c r="E50" i="3"/>
  <c r="B47" i="3"/>
  <c r="F47" i="3" s="1"/>
  <c r="D49" i="3"/>
  <c r="C48" i="3"/>
  <c r="C41" i="3"/>
  <c r="F41" i="3" s="1"/>
  <c r="B52" i="3" s="1"/>
  <c r="B40" i="3"/>
  <c r="F37" i="3"/>
  <c r="E41" i="3"/>
  <c r="D40" i="3"/>
  <c r="C39" i="3"/>
  <c r="B38" i="3"/>
  <c r="F38" i="3" s="1"/>
  <c r="D47" i="1"/>
  <c r="F47" i="1" s="1"/>
  <c r="C42" i="1"/>
  <c r="F42" i="1" s="1"/>
  <c r="E57" i="1" s="1"/>
  <c r="J57" i="1" s="1"/>
  <c r="F48" i="2"/>
  <c r="F46" i="2"/>
  <c r="C57" i="2" s="1"/>
  <c r="J57" i="2" s="1"/>
  <c r="F43" i="2"/>
  <c r="E52" i="3" l="1"/>
  <c r="D51" i="3"/>
  <c r="C50" i="3"/>
  <c r="B49" i="3"/>
  <c r="F49" i="3" s="1"/>
  <c r="E58" i="3" s="1"/>
  <c r="C49" i="3"/>
  <c r="B48" i="3"/>
  <c r="F48" i="3" s="1"/>
  <c r="E51" i="3"/>
  <c r="D50" i="3"/>
  <c r="F40" i="3"/>
  <c r="F39" i="3"/>
  <c r="C52" i="3" l="1"/>
  <c r="B51" i="3"/>
  <c r="D52" i="3"/>
  <c r="C51" i="3"/>
  <c r="B50" i="3"/>
  <c r="F50" i="3" s="1"/>
  <c r="D58" i="3" s="1"/>
  <c r="F51" i="3" l="1"/>
  <c r="C58" i="3" s="1"/>
  <c r="F52" i="3"/>
  <c r="B58" i="3" s="1"/>
  <c r="F58" i="3" s="1"/>
</calcChain>
</file>

<file path=xl/sharedStrings.xml><?xml version="1.0" encoding="utf-8"?>
<sst xmlns="http://schemas.openxmlformats.org/spreadsheetml/2006/main" count="164" uniqueCount="80">
  <si>
    <t>max (f3(x3))</t>
  </si>
  <si>
    <t xml:space="preserve">C = </t>
  </si>
  <si>
    <t>Kapasitas =</t>
  </si>
  <si>
    <t>ton</t>
  </si>
  <si>
    <t>Kapasitas</t>
  </si>
  <si>
    <t>C=5 buah</t>
  </si>
  <si>
    <t>C=4 buah</t>
  </si>
  <si>
    <t>C=3 buah</t>
  </si>
  <si>
    <t>C=2 buah</t>
  </si>
  <si>
    <t>Item</t>
  </si>
  <si>
    <t>C= 0 buah</t>
  </si>
  <si>
    <t>C= 1 buah</t>
  </si>
  <si>
    <t>f3*</t>
  </si>
  <si>
    <t>x3*</t>
  </si>
  <si>
    <t xml:space="preserve">Tahap-3 </t>
  </si>
  <si>
    <t xml:space="preserve">B = </t>
  </si>
  <si>
    <t>Jumlah B (Max)</t>
  </si>
  <si>
    <t>Jumlah C  (max)</t>
  </si>
  <si>
    <t>Tahap-2</t>
  </si>
  <si>
    <t>B= 0 buah</t>
  </si>
  <si>
    <t>B= 1 buah</t>
  </si>
  <si>
    <t>B=2 buah</t>
  </si>
  <si>
    <t>B=3 buah</t>
  </si>
  <si>
    <t>f2*</t>
  </si>
  <si>
    <t>x2*</t>
  </si>
  <si>
    <t>Tahap-1</t>
  </si>
  <si>
    <t>Jumlah A (Max)</t>
  </si>
  <si>
    <t>A= 0 buah</t>
  </si>
  <si>
    <t>A= 1 buah</t>
  </si>
  <si>
    <t>A=2 buah</t>
  </si>
  <si>
    <t>A=3 buah</t>
  </si>
  <si>
    <t>A= 4 buah</t>
  </si>
  <si>
    <t>A= 5 buah</t>
  </si>
  <si>
    <t>A= 6 buah</t>
  </si>
  <si>
    <t>A= 7 buah</t>
  </si>
  <si>
    <t>f1*</t>
  </si>
  <si>
    <t>x1*</t>
  </si>
  <si>
    <t xml:space="preserve">A = </t>
  </si>
  <si>
    <t>max(f1(x1)+f2*(kapasitas+x1))</t>
  </si>
  <si>
    <t>KESIMPULAN</t>
  </si>
  <si>
    <t>Tahap</t>
  </si>
  <si>
    <t>A (Tahap 1)</t>
  </si>
  <si>
    <t>B(Tahap 2)</t>
  </si>
  <si>
    <t>C(Tahap 3)</t>
  </si>
  <si>
    <t>Total</t>
  </si>
  <si>
    <t>Jumlah Barang</t>
  </si>
  <si>
    <t>Ton</t>
  </si>
  <si>
    <t>Rp</t>
  </si>
  <si>
    <t>max(f2(x2)+f3*(kapasitas-x2))</t>
  </si>
  <si>
    <t>PROGRAM  DINAMIS</t>
  </si>
  <si>
    <t>PROGRAM DINAMIS</t>
  </si>
  <si>
    <t>Soal 1</t>
  </si>
  <si>
    <t>Daerah</t>
  </si>
  <si>
    <t>I</t>
  </si>
  <si>
    <t>II</t>
  </si>
  <si>
    <t>III</t>
  </si>
  <si>
    <t>IV</t>
  </si>
  <si>
    <t>V</t>
  </si>
  <si>
    <t>Tahap-5</t>
  </si>
  <si>
    <t>max(f5(x5))</t>
  </si>
  <si>
    <t>Summary</t>
  </si>
  <si>
    <t>Alternatif</t>
  </si>
  <si>
    <t>Dana</t>
  </si>
  <si>
    <t>f5*</t>
  </si>
  <si>
    <t>x5*</t>
  </si>
  <si>
    <t>Suara</t>
  </si>
  <si>
    <t>Tahap-4</t>
  </si>
  <si>
    <t>max(f4(x4)+f5*(dana-x4))</t>
  </si>
  <si>
    <t>f4*</t>
  </si>
  <si>
    <t>x4*</t>
  </si>
  <si>
    <t>Tahap-3</t>
  </si>
  <si>
    <t>max(f3(x3)+f4*(dana-x3))</t>
  </si>
  <si>
    <t>10, 20</t>
  </si>
  <si>
    <t>max(f2(x2)+f3*(dana-x2))</t>
  </si>
  <si>
    <t>10, 20, 30</t>
  </si>
  <si>
    <t>10, 30</t>
  </si>
  <si>
    <t>10, 20, 30, 40</t>
  </si>
  <si>
    <t>Tahap-1`</t>
  </si>
  <si>
    <t>max(f1(x1)+f2*(dana-x1))</t>
  </si>
  <si>
    <t>Dana yang tersedia 100 Milyar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</si>
</sst>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164" fontId="0" fillId="4" borderId="0" xfId="0" applyNumberFormat="1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Border="1"/>
    <xf numFmtId="164" fontId="0" fillId="5" borderId="1" xfId="0" applyNumberFormat="1" applyFill="1" applyBorder="1"/>
    <xf numFmtId="0" fontId="0" fillId="5" borderId="1" xfId="0" applyFill="1" applyBorder="1"/>
    <xf numFmtId="0" fontId="0" fillId="0" borderId="1" xfId="0" applyNumberFormat="1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326736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0CA290-6936-4C48-A29B-D2396D212E7B}"/>
            </a:ext>
          </a:extLst>
        </xdr:cNvPr>
        <xdr:cNvSpPr txBox="1"/>
      </xdr:nvSpPr>
      <xdr:spPr>
        <a:xfrm>
          <a:off x="0" y="200025"/>
          <a:ext cx="3267369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3 =&gt;</a:t>
          </a:r>
          <a:r>
            <a:rPr lang="id-ID" sz="1100" baseline="0"/>
            <a:t> </a:t>
          </a:r>
          <a:r>
            <a:rPr lang="id-ID" sz="1100"/>
            <a:t>Seolah-olah hanya bisa mengisi barang C</a:t>
          </a: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518308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52FBBF-3A32-4C3E-A76A-F517351FCBF5}"/>
            </a:ext>
          </a:extLst>
        </xdr:cNvPr>
        <xdr:cNvSpPr txBox="1"/>
      </xdr:nvSpPr>
      <xdr:spPr>
        <a:xfrm>
          <a:off x="0" y="4857750"/>
          <a:ext cx="5183086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2 =&gt;</a:t>
          </a:r>
          <a:r>
            <a:rPr lang="id-ID" sz="1100" baseline="0"/>
            <a:t> Utamanya diisi barang B , kalo masih ada tempat kosong bisa diisi barang C</a:t>
          </a:r>
          <a:endParaRPr lang="id-ID" sz="1100"/>
        </a:p>
      </xdr:txBody>
    </xdr:sp>
    <xdr:clientData/>
  </xdr:oneCellAnchor>
  <xdr:oneCellAnchor>
    <xdr:from>
      <xdr:col>7</xdr:col>
      <xdr:colOff>76200</xdr:colOff>
      <xdr:row>40</xdr:row>
      <xdr:rowOff>66675</xdr:rowOff>
    </xdr:from>
    <xdr:ext cx="2619375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046DF1-71DC-4948-B1DF-EA35B9C568F5}"/>
            </a:ext>
          </a:extLst>
        </xdr:cNvPr>
        <xdr:cNvSpPr txBox="1"/>
      </xdr:nvSpPr>
      <xdr:spPr>
        <a:xfrm>
          <a:off x="6534150" y="7943850"/>
          <a:ext cx="2619375" cy="6090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Karena di x2* lebih banyak nilai 0, kecenderungan barang B untuk dibawa sejumlah 0 barang</a:t>
          </a:r>
        </a:p>
      </xdr:txBody>
    </xdr:sp>
    <xdr:clientData/>
  </xdr:oneCellAnchor>
  <xdr:oneCellAnchor>
    <xdr:from>
      <xdr:col>0</xdr:col>
      <xdr:colOff>0</xdr:colOff>
      <xdr:row>53</xdr:row>
      <xdr:rowOff>0</xdr:rowOff>
    </xdr:from>
    <xdr:ext cx="31143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A5780C-B759-4D4F-B7CD-0B48A7DC0475}"/>
            </a:ext>
          </a:extLst>
        </xdr:cNvPr>
        <xdr:cNvSpPr txBox="1"/>
      </xdr:nvSpPr>
      <xdr:spPr>
        <a:xfrm>
          <a:off x="0" y="10353675"/>
          <a:ext cx="3114314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1 =&gt;</a:t>
          </a:r>
          <a:r>
            <a:rPr lang="id-ID" sz="1100" baseline="0"/>
            <a:t> kolaborasi dengan tahap 2 dan tahap 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9525</xdr:rowOff>
    </xdr:from>
    <xdr:ext cx="326736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D25FFD-5E86-44DD-A7F4-EDE490904A70}"/>
            </a:ext>
          </a:extLst>
        </xdr:cNvPr>
        <xdr:cNvSpPr txBox="1"/>
      </xdr:nvSpPr>
      <xdr:spPr>
        <a:xfrm>
          <a:off x="0" y="390525"/>
          <a:ext cx="3267369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3 =&gt;</a:t>
          </a:r>
          <a:r>
            <a:rPr lang="id-ID" sz="1100" baseline="0"/>
            <a:t> </a:t>
          </a:r>
          <a:r>
            <a:rPr lang="id-ID" sz="1100"/>
            <a:t>Seolah-olah hanya bisa mengisi barang C</a:t>
          </a:r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520700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79CF7D-9631-4093-A783-DF9452EC058A}"/>
            </a:ext>
          </a:extLst>
        </xdr:cNvPr>
        <xdr:cNvSpPr txBox="1"/>
      </xdr:nvSpPr>
      <xdr:spPr>
        <a:xfrm>
          <a:off x="0" y="5048250"/>
          <a:ext cx="5207003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2 =&gt; </a:t>
          </a:r>
          <a:r>
            <a:rPr lang="id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Utamanya diisi barang B , kalo masih ada tempat kosong bisa diisi barang C</a:t>
          </a:r>
          <a:r>
            <a:rPr lang="id-ID" sz="1100" baseline="0"/>
            <a:t> </a:t>
          </a:r>
          <a:endParaRPr lang="id-ID" sz="1100"/>
        </a:p>
      </xdr:txBody>
    </xdr:sp>
    <xdr:clientData/>
  </xdr:oneCellAnchor>
  <xdr:oneCellAnchor>
    <xdr:from>
      <xdr:col>6</xdr:col>
      <xdr:colOff>285750</xdr:colOff>
      <xdr:row>2</xdr:row>
      <xdr:rowOff>0</xdr:rowOff>
    </xdr:from>
    <xdr:ext cx="2619375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D5DC63-697D-4C65-A677-081B0E2393C7}"/>
            </a:ext>
          </a:extLst>
        </xdr:cNvPr>
        <xdr:cNvSpPr txBox="1"/>
      </xdr:nvSpPr>
      <xdr:spPr>
        <a:xfrm>
          <a:off x="5838825" y="381000"/>
          <a:ext cx="2619375" cy="60901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id-ID" sz="1100"/>
            <a:t>-Tidak Bisa 0 Barang </a:t>
          </a:r>
        </a:p>
        <a:p>
          <a:r>
            <a:rPr lang="id-ID" sz="1100"/>
            <a:t>-Syarat</a:t>
          </a:r>
          <a:r>
            <a:rPr lang="id-ID" sz="1100" baseline="0"/>
            <a:t> minimum ada 1 barang B dan 1 Barang C, kapasitas truk 15 ton</a:t>
          </a:r>
          <a:endParaRPr lang="id-ID" sz="1100"/>
        </a:p>
      </xdr:txBody>
    </xdr:sp>
    <xdr:clientData/>
  </xdr:oneCellAnchor>
  <xdr:oneCellAnchor>
    <xdr:from>
      <xdr:col>0</xdr:col>
      <xdr:colOff>0</xdr:colOff>
      <xdr:row>53</xdr:row>
      <xdr:rowOff>0</xdr:rowOff>
    </xdr:from>
    <xdr:ext cx="311431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E89A66-ECBB-4EF5-B83D-27BD9E620EDD}"/>
            </a:ext>
          </a:extLst>
        </xdr:cNvPr>
        <xdr:cNvSpPr txBox="1"/>
      </xdr:nvSpPr>
      <xdr:spPr>
        <a:xfrm>
          <a:off x="0" y="10353675"/>
          <a:ext cx="3114314" cy="2645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/>
            <a:t>TAHAP 1 =&gt;</a:t>
          </a:r>
          <a:r>
            <a:rPr lang="id-ID" sz="1100" baseline="0"/>
            <a:t> </a:t>
          </a:r>
          <a:r>
            <a:rPr lang="id-ID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kolaborasi dengan tahap 2 dan tahap 3</a:t>
          </a:r>
          <a:endParaRPr lang="id-ID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1B5F-8BDF-4C61-B699-5619B60E704D}">
  <dimension ref="A1:K72"/>
  <sheetViews>
    <sheetView tabSelected="1" topLeftCell="A43" workbookViewId="0">
      <selection activeCell="I59" sqref="I59"/>
    </sheetView>
  </sheetViews>
  <sheetFormatPr defaultRowHeight="15" x14ac:dyDescent="0.25"/>
  <cols>
    <col min="1" max="1" width="15.42578125" customWidth="1"/>
    <col min="2" max="2" width="13.5703125" customWidth="1"/>
    <col min="3" max="8" width="13.5703125" bestFit="1" customWidth="1"/>
    <col min="9" max="9" width="14.85546875" customWidth="1"/>
    <col min="10" max="10" width="13.5703125" bestFit="1" customWidth="1"/>
  </cols>
  <sheetData>
    <row r="1" spans="1:9" x14ac:dyDescent="0.25">
      <c r="A1" s="32" t="s">
        <v>50</v>
      </c>
      <c r="B1" s="32"/>
      <c r="C1" s="32"/>
      <c r="D1" s="32"/>
      <c r="E1" s="32"/>
      <c r="F1" s="32"/>
      <c r="G1" s="32"/>
      <c r="H1" s="32"/>
      <c r="I1" s="32"/>
    </row>
    <row r="2" spans="1:9" x14ac:dyDescent="0.25">
      <c r="A2" t="s">
        <v>2</v>
      </c>
      <c r="B2" s="2">
        <v>15</v>
      </c>
      <c r="C2" t="s">
        <v>3</v>
      </c>
    </row>
    <row r="3" spans="1:9" ht="22.5" customHeight="1" x14ac:dyDescent="0.25"/>
    <row r="4" spans="1:9" x14ac:dyDescent="0.25">
      <c r="A4" s="7" t="s">
        <v>14</v>
      </c>
      <c r="C4" s="31" t="s">
        <v>0</v>
      </c>
      <c r="D4" s="31"/>
      <c r="E4" s="1" t="s">
        <v>17</v>
      </c>
      <c r="F4" s="1" t="s">
        <v>9</v>
      </c>
    </row>
    <row r="5" spans="1:9" x14ac:dyDescent="0.25">
      <c r="B5" t="s">
        <v>1</v>
      </c>
      <c r="C5">
        <v>3</v>
      </c>
      <c r="D5" t="s">
        <v>3</v>
      </c>
      <c r="E5" s="2">
        <f>B2/C5</f>
        <v>5</v>
      </c>
      <c r="F5" s="8">
        <v>96000000</v>
      </c>
    </row>
    <row r="8" spans="1:9" x14ac:dyDescent="0.25">
      <c r="A8" s="10" t="s">
        <v>4</v>
      </c>
      <c r="B8" s="10" t="s">
        <v>10</v>
      </c>
      <c r="C8" s="10" t="s">
        <v>11</v>
      </c>
      <c r="D8" s="10" t="s">
        <v>8</v>
      </c>
      <c r="E8" s="10" t="s">
        <v>7</v>
      </c>
      <c r="F8" s="10" t="s">
        <v>6</v>
      </c>
      <c r="G8" s="10" t="s">
        <v>5</v>
      </c>
      <c r="H8" s="11" t="s">
        <v>12</v>
      </c>
      <c r="I8" s="11" t="s">
        <v>13</v>
      </c>
    </row>
    <row r="9" spans="1:9" x14ac:dyDescent="0.25">
      <c r="A9" s="5">
        <v>0</v>
      </c>
      <c r="B9" s="6">
        <f>0*$F$5</f>
        <v>0</v>
      </c>
      <c r="C9" s="3"/>
      <c r="D9" s="3"/>
      <c r="E9" s="3"/>
      <c r="F9" s="3"/>
      <c r="G9" s="3"/>
      <c r="H9" s="4">
        <f>MAX(B9:G9)</f>
        <v>0</v>
      </c>
      <c r="I9" s="3">
        <v>0</v>
      </c>
    </row>
    <row r="10" spans="1:9" x14ac:dyDescent="0.25">
      <c r="A10" s="3">
        <v>1</v>
      </c>
      <c r="B10" s="4">
        <f>0*$F$5</f>
        <v>0</v>
      </c>
      <c r="C10" s="3"/>
      <c r="D10" s="3"/>
      <c r="E10" s="3"/>
      <c r="F10" s="3"/>
      <c r="G10" s="3"/>
      <c r="H10" s="4">
        <f t="shared" ref="H10:H24" si="0">MAX(B10:G10)</f>
        <v>0</v>
      </c>
      <c r="I10" s="3">
        <v>0</v>
      </c>
    </row>
    <row r="11" spans="1:9" x14ac:dyDescent="0.25">
      <c r="A11" s="3">
        <v>2</v>
      </c>
      <c r="B11" s="4">
        <f t="shared" ref="B11:B24" si="1">0*$F$5</f>
        <v>0</v>
      </c>
      <c r="C11" s="3"/>
      <c r="D11" s="3"/>
      <c r="E11" s="3"/>
      <c r="F11" s="3"/>
      <c r="G11" s="3"/>
      <c r="H11" s="4">
        <f t="shared" si="0"/>
        <v>0</v>
      </c>
      <c r="I11" s="3">
        <v>0</v>
      </c>
    </row>
    <row r="12" spans="1:9" x14ac:dyDescent="0.25">
      <c r="A12" s="5">
        <v>3</v>
      </c>
      <c r="B12" s="4">
        <f t="shared" si="1"/>
        <v>0</v>
      </c>
      <c r="C12" s="6">
        <f>1*$F$5</f>
        <v>96000000</v>
      </c>
      <c r="D12" s="3"/>
      <c r="E12" s="3"/>
      <c r="F12" s="3"/>
      <c r="G12" s="3"/>
      <c r="H12" s="16">
        <f t="shared" si="0"/>
        <v>96000000</v>
      </c>
      <c r="I12" s="17">
        <v>1</v>
      </c>
    </row>
    <row r="13" spans="1:9" x14ac:dyDescent="0.25">
      <c r="A13" s="3">
        <v>4</v>
      </c>
      <c r="B13" s="4">
        <f t="shared" si="1"/>
        <v>0</v>
      </c>
      <c r="C13" s="4">
        <f t="shared" ref="C13:C24" si="2">1*$F$5</f>
        <v>96000000</v>
      </c>
      <c r="D13" s="3"/>
      <c r="E13" s="3"/>
      <c r="F13" s="3"/>
      <c r="G13" s="3"/>
      <c r="H13" s="4">
        <f t="shared" si="0"/>
        <v>96000000</v>
      </c>
      <c r="I13" s="3">
        <v>1</v>
      </c>
    </row>
    <row r="14" spans="1:9" x14ac:dyDescent="0.25">
      <c r="A14" s="3">
        <v>5</v>
      </c>
      <c r="B14" s="4">
        <f t="shared" si="1"/>
        <v>0</v>
      </c>
      <c r="C14" s="4">
        <f t="shared" si="2"/>
        <v>96000000</v>
      </c>
      <c r="D14" s="3"/>
      <c r="E14" s="3"/>
      <c r="F14" s="3"/>
      <c r="G14" s="3"/>
      <c r="H14" s="4">
        <f t="shared" si="0"/>
        <v>96000000</v>
      </c>
      <c r="I14" s="3">
        <v>1</v>
      </c>
    </row>
    <row r="15" spans="1:9" x14ac:dyDescent="0.25">
      <c r="A15" s="5">
        <v>6</v>
      </c>
      <c r="B15" s="4">
        <f t="shared" si="1"/>
        <v>0</v>
      </c>
      <c r="C15" s="4">
        <f t="shared" si="2"/>
        <v>96000000</v>
      </c>
      <c r="D15" s="6">
        <f>2*$F$5</f>
        <v>192000000</v>
      </c>
      <c r="E15" s="3"/>
      <c r="F15" s="3"/>
      <c r="G15" s="3"/>
      <c r="H15" s="4">
        <f t="shared" si="0"/>
        <v>192000000</v>
      </c>
      <c r="I15" s="3">
        <v>2</v>
      </c>
    </row>
    <row r="16" spans="1:9" x14ac:dyDescent="0.25">
      <c r="A16" s="3">
        <v>7</v>
      </c>
      <c r="B16" s="4">
        <f t="shared" si="1"/>
        <v>0</v>
      </c>
      <c r="C16" s="4">
        <f t="shared" si="2"/>
        <v>96000000</v>
      </c>
      <c r="D16" s="4">
        <f t="shared" ref="D16:D24" si="3">2*$F$5</f>
        <v>192000000</v>
      </c>
      <c r="E16" s="3"/>
      <c r="F16" s="3"/>
      <c r="G16" s="3"/>
      <c r="H16" s="4">
        <f t="shared" si="0"/>
        <v>192000000</v>
      </c>
      <c r="I16" s="3">
        <v>2</v>
      </c>
    </row>
    <row r="17" spans="1:9" x14ac:dyDescent="0.25">
      <c r="A17" s="3">
        <v>8</v>
      </c>
      <c r="B17" s="4">
        <f t="shared" si="1"/>
        <v>0</v>
      </c>
      <c r="C17" s="4">
        <f t="shared" si="2"/>
        <v>96000000</v>
      </c>
      <c r="D17" s="4">
        <f t="shared" si="3"/>
        <v>192000000</v>
      </c>
      <c r="E17" s="3"/>
      <c r="F17" s="3"/>
      <c r="G17" s="3"/>
      <c r="H17" s="4">
        <f t="shared" si="0"/>
        <v>192000000</v>
      </c>
      <c r="I17" s="3">
        <v>2</v>
      </c>
    </row>
    <row r="18" spans="1:9" x14ac:dyDescent="0.25">
      <c r="A18" s="5">
        <v>9</v>
      </c>
      <c r="B18" s="4">
        <f t="shared" si="1"/>
        <v>0</v>
      </c>
      <c r="C18" s="4">
        <f t="shared" si="2"/>
        <v>96000000</v>
      </c>
      <c r="D18" s="4">
        <f t="shared" si="3"/>
        <v>192000000</v>
      </c>
      <c r="E18" s="6">
        <f>3*$F$5</f>
        <v>288000000</v>
      </c>
      <c r="F18" s="3"/>
      <c r="G18" s="3"/>
      <c r="H18" s="4">
        <f t="shared" si="0"/>
        <v>288000000</v>
      </c>
      <c r="I18" s="3">
        <v>3</v>
      </c>
    </row>
    <row r="19" spans="1:9" x14ac:dyDescent="0.25">
      <c r="A19" s="3">
        <v>10</v>
      </c>
      <c r="B19" s="4">
        <f t="shared" si="1"/>
        <v>0</v>
      </c>
      <c r="C19" s="4">
        <f t="shared" si="2"/>
        <v>96000000</v>
      </c>
      <c r="D19" s="4">
        <f t="shared" si="3"/>
        <v>192000000</v>
      </c>
      <c r="E19" s="4">
        <f t="shared" ref="E19:E24" si="4">3*$F$5</f>
        <v>288000000</v>
      </c>
      <c r="F19" s="3"/>
      <c r="G19" s="3"/>
      <c r="H19" s="4">
        <f t="shared" si="0"/>
        <v>288000000</v>
      </c>
      <c r="I19" s="3">
        <v>3</v>
      </c>
    </row>
    <row r="20" spans="1:9" x14ac:dyDescent="0.25">
      <c r="A20" s="3">
        <v>11</v>
      </c>
      <c r="B20" s="4">
        <f t="shared" si="1"/>
        <v>0</v>
      </c>
      <c r="C20" s="4">
        <f t="shared" si="2"/>
        <v>96000000</v>
      </c>
      <c r="D20" s="4">
        <f t="shared" si="3"/>
        <v>192000000</v>
      </c>
      <c r="E20" s="4">
        <f t="shared" si="4"/>
        <v>288000000</v>
      </c>
      <c r="F20" s="3"/>
      <c r="G20" s="3"/>
      <c r="H20" s="4">
        <f t="shared" si="0"/>
        <v>288000000</v>
      </c>
      <c r="I20" s="3">
        <v>3</v>
      </c>
    </row>
    <row r="21" spans="1:9" x14ac:dyDescent="0.25">
      <c r="A21" s="5">
        <v>12</v>
      </c>
      <c r="B21" s="4">
        <f t="shared" si="1"/>
        <v>0</v>
      </c>
      <c r="C21" s="4">
        <f t="shared" si="2"/>
        <v>96000000</v>
      </c>
      <c r="D21" s="4">
        <f t="shared" si="3"/>
        <v>192000000</v>
      </c>
      <c r="E21" s="4">
        <f t="shared" si="4"/>
        <v>288000000</v>
      </c>
      <c r="F21" s="6">
        <f>4*$F$5</f>
        <v>384000000</v>
      </c>
      <c r="G21" s="3"/>
      <c r="H21" s="4">
        <f t="shared" si="0"/>
        <v>384000000</v>
      </c>
      <c r="I21" s="3">
        <v>4</v>
      </c>
    </row>
    <row r="22" spans="1:9" x14ac:dyDescent="0.25">
      <c r="A22" s="3">
        <v>13</v>
      </c>
      <c r="B22" s="4">
        <f t="shared" si="1"/>
        <v>0</v>
      </c>
      <c r="C22" s="4">
        <f t="shared" si="2"/>
        <v>96000000</v>
      </c>
      <c r="D22" s="4">
        <f t="shared" si="3"/>
        <v>192000000</v>
      </c>
      <c r="E22" s="4">
        <f t="shared" si="4"/>
        <v>288000000</v>
      </c>
      <c r="F22" s="4">
        <f t="shared" ref="F22:F24" si="5">4*$F$5</f>
        <v>384000000</v>
      </c>
      <c r="G22" s="3"/>
      <c r="H22" s="4">
        <f t="shared" si="0"/>
        <v>384000000</v>
      </c>
      <c r="I22" s="3">
        <v>4</v>
      </c>
    </row>
    <row r="23" spans="1:9" x14ac:dyDescent="0.25">
      <c r="A23" s="3">
        <v>14</v>
      </c>
      <c r="B23" s="4">
        <f t="shared" si="1"/>
        <v>0</v>
      </c>
      <c r="C23" s="4">
        <f t="shared" si="2"/>
        <v>96000000</v>
      </c>
      <c r="D23" s="4">
        <f t="shared" si="3"/>
        <v>192000000</v>
      </c>
      <c r="E23" s="4">
        <f t="shared" si="4"/>
        <v>288000000</v>
      </c>
      <c r="F23" s="4">
        <f t="shared" si="5"/>
        <v>384000000</v>
      </c>
      <c r="G23" s="3"/>
      <c r="H23" s="4">
        <f t="shared" si="0"/>
        <v>384000000</v>
      </c>
      <c r="I23" s="3">
        <v>4</v>
      </c>
    </row>
    <row r="24" spans="1:9" x14ac:dyDescent="0.25">
      <c r="A24" s="5">
        <v>15</v>
      </c>
      <c r="B24" s="4">
        <f t="shared" si="1"/>
        <v>0</v>
      </c>
      <c r="C24" s="4">
        <f t="shared" si="2"/>
        <v>96000000</v>
      </c>
      <c r="D24" s="4">
        <f t="shared" si="3"/>
        <v>192000000</v>
      </c>
      <c r="E24" s="4">
        <f t="shared" si="4"/>
        <v>288000000</v>
      </c>
      <c r="F24" s="4">
        <f t="shared" si="5"/>
        <v>384000000</v>
      </c>
      <c r="G24" s="6">
        <f>5*F5</f>
        <v>480000000</v>
      </c>
      <c r="H24" s="4">
        <f t="shared" si="0"/>
        <v>480000000</v>
      </c>
      <c r="I24" s="3">
        <v>5</v>
      </c>
    </row>
    <row r="27" spans="1:9" ht="27.75" customHeight="1" x14ac:dyDescent="0.25"/>
    <row r="28" spans="1:9" x14ac:dyDescent="0.25">
      <c r="A28" s="7" t="s">
        <v>18</v>
      </c>
      <c r="C28" s="31" t="s">
        <v>48</v>
      </c>
      <c r="D28" s="31"/>
      <c r="E28" s="1" t="s">
        <v>16</v>
      </c>
      <c r="F28" s="1" t="s">
        <v>9</v>
      </c>
    </row>
    <row r="29" spans="1:9" x14ac:dyDescent="0.25">
      <c r="B29" t="s">
        <v>15</v>
      </c>
      <c r="C29">
        <v>5</v>
      </c>
      <c r="D29" t="s">
        <v>3</v>
      </c>
      <c r="E29" s="2">
        <v>3</v>
      </c>
      <c r="F29" s="8">
        <v>155000000</v>
      </c>
    </row>
    <row r="32" spans="1:9" x14ac:dyDescent="0.25">
      <c r="A32" s="10" t="s">
        <v>4</v>
      </c>
      <c r="B32" s="10" t="s">
        <v>19</v>
      </c>
      <c r="C32" s="10" t="s">
        <v>20</v>
      </c>
      <c r="D32" s="10" t="s">
        <v>21</v>
      </c>
      <c r="E32" s="10" t="s">
        <v>22</v>
      </c>
      <c r="F32" s="11" t="s">
        <v>23</v>
      </c>
      <c r="G32" s="11" t="s">
        <v>24</v>
      </c>
    </row>
    <row r="33" spans="1:7" x14ac:dyDescent="0.25">
      <c r="A33" s="9">
        <v>0</v>
      </c>
      <c r="B33" s="4">
        <f>0*$F$29+H9</f>
        <v>0</v>
      </c>
      <c r="C33" s="12"/>
      <c r="D33" s="9"/>
      <c r="E33" s="9"/>
      <c r="F33" s="12">
        <f>MAX(B33:E33)</f>
        <v>0</v>
      </c>
      <c r="G33" s="9">
        <v>0</v>
      </c>
    </row>
    <row r="34" spans="1:7" x14ac:dyDescent="0.25">
      <c r="A34" s="9">
        <v>1</v>
      </c>
      <c r="B34" s="4">
        <f t="shared" ref="B34:B48" si="6">0*$F$29+H10</f>
        <v>0</v>
      </c>
      <c r="C34" s="9"/>
      <c r="D34" s="9"/>
      <c r="E34" s="9"/>
      <c r="F34" s="12">
        <f t="shared" ref="F34:F48" si="7">MAX(B34:E34)</f>
        <v>0</v>
      </c>
      <c r="G34" s="9">
        <v>0</v>
      </c>
    </row>
    <row r="35" spans="1:7" x14ac:dyDescent="0.25">
      <c r="A35" s="9">
        <v>2</v>
      </c>
      <c r="B35" s="4">
        <f t="shared" si="6"/>
        <v>0</v>
      </c>
      <c r="C35" s="9"/>
      <c r="D35" s="9"/>
      <c r="E35" s="9"/>
      <c r="F35" s="12">
        <f t="shared" si="7"/>
        <v>0</v>
      </c>
      <c r="G35" s="9">
        <v>0</v>
      </c>
    </row>
    <row r="36" spans="1:7" x14ac:dyDescent="0.25">
      <c r="A36" s="9">
        <v>3</v>
      </c>
      <c r="B36" s="4">
        <f t="shared" si="6"/>
        <v>96000000</v>
      </c>
      <c r="C36" s="12"/>
      <c r="D36" s="9"/>
      <c r="E36" s="9"/>
      <c r="F36" s="16">
        <f t="shared" si="7"/>
        <v>96000000</v>
      </c>
      <c r="G36" s="17">
        <v>0</v>
      </c>
    </row>
    <row r="37" spans="1:7" x14ac:dyDescent="0.25">
      <c r="A37" s="9">
        <v>4</v>
      </c>
      <c r="B37" s="4">
        <f t="shared" si="6"/>
        <v>96000000</v>
      </c>
      <c r="C37" s="12"/>
      <c r="D37" s="9"/>
      <c r="E37" s="9"/>
      <c r="F37" s="12">
        <f t="shared" si="7"/>
        <v>96000000</v>
      </c>
      <c r="G37" s="9">
        <v>0</v>
      </c>
    </row>
    <row r="38" spans="1:7" x14ac:dyDescent="0.25">
      <c r="A38" s="5">
        <v>5</v>
      </c>
      <c r="B38" s="4">
        <f t="shared" si="6"/>
        <v>96000000</v>
      </c>
      <c r="C38" s="12">
        <f>(1*$F$29)+H9</f>
        <v>155000000</v>
      </c>
      <c r="D38" s="9"/>
      <c r="E38" s="9"/>
      <c r="F38" s="12">
        <f t="shared" si="7"/>
        <v>155000000</v>
      </c>
      <c r="G38" s="9">
        <v>1</v>
      </c>
    </row>
    <row r="39" spans="1:7" x14ac:dyDescent="0.25">
      <c r="A39" s="9">
        <v>6</v>
      </c>
      <c r="B39" s="4">
        <f t="shared" si="6"/>
        <v>192000000</v>
      </c>
      <c r="C39" s="12">
        <f t="shared" ref="C39:C48" si="8">(1*$F$29)+H10</f>
        <v>155000000</v>
      </c>
      <c r="D39" s="12"/>
      <c r="E39" s="9"/>
      <c r="F39" s="12">
        <f t="shared" si="7"/>
        <v>192000000</v>
      </c>
      <c r="G39" s="9">
        <v>0</v>
      </c>
    </row>
    <row r="40" spans="1:7" x14ac:dyDescent="0.25">
      <c r="A40" s="9">
        <v>7</v>
      </c>
      <c r="B40" s="4">
        <f t="shared" si="6"/>
        <v>192000000</v>
      </c>
      <c r="C40" s="12">
        <f t="shared" si="8"/>
        <v>155000000</v>
      </c>
      <c r="D40" s="12"/>
      <c r="E40" s="9"/>
      <c r="F40" s="12">
        <f t="shared" si="7"/>
        <v>192000000</v>
      </c>
      <c r="G40" s="9">
        <v>0</v>
      </c>
    </row>
    <row r="41" spans="1:7" x14ac:dyDescent="0.25">
      <c r="A41" s="9">
        <v>8</v>
      </c>
      <c r="B41" s="4">
        <f t="shared" si="6"/>
        <v>192000000</v>
      </c>
      <c r="C41" s="6">
        <f t="shared" si="8"/>
        <v>251000000</v>
      </c>
      <c r="D41" s="12"/>
      <c r="E41" s="9"/>
      <c r="F41" s="12">
        <f t="shared" si="7"/>
        <v>251000000</v>
      </c>
      <c r="G41" s="9">
        <v>1</v>
      </c>
    </row>
    <row r="42" spans="1:7" x14ac:dyDescent="0.25">
      <c r="A42" s="9">
        <v>9</v>
      </c>
      <c r="B42" s="4">
        <f t="shared" si="6"/>
        <v>288000000</v>
      </c>
      <c r="C42" s="12">
        <f t="shared" si="8"/>
        <v>251000000</v>
      </c>
      <c r="D42" s="12"/>
      <c r="E42" s="12"/>
      <c r="F42" s="12">
        <f t="shared" si="7"/>
        <v>288000000</v>
      </c>
      <c r="G42" s="9">
        <v>0</v>
      </c>
    </row>
    <row r="43" spans="1:7" x14ac:dyDescent="0.25">
      <c r="A43" s="5">
        <v>10</v>
      </c>
      <c r="B43" s="4">
        <f t="shared" si="6"/>
        <v>288000000</v>
      </c>
      <c r="C43" s="12">
        <f t="shared" si="8"/>
        <v>251000000</v>
      </c>
      <c r="D43" s="12">
        <f>(2*$F$29)+H9</f>
        <v>310000000</v>
      </c>
      <c r="E43" s="12"/>
      <c r="F43" s="12">
        <f t="shared" si="7"/>
        <v>310000000</v>
      </c>
      <c r="G43" s="9">
        <v>2</v>
      </c>
    </row>
    <row r="44" spans="1:7" x14ac:dyDescent="0.25">
      <c r="A44" s="9">
        <v>11</v>
      </c>
      <c r="B44" s="4">
        <f t="shared" si="6"/>
        <v>288000000</v>
      </c>
      <c r="C44" s="12">
        <f t="shared" si="8"/>
        <v>347000000</v>
      </c>
      <c r="D44" s="12">
        <f t="shared" ref="D44:D48" si="9">(2*$F$29)+H10</f>
        <v>310000000</v>
      </c>
      <c r="E44" s="12"/>
      <c r="F44" s="12">
        <f t="shared" si="7"/>
        <v>347000000</v>
      </c>
      <c r="G44" s="9">
        <v>1</v>
      </c>
    </row>
    <row r="45" spans="1:7" x14ac:dyDescent="0.25">
      <c r="A45" s="9">
        <v>12</v>
      </c>
      <c r="B45" s="4">
        <f t="shared" si="6"/>
        <v>384000000</v>
      </c>
      <c r="C45" s="12">
        <f t="shared" si="8"/>
        <v>347000000</v>
      </c>
      <c r="D45" s="12">
        <f t="shared" si="9"/>
        <v>310000000</v>
      </c>
      <c r="E45" s="12"/>
      <c r="F45" s="12">
        <f t="shared" si="7"/>
        <v>384000000</v>
      </c>
      <c r="G45" s="9">
        <v>0</v>
      </c>
    </row>
    <row r="46" spans="1:7" x14ac:dyDescent="0.25">
      <c r="A46" s="9">
        <v>13</v>
      </c>
      <c r="B46" s="4">
        <f t="shared" si="6"/>
        <v>384000000</v>
      </c>
      <c r="C46" s="12">
        <f t="shared" si="8"/>
        <v>347000000</v>
      </c>
      <c r="D46" s="6">
        <f t="shared" si="9"/>
        <v>406000000</v>
      </c>
      <c r="E46" s="12"/>
      <c r="F46" s="12">
        <f t="shared" si="7"/>
        <v>406000000</v>
      </c>
      <c r="G46" s="9">
        <v>2</v>
      </c>
    </row>
    <row r="47" spans="1:7" x14ac:dyDescent="0.25">
      <c r="A47" s="9">
        <v>14</v>
      </c>
      <c r="B47" s="4">
        <f t="shared" si="6"/>
        <v>384000000</v>
      </c>
      <c r="C47" s="12">
        <f t="shared" si="8"/>
        <v>443000000</v>
      </c>
      <c r="D47" s="12">
        <f t="shared" si="9"/>
        <v>406000000</v>
      </c>
      <c r="E47" s="12"/>
      <c r="F47" s="12">
        <f t="shared" si="7"/>
        <v>443000000</v>
      </c>
      <c r="G47" s="9">
        <v>1</v>
      </c>
    </row>
    <row r="48" spans="1:7" x14ac:dyDescent="0.25">
      <c r="A48" s="5">
        <v>15</v>
      </c>
      <c r="B48" s="4">
        <f t="shared" si="6"/>
        <v>480000000</v>
      </c>
      <c r="C48" s="12">
        <f t="shared" si="8"/>
        <v>443000000</v>
      </c>
      <c r="D48" s="12">
        <f t="shared" si="9"/>
        <v>406000000</v>
      </c>
      <c r="E48" s="12">
        <f>3*F29</f>
        <v>465000000</v>
      </c>
      <c r="F48" s="12">
        <f t="shared" si="7"/>
        <v>480000000</v>
      </c>
      <c r="G48" s="9">
        <v>0</v>
      </c>
    </row>
    <row r="52" spans="1:11" x14ac:dyDescent="0.25">
      <c r="A52" s="7" t="s">
        <v>25</v>
      </c>
      <c r="C52" s="31" t="s">
        <v>38</v>
      </c>
      <c r="D52" s="31"/>
      <c r="E52" s="1" t="s">
        <v>26</v>
      </c>
      <c r="F52" s="1" t="s">
        <v>9</v>
      </c>
    </row>
    <row r="53" spans="1:11" x14ac:dyDescent="0.25">
      <c r="B53" t="s">
        <v>37</v>
      </c>
      <c r="C53">
        <v>2</v>
      </c>
      <c r="D53" t="s">
        <v>3</v>
      </c>
      <c r="E53" s="2">
        <v>7</v>
      </c>
      <c r="F53" s="8">
        <v>66000000</v>
      </c>
    </row>
    <row r="56" spans="1:11" x14ac:dyDescent="0.25">
      <c r="A56" s="10" t="s">
        <v>4</v>
      </c>
      <c r="B56" s="10" t="s">
        <v>27</v>
      </c>
      <c r="C56" s="10" t="s">
        <v>28</v>
      </c>
      <c r="D56" s="10" t="s">
        <v>29</v>
      </c>
      <c r="E56" s="10" t="s">
        <v>30</v>
      </c>
      <c r="F56" s="11" t="s">
        <v>31</v>
      </c>
      <c r="G56" s="11" t="s">
        <v>32</v>
      </c>
      <c r="H56" s="11" t="s">
        <v>33</v>
      </c>
      <c r="I56" s="11" t="s">
        <v>34</v>
      </c>
      <c r="J56" s="11" t="s">
        <v>35</v>
      </c>
      <c r="K56" s="11" t="s">
        <v>36</v>
      </c>
    </row>
    <row r="57" spans="1:11" x14ac:dyDescent="0.25">
      <c r="A57" s="9">
        <v>15</v>
      </c>
      <c r="B57" s="12">
        <f>F48</f>
        <v>480000000</v>
      </c>
      <c r="C57" s="12">
        <f>(1*F53)+(F46)</f>
        <v>472000000</v>
      </c>
      <c r="D57" s="12">
        <f>(2*F53)+F44</f>
        <v>479000000</v>
      </c>
      <c r="E57" s="12">
        <f>(3*F53)+F42</f>
        <v>486000000</v>
      </c>
      <c r="F57" s="12">
        <f>(4*F53)+F40</f>
        <v>456000000</v>
      </c>
      <c r="G57" s="12">
        <f>(5*F53)+F38</f>
        <v>485000000</v>
      </c>
      <c r="H57" s="4">
        <f>(6*F53)+F36</f>
        <v>492000000</v>
      </c>
      <c r="I57" s="4">
        <f>(7*F53)+F34</f>
        <v>462000000</v>
      </c>
      <c r="J57" s="16">
        <f>MAX(B57:I57)</f>
        <v>492000000</v>
      </c>
      <c r="K57" s="17">
        <v>6</v>
      </c>
    </row>
    <row r="58" spans="1:11" x14ac:dyDescent="0.25">
      <c r="A58" s="13"/>
      <c r="B58" s="14"/>
      <c r="C58" s="13"/>
      <c r="D58" s="13"/>
      <c r="E58" s="13"/>
      <c r="F58" s="14"/>
      <c r="G58" s="13"/>
      <c r="H58" s="15"/>
      <c r="I58" s="15"/>
      <c r="J58" s="15"/>
      <c r="K58" s="15"/>
    </row>
    <row r="59" spans="1:11" x14ac:dyDescent="0.25">
      <c r="A59" s="33" t="s">
        <v>39</v>
      </c>
      <c r="B59" s="33"/>
      <c r="C59" s="33"/>
      <c r="D59" s="33"/>
      <c r="E59" s="33"/>
      <c r="F59" s="14"/>
      <c r="G59" s="13"/>
      <c r="H59" s="15"/>
      <c r="I59" s="15"/>
      <c r="J59" s="15"/>
      <c r="K59" s="15"/>
    </row>
    <row r="60" spans="1:11" x14ac:dyDescent="0.25">
      <c r="A60" s="9" t="s">
        <v>40</v>
      </c>
      <c r="B60" s="12" t="s">
        <v>41</v>
      </c>
      <c r="C60" s="12" t="s">
        <v>42</v>
      </c>
      <c r="D60" s="9" t="s">
        <v>43</v>
      </c>
      <c r="E60" s="9" t="s">
        <v>44</v>
      </c>
      <c r="F60" s="14"/>
      <c r="G60" s="13"/>
      <c r="H60" s="15"/>
      <c r="I60" s="15"/>
      <c r="J60" s="15"/>
      <c r="K60" s="15"/>
    </row>
    <row r="61" spans="1:11" x14ac:dyDescent="0.25">
      <c r="A61" s="9" t="s">
        <v>45</v>
      </c>
      <c r="B61" s="18">
        <v>6</v>
      </c>
      <c r="C61" s="18">
        <v>0</v>
      </c>
      <c r="D61" s="18">
        <v>1</v>
      </c>
      <c r="E61" s="18"/>
      <c r="F61" s="14"/>
      <c r="G61" s="13"/>
      <c r="H61" s="15"/>
      <c r="I61" s="15"/>
      <c r="J61" s="15"/>
      <c r="K61" s="15"/>
    </row>
    <row r="62" spans="1:11" x14ac:dyDescent="0.25">
      <c r="A62" s="9" t="s">
        <v>46</v>
      </c>
      <c r="B62" s="18">
        <f>2*B61</f>
        <v>12</v>
      </c>
      <c r="C62" s="18">
        <f>15*C61</f>
        <v>0</v>
      </c>
      <c r="D62" s="18">
        <f>3*D61</f>
        <v>3</v>
      </c>
      <c r="E62" s="18">
        <f>SUM(B62:D62)</f>
        <v>15</v>
      </c>
      <c r="F62" s="14"/>
      <c r="G62" s="13"/>
      <c r="H62" s="15"/>
      <c r="I62" s="15"/>
      <c r="J62" s="15"/>
      <c r="K62" s="15"/>
    </row>
    <row r="63" spans="1:11" x14ac:dyDescent="0.25">
      <c r="A63" s="9" t="s">
        <v>47</v>
      </c>
      <c r="B63" s="12">
        <f>B61*F53</f>
        <v>396000000</v>
      </c>
      <c r="C63" s="12">
        <f>C61*F29</f>
        <v>0</v>
      </c>
      <c r="D63" s="12">
        <f>D61*F5</f>
        <v>96000000</v>
      </c>
      <c r="E63" s="12">
        <f>SUM(B63:D63)</f>
        <v>492000000</v>
      </c>
      <c r="F63" s="14"/>
      <c r="G63" s="13"/>
      <c r="H63" s="15"/>
      <c r="I63" s="15"/>
      <c r="J63" s="15"/>
      <c r="K63" s="15"/>
    </row>
    <row r="64" spans="1:11" x14ac:dyDescent="0.25">
      <c r="A64" s="13"/>
      <c r="B64" s="14"/>
      <c r="C64" s="14"/>
      <c r="D64" s="14"/>
      <c r="E64" s="13"/>
      <c r="F64" s="14"/>
      <c r="G64" s="13"/>
      <c r="H64" s="15"/>
      <c r="I64" s="15"/>
      <c r="J64" s="15"/>
      <c r="K64" s="15"/>
    </row>
    <row r="65" spans="1:11" x14ac:dyDescent="0.25">
      <c r="A65" s="13"/>
      <c r="B65" s="14"/>
      <c r="C65" s="14"/>
      <c r="D65" s="14"/>
      <c r="E65" s="13"/>
      <c r="F65" s="14"/>
      <c r="G65" s="13"/>
      <c r="H65" s="15"/>
      <c r="I65" s="15"/>
      <c r="J65" s="15"/>
      <c r="K65" s="15"/>
    </row>
    <row r="66" spans="1:11" x14ac:dyDescent="0.25">
      <c r="A66" s="13"/>
      <c r="B66" s="14"/>
      <c r="C66" s="14"/>
      <c r="D66" s="14"/>
      <c r="E66" s="14"/>
      <c r="F66" s="14"/>
      <c r="G66" s="13"/>
      <c r="H66" s="15"/>
      <c r="I66" s="15"/>
      <c r="J66" s="15"/>
      <c r="K66" s="15"/>
    </row>
    <row r="67" spans="1:11" x14ac:dyDescent="0.25">
      <c r="A67" s="13"/>
      <c r="B67" s="14"/>
      <c r="C67" s="14"/>
      <c r="D67" s="14"/>
      <c r="E67" s="14"/>
      <c r="F67" s="14"/>
      <c r="G67" s="13"/>
      <c r="H67" s="15"/>
      <c r="I67" s="15"/>
      <c r="J67" s="15"/>
      <c r="K67" s="15"/>
    </row>
    <row r="68" spans="1:11" x14ac:dyDescent="0.25">
      <c r="A68" s="13"/>
      <c r="B68" s="14"/>
      <c r="C68" s="14"/>
      <c r="D68" s="14"/>
      <c r="E68" s="14"/>
      <c r="F68" s="14"/>
      <c r="G68" s="13"/>
      <c r="H68" s="15"/>
      <c r="I68" s="15"/>
      <c r="J68" s="15"/>
      <c r="K68" s="15"/>
    </row>
    <row r="69" spans="1:11" x14ac:dyDescent="0.25">
      <c r="A69" s="13"/>
      <c r="B69" s="14"/>
      <c r="C69" s="14"/>
      <c r="D69" s="14"/>
      <c r="E69" s="14"/>
      <c r="F69" s="14"/>
      <c r="G69" s="13"/>
      <c r="H69" s="15"/>
      <c r="I69" s="15"/>
      <c r="J69" s="15"/>
      <c r="K69" s="15"/>
    </row>
    <row r="70" spans="1:11" x14ac:dyDescent="0.25">
      <c r="A70" s="13"/>
      <c r="B70" s="14"/>
      <c r="C70" s="14"/>
      <c r="D70" s="14"/>
      <c r="E70" s="14"/>
      <c r="F70" s="14"/>
      <c r="G70" s="13"/>
      <c r="H70" s="15"/>
      <c r="I70" s="15"/>
      <c r="J70" s="15"/>
      <c r="K70" s="15"/>
    </row>
    <row r="71" spans="1:11" x14ac:dyDescent="0.25">
      <c r="A71" s="13"/>
      <c r="B71" s="14"/>
      <c r="C71" s="14"/>
      <c r="D71" s="14"/>
      <c r="E71" s="14"/>
      <c r="F71" s="14"/>
      <c r="G71" s="13"/>
      <c r="H71" s="15"/>
      <c r="I71" s="15"/>
      <c r="J71" s="15"/>
      <c r="K71" s="15"/>
    </row>
    <row r="72" spans="1:11" x14ac:dyDescent="0.25">
      <c r="A72" s="13"/>
      <c r="B72" s="14"/>
      <c r="C72" s="14"/>
      <c r="D72" s="14"/>
      <c r="E72" s="14"/>
      <c r="F72" s="14"/>
      <c r="G72" s="13"/>
      <c r="H72" s="15"/>
      <c r="I72" s="15"/>
      <c r="J72" s="15"/>
      <c r="K72" s="15"/>
    </row>
  </sheetData>
  <mergeCells count="5">
    <mergeCell ref="C4:D4"/>
    <mergeCell ref="C28:D28"/>
    <mergeCell ref="C52:D52"/>
    <mergeCell ref="A1:I1"/>
    <mergeCell ref="A59:E5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E9E1-5C09-4049-B961-7FAD5F729100}">
  <dimension ref="A1:K72"/>
  <sheetViews>
    <sheetView workbookViewId="0">
      <selection activeCell="A2" sqref="A2"/>
    </sheetView>
  </sheetViews>
  <sheetFormatPr defaultRowHeight="15" x14ac:dyDescent="0.25"/>
  <cols>
    <col min="1" max="1" width="15.42578125" customWidth="1"/>
    <col min="2" max="2" width="13.5703125" customWidth="1"/>
    <col min="3" max="7" width="13.5703125" bestFit="1" customWidth="1"/>
    <col min="8" max="8" width="18.5703125" customWidth="1"/>
    <col min="9" max="9" width="14.85546875" customWidth="1"/>
    <col min="10" max="10" width="13.5703125" bestFit="1" customWidth="1"/>
  </cols>
  <sheetData>
    <row r="1" spans="1:9" x14ac:dyDescent="0.25">
      <c r="A1" s="32" t="s">
        <v>49</v>
      </c>
      <c r="B1" s="32"/>
      <c r="C1" s="32"/>
      <c r="D1" s="32"/>
      <c r="E1" s="32"/>
      <c r="F1" s="32"/>
      <c r="G1" s="32"/>
      <c r="H1" s="32"/>
      <c r="I1" s="32"/>
    </row>
    <row r="2" spans="1:9" x14ac:dyDescent="0.25">
      <c r="A2" t="s">
        <v>2</v>
      </c>
      <c r="B2" s="2">
        <v>15</v>
      </c>
      <c r="C2" t="s">
        <v>3</v>
      </c>
    </row>
    <row r="3" spans="1:9" ht="22.5" customHeight="1" x14ac:dyDescent="0.25"/>
    <row r="4" spans="1:9" x14ac:dyDescent="0.25">
      <c r="A4" s="7" t="s">
        <v>14</v>
      </c>
      <c r="C4" s="31" t="s">
        <v>0</v>
      </c>
      <c r="D4" s="31"/>
      <c r="E4" s="1" t="s">
        <v>17</v>
      </c>
      <c r="F4" s="1" t="s">
        <v>9</v>
      </c>
    </row>
    <row r="5" spans="1:9" x14ac:dyDescent="0.25">
      <c r="B5" t="s">
        <v>1</v>
      </c>
      <c r="C5">
        <v>3</v>
      </c>
      <c r="D5" t="s">
        <v>3</v>
      </c>
      <c r="E5" s="2">
        <f>B2/C5</f>
        <v>5</v>
      </c>
      <c r="F5" s="8">
        <v>96000000</v>
      </c>
    </row>
    <row r="8" spans="1:9" x14ac:dyDescent="0.25">
      <c r="A8" s="10" t="s">
        <v>4</v>
      </c>
      <c r="B8" s="19"/>
      <c r="C8" s="10" t="s">
        <v>11</v>
      </c>
      <c r="D8" s="10" t="s">
        <v>8</v>
      </c>
      <c r="E8" s="10" t="s">
        <v>7</v>
      </c>
      <c r="F8" s="10" t="s">
        <v>6</v>
      </c>
      <c r="G8" s="10" t="s">
        <v>5</v>
      </c>
      <c r="H8" s="11" t="s">
        <v>12</v>
      </c>
      <c r="I8" s="11" t="s">
        <v>13</v>
      </c>
    </row>
    <row r="9" spans="1:9" x14ac:dyDescent="0.25">
      <c r="A9" s="21"/>
      <c r="B9" s="20"/>
      <c r="C9" s="21"/>
      <c r="D9" s="21"/>
      <c r="E9" s="21"/>
      <c r="F9" s="21"/>
      <c r="G9" s="21"/>
      <c r="H9" s="20"/>
      <c r="I9" s="21"/>
    </row>
    <row r="10" spans="1:9" x14ac:dyDescent="0.25">
      <c r="A10" s="21"/>
      <c r="B10" s="20"/>
      <c r="C10" s="21"/>
      <c r="D10" s="21"/>
      <c r="E10" s="21"/>
      <c r="F10" s="21"/>
      <c r="G10" s="21"/>
      <c r="H10" s="20"/>
      <c r="I10" s="21"/>
    </row>
    <row r="11" spans="1:9" x14ac:dyDescent="0.25">
      <c r="A11" s="21"/>
      <c r="B11" s="20"/>
      <c r="C11" s="21"/>
      <c r="D11" s="21"/>
      <c r="E11" s="21"/>
      <c r="F11" s="21"/>
      <c r="G11" s="21"/>
      <c r="H11" s="20"/>
      <c r="I11" s="21"/>
    </row>
    <row r="12" spans="1:9" x14ac:dyDescent="0.25">
      <c r="A12" s="5">
        <v>3</v>
      </c>
      <c r="B12" s="20"/>
      <c r="C12" s="6">
        <f>1*$F$5</f>
        <v>96000000</v>
      </c>
      <c r="D12" s="3"/>
      <c r="E12" s="3"/>
      <c r="F12" s="3"/>
      <c r="G12" s="3"/>
      <c r="H12" s="16">
        <f t="shared" ref="H12:H24" si="0">MAX(B12:G12)</f>
        <v>96000000</v>
      </c>
      <c r="I12" s="17">
        <v>1</v>
      </c>
    </row>
    <row r="13" spans="1:9" x14ac:dyDescent="0.25">
      <c r="A13" s="3">
        <v>4</v>
      </c>
      <c r="B13" s="20"/>
      <c r="C13" s="4">
        <f t="shared" ref="C13:C24" si="1">1*$F$5</f>
        <v>96000000</v>
      </c>
      <c r="D13" s="3"/>
      <c r="E13" s="3"/>
      <c r="F13" s="3"/>
      <c r="G13" s="3"/>
      <c r="H13" s="4">
        <f t="shared" si="0"/>
        <v>96000000</v>
      </c>
      <c r="I13" s="3">
        <v>1</v>
      </c>
    </row>
    <row r="14" spans="1:9" x14ac:dyDescent="0.25">
      <c r="A14" s="3">
        <v>5</v>
      </c>
      <c r="B14" s="20"/>
      <c r="C14" s="4">
        <f t="shared" si="1"/>
        <v>96000000</v>
      </c>
      <c r="D14" s="3"/>
      <c r="E14" s="3"/>
      <c r="F14" s="3"/>
      <c r="G14" s="3"/>
      <c r="H14" s="4">
        <f t="shared" si="0"/>
        <v>96000000</v>
      </c>
      <c r="I14" s="3">
        <v>1</v>
      </c>
    </row>
    <row r="15" spans="1:9" x14ac:dyDescent="0.25">
      <c r="A15" s="5">
        <v>6</v>
      </c>
      <c r="B15" s="20"/>
      <c r="C15" s="4">
        <f t="shared" si="1"/>
        <v>96000000</v>
      </c>
      <c r="D15" s="6">
        <f>2*$F$5</f>
        <v>192000000</v>
      </c>
      <c r="E15" s="3"/>
      <c r="F15" s="3"/>
      <c r="G15" s="3"/>
      <c r="H15" s="4">
        <f t="shared" si="0"/>
        <v>192000000</v>
      </c>
      <c r="I15" s="3">
        <v>2</v>
      </c>
    </row>
    <row r="16" spans="1:9" x14ac:dyDescent="0.25">
      <c r="A16" s="3">
        <v>7</v>
      </c>
      <c r="B16" s="20"/>
      <c r="C16" s="4">
        <f t="shared" si="1"/>
        <v>96000000</v>
      </c>
      <c r="D16" s="4">
        <f t="shared" ref="D16:D24" si="2">2*$F$5</f>
        <v>192000000</v>
      </c>
      <c r="E16" s="3"/>
      <c r="F16" s="3"/>
      <c r="G16" s="3"/>
      <c r="H16" s="4">
        <f t="shared" si="0"/>
        <v>192000000</v>
      </c>
      <c r="I16" s="3">
        <v>2</v>
      </c>
    </row>
    <row r="17" spans="1:9" x14ac:dyDescent="0.25">
      <c r="A17" s="3">
        <v>8</v>
      </c>
      <c r="B17" s="20"/>
      <c r="C17" s="4">
        <f t="shared" si="1"/>
        <v>96000000</v>
      </c>
      <c r="D17" s="4">
        <f t="shared" si="2"/>
        <v>192000000</v>
      </c>
      <c r="E17" s="3"/>
      <c r="F17" s="3"/>
      <c r="G17" s="3"/>
      <c r="H17" s="4">
        <f t="shared" si="0"/>
        <v>192000000</v>
      </c>
      <c r="I17" s="3">
        <v>2</v>
      </c>
    </row>
    <row r="18" spans="1:9" x14ac:dyDescent="0.25">
      <c r="A18" s="5">
        <v>9</v>
      </c>
      <c r="B18" s="20"/>
      <c r="C18" s="4">
        <f t="shared" si="1"/>
        <v>96000000</v>
      </c>
      <c r="D18" s="4">
        <f t="shared" si="2"/>
        <v>192000000</v>
      </c>
      <c r="E18" s="6">
        <f>3*$F$5</f>
        <v>288000000</v>
      </c>
      <c r="F18" s="3"/>
      <c r="G18" s="3"/>
      <c r="H18" s="4">
        <f t="shared" si="0"/>
        <v>288000000</v>
      </c>
      <c r="I18" s="3">
        <v>3</v>
      </c>
    </row>
    <row r="19" spans="1:9" x14ac:dyDescent="0.25">
      <c r="A19" s="3">
        <v>10</v>
      </c>
      <c r="B19" s="20"/>
      <c r="C19" s="4">
        <f t="shared" si="1"/>
        <v>96000000</v>
      </c>
      <c r="D19" s="4">
        <f t="shared" si="2"/>
        <v>192000000</v>
      </c>
      <c r="E19" s="4">
        <f t="shared" ref="E19:E24" si="3">3*$F$5</f>
        <v>288000000</v>
      </c>
      <c r="F19" s="3"/>
      <c r="G19" s="3"/>
      <c r="H19" s="4">
        <f t="shared" si="0"/>
        <v>288000000</v>
      </c>
      <c r="I19" s="3">
        <v>3</v>
      </c>
    </row>
    <row r="20" spans="1:9" x14ac:dyDescent="0.25">
      <c r="A20" s="3">
        <v>11</v>
      </c>
      <c r="B20" s="20"/>
      <c r="C20" s="4">
        <f t="shared" si="1"/>
        <v>96000000</v>
      </c>
      <c r="D20" s="4">
        <f t="shared" si="2"/>
        <v>192000000</v>
      </c>
      <c r="E20" s="4">
        <f t="shared" si="3"/>
        <v>288000000</v>
      </c>
      <c r="F20" s="3"/>
      <c r="G20" s="3"/>
      <c r="H20" s="4">
        <f t="shared" si="0"/>
        <v>288000000</v>
      </c>
      <c r="I20" s="3">
        <v>3</v>
      </c>
    </row>
    <row r="21" spans="1:9" x14ac:dyDescent="0.25">
      <c r="A21" s="5">
        <v>12</v>
      </c>
      <c r="B21" s="20"/>
      <c r="C21" s="4">
        <f t="shared" si="1"/>
        <v>96000000</v>
      </c>
      <c r="D21" s="4">
        <f t="shared" si="2"/>
        <v>192000000</v>
      </c>
      <c r="E21" s="4">
        <f t="shared" si="3"/>
        <v>288000000</v>
      </c>
      <c r="F21" s="6">
        <f>4*$F$5</f>
        <v>384000000</v>
      </c>
      <c r="G21" s="3"/>
      <c r="H21" s="4">
        <f t="shared" si="0"/>
        <v>384000000</v>
      </c>
      <c r="I21" s="3">
        <v>4</v>
      </c>
    </row>
    <row r="22" spans="1:9" x14ac:dyDescent="0.25">
      <c r="A22" s="3">
        <v>13</v>
      </c>
      <c r="B22" s="20"/>
      <c r="C22" s="4">
        <f t="shared" si="1"/>
        <v>96000000</v>
      </c>
      <c r="D22" s="4">
        <f t="shared" si="2"/>
        <v>192000000</v>
      </c>
      <c r="E22" s="4">
        <f t="shared" si="3"/>
        <v>288000000</v>
      </c>
      <c r="F22" s="4">
        <f t="shared" ref="F22:F24" si="4">4*$F$5</f>
        <v>384000000</v>
      </c>
      <c r="G22" s="3"/>
      <c r="H22" s="4">
        <f t="shared" si="0"/>
        <v>384000000</v>
      </c>
      <c r="I22" s="3">
        <v>4</v>
      </c>
    </row>
    <row r="23" spans="1:9" x14ac:dyDescent="0.25">
      <c r="A23" s="3">
        <v>14</v>
      </c>
      <c r="B23" s="20"/>
      <c r="C23" s="4">
        <f t="shared" si="1"/>
        <v>96000000</v>
      </c>
      <c r="D23" s="4">
        <f t="shared" si="2"/>
        <v>192000000</v>
      </c>
      <c r="E23" s="4">
        <f t="shared" si="3"/>
        <v>288000000</v>
      </c>
      <c r="F23" s="4">
        <f t="shared" si="4"/>
        <v>384000000</v>
      </c>
      <c r="G23" s="3"/>
      <c r="H23" s="4">
        <f t="shared" si="0"/>
        <v>384000000</v>
      </c>
      <c r="I23" s="3">
        <v>4</v>
      </c>
    </row>
    <row r="24" spans="1:9" x14ac:dyDescent="0.25">
      <c r="A24" s="5">
        <v>15</v>
      </c>
      <c r="B24" s="20"/>
      <c r="C24" s="4">
        <f t="shared" si="1"/>
        <v>96000000</v>
      </c>
      <c r="D24" s="4">
        <f t="shared" si="2"/>
        <v>192000000</v>
      </c>
      <c r="E24" s="4">
        <f t="shared" si="3"/>
        <v>288000000</v>
      </c>
      <c r="F24" s="4">
        <f t="shared" si="4"/>
        <v>384000000</v>
      </c>
      <c r="G24" s="6">
        <f>5*F5</f>
        <v>480000000</v>
      </c>
      <c r="H24" s="4">
        <f t="shared" si="0"/>
        <v>480000000</v>
      </c>
      <c r="I24" s="3">
        <v>5</v>
      </c>
    </row>
    <row r="27" spans="1:9" ht="27.75" customHeight="1" x14ac:dyDescent="0.25"/>
    <row r="28" spans="1:9" x14ac:dyDescent="0.25">
      <c r="A28" s="7" t="s">
        <v>18</v>
      </c>
      <c r="C28" s="31" t="s">
        <v>48</v>
      </c>
      <c r="D28" s="31"/>
      <c r="E28" s="1" t="s">
        <v>16</v>
      </c>
      <c r="F28" s="1" t="s">
        <v>9</v>
      </c>
    </row>
    <row r="29" spans="1:9" x14ac:dyDescent="0.25">
      <c r="B29" t="s">
        <v>15</v>
      </c>
      <c r="C29">
        <v>5</v>
      </c>
      <c r="D29" t="s">
        <v>3</v>
      </c>
      <c r="E29" s="2">
        <v>3</v>
      </c>
      <c r="F29" s="8">
        <v>155000000</v>
      </c>
    </row>
    <row r="32" spans="1:9" x14ac:dyDescent="0.25">
      <c r="A32" s="10" t="s">
        <v>4</v>
      </c>
      <c r="B32" s="10" t="s">
        <v>19</v>
      </c>
      <c r="C32" s="10" t="s">
        <v>20</v>
      </c>
      <c r="D32" s="10" t="s">
        <v>21</v>
      </c>
      <c r="E32" s="10" t="s">
        <v>22</v>
      </c>
      <c r="F32" s="11" t="s">
        <v>23</v>
      </c>
      <c r="G32" s="11" t="s">
        <v>24</v>
      </c>
    </row>
    <row r="33" spans="1:7" x14ac:dyDescent="0.25">
      <c r="A33" s="21"/>
      <c r="B33" s="20"/>
      <c r="C33" s="20"/>
      <c r="D33" s="21"/>
      <c r="E33" s="21"/>
      <c r="F33" s="20"/>
      <c r="G33" s="21"/>
    </row>
    <row r="34" spans="1:7" x14ac:dyDescent="0.25">
      <c r="A34" s="21"/>
      <c r="B34" s="20"/>
      <c r="C34" s="21"/>
      <c r="D34" s="21"/>
      <c r="E34" s="21"/>
      <c r="F34" s="20"/>
      <c r="G34" s="21"/>
    </row>
    <row r="35" spans="1:7" x14ac:dyDescent="0.25">
      <c r="A35" s="21"/>
      <c r="B35" s="20"/>
      <c r="C35" s="21"/>
      <c r="D35" s="21"/>
      <c r="E35" s="21"/>
      <c r="F35" s="20"/>
      <c r="G35" s="21"/>
    </row>
    <row r="36" spans="1:7" x14ac:dyDescent="0.25">
      <c r="A36" s="21"/>
      <c r="B36" s="20"/>
      <c r="C36" s="20"/>
      <c r="D36" s="21"/>
      <c r="E36" s="21"/>
      <c r="F36" s="20"/>
      <c r="G36" s="21"/>
    </row>
    <row r="37" spans="1:7" x14ac:dyDescent="0.25">
      <c r="A37" s="21"/>
      <c r="B37" s="20"/>
      <c r="C37" s="20"/>
      <c r="D37" s="21"/>
      <c r="E37" s="21"/>
      <c r="F37" s="20"/>
      <c r="G37" s="21"/>
    </row>
    <row r="38" spans="1:7" x14ac:dyDescent="0.25">
      <c r="A38" s="21"/>
      <c r="B38" s="20"/>
      <c r="C38" s="20"/>
      <c r="D38" s="21"/>
      <c r="E38" s="21"/>
      <c r="F38" s="20"/>
      <c r="G38" s="21"/>
    </row>
    <row r="39" spans="1:7" x14ac:dyDescent="0.25">
      <c r="A39" s="21"/>
      <c r="B39" s="20"/>
      <c r="C39" s="20"/>
      <c r="D39" s="20"/>
      <c r="E39" s="21"/>
      <c r="F39" s="20"/>
      <c r="G39" s="21"/>
    </row>
    <row r="40" spans="1:7" x14ac:dyDescent="0.25">
      <c r="A40" s="21"/>
      <c r="B40" s="20"/>
      <c r="C40" s="20"/>
      <c r="D40" s="20"/>
      <c r="E40" s="21"/>
      <c r="F40" s="20"/>
      <c r="G40" s="21"/>
    </row>
    <row r="41" spans="1:7" x14ac:dyDescent="0.25">
      <c r="A41" s="9">
        <v>8</v>
      </c>
      <c r="B41" s="20"/>
      <c r="C41" s="6">
        <f t="shared" ref="C41:C48" si="5">(1*$F$29)+H12</f>
        <v>251000000</v>
      </c>
      <c r="D41" s="12"/>
      <c r="E41" s="9"/>
      <c r="F41" s="12">
        <f t="shared" ref="F41:F48" si="6">MAX(B41:E41)</f>
        <v>251000000</v>
      </c>
      <c r="G41" s="9">
        <v>1</v>
      </c>
    </row>
    <row r="42" spans="1:7" x14ac:dyDescent="0.25">
      <c r="A42" s="9">
        <v>9</v>
      </c>
      <c r="B42" s="20"/>
      <c r="C42" s="12">
        <f t="shared" si="5"/>
        <v>251000000</v>
      </c>
      <c r="D42" s="12"/>
      <c r="E42" s="12"/>
      <c r="F42" s="12">
        <f t="shared" si="6"/>
        <v>251000000</v>
      </c>
      <c r="G42" s="9">
        <v>1</v>
      </c>
    </row>
    <row r="43" spans="1:7" x14ac:dyDescent="0.25">
      <c r="A43" s="5">
        <v>10</v>
      </c>
      <c r="B43" s="20"/>
      <c r="C43" s="12">
        <f t="shared" si="5"/>
        <v>251000000</v>
      </c>
      <c r="D43" s="12"/>
      <c r="E43" s="12"/>
      <c r="F43" s="12">
        <f t="shared" si="6"/>
        <v>251000000</v>
      </c>
      <c r="G43" s="9">
        <v>1</v>
      </c>
    </row>
    <row r="44" spans="1:7" x14ac:dyDescent="0.25">
      <c r="A44" s="9">
        <v>11</v>
      </c>
      <c r="B44" s="20"/>
      <c r="C44" s="12">
        <f t="shared" si="5"/>
        <v>347000000</v>
      </c>
      <c r="D44" s="12"/>
      <c r="E44" s="12"/>
      <c r="F44" s="24">
        <f t="shared" si="6"/>
        <v>347000000</v>
      </c>
      <c r="G44" s="25">
        <v>1</v>
      </c>
    </row>
    <row r="45" spans="1:7" x14ac:dyDescent="0.25">
      <c r="A45" s="9">
        <v>12</v>
      </c>
      <c r="B45" s="20"/>
      <c r="C45" s="12">
        <f t="shared" si="5"/>
        <v>347000000</v>
      </c>
      <c r="D45" s="12"/>
      <c r="E45" s="12"/>
      <c r="F45" s="12">
        <f t="shared" si="6"/>
        <v>347000000</v>
      </c>
      <c r="G45" s="9">
        <v>1</v>
      </c>
    </row>
    <row r="46" spans="1:7" x14ac:dyDescent="0.25">
      <c r="A46" s="9">
        <v>13</v>
      </c>
      <c r="B46" s="20"/>
      <c r="C46" s="12">
        <f t="shared" si="5"/>
        <v>347000000</v>
      </c>
      <c r="D46" s="12">
        <f t="shared" ref="D46:D48" si="7">(2*$F$29)+H12</f>
        <v>406000000</v>
      </c>
      <c r="E46" s="12"/>
      <c r="F46" s="12">
        <f t="shared" si="6"/>
        <v>406000000</v>
      </c>
      <c r="G46" s="9">
        <v>2</v>
      </c>
    </row>
    <row r="47" spans="1:7" x14ac:dyDescent="0.25">
      <c r="A47" s="9">
        <v>14</v>
      </c>
      <c r="B47" s="20"/>
      <c r="C47" s="12">
        <f t="shared" si="5"/>
        <v>443000000</v>
      </c>
      <c r="D47" s="12">
        <f t="shared" si="7"/>
        <v>406000000</v>
      </c>
      <c r="E47" s="12"/>
      <c r="F47" s="12">
        <f t="shared" si="6"/>
        <v>443000000</v>
      </c>
      <c r="G47" s="9">
        <v>1</v>
      </c>
    </row>
    <row r="48" spans="1:7" x14ac:dyDescent="0.25">
      <c r="A48" s="5">
        <v>15</v>
      </c>
      <c r="B48" s="20"/>
      <c r="C48" s="12">
        <f t="shared" si="5"/>
        <v>443000000</v>
      </c>
      <c r="D48" s="12">
        <f t="shared" si="7"/>
        <v>406000000</v>
      </c>
      <c r="E48" s="12"/>
      <c r="F48" s="12">
        <f t="shared" si="6"/>
        <v>443000000</v>
      </c>
      <c r="G48" s="9">
        <v>1</v>
      </c>
    </row>
    <row r="52" spans="1:11" x14ac:dyDescent="0.25">
      <c r="A52" s="7" t="s">
        <v>25</v>
      </c>
      <c r="C52" s="31" t="s">
        <v>38</v>
      </c>
      <c r="D52" s="31"/>
      <c r="E52" s="1" t="s">
        <v>26</v>
      </c>
      <c r="F52" s="1" t="s">
        <v>9</v>
      </c>
    </row>
    <row r="53" spans="1:11" x14ac:dyDescent="0.25">
      <c r="B53" t="s">
        <v>37</v>
      </c>
      <c r="C53">
        <v>2</v>
      </c>
      <c r="D53" t="s">
        <v>3</v>
      </c>
      <c r="E53" s="2">
        <v>3</v>
      </c>
      <c r="F53" s="8">
        <v>66000000</v>
      </c>
    </row>
    <row r="56" spans="1:11" x14ac:dyDescent="0.25">
      <c r="A56" s="10" t="s">
        <v>4</v>
      </c>
      <c r="B56" s="19"/>
      <c r="C56" s="10" t="s">
        <v>28</v>
      </c>
      <c r="D56" s="10" t="s">
        <v>29</v>
      </c>
      <c r="E56" s="10" t="s">
        <v>30</v>
      </c>
      <c r="F56" s="22"/>
      <c r="G56" s="22"/>
      <c r="H56" s="22"/>
      <c r="I56" s="22"/>
      <c r="J56" s="11" t="s">
        <v>35</v>
      </c>
      <c r="K56" s="11" t="s">
        <v>36</v>
      </c>
    </row>
    <row r="57" spans="1:11" x14ac:dyDescent="0.25">
      <c r="A57" s="9">
        <v>15</v>
      </c>
      <c r="B57" s="20"/>
      <c r="C57" s="12">
        <f>(1*F53)+F46</f>
        <v>472000000</v>
      </c>
      <c r="D57" s="12">
        <f>(2*F53)+F44</f>
        <v>479000000</v>
      </c>
      <c r="E57" s="12">
        <f>(3*F53)+F42</f>
        <v>449000000</v>
      </c>
      <c r="F57" s="23"/>
      <c r="G57" s="23"/>
      <c r="H57" s="23"/>
      <c r="I57" s="23"/>
      <c r="J57" s="16">
        <f>MAX(C57:E57)</f>
        <v>479000000</v>
      </c>
      <c r="K57" s="17">
        <v>2</v>
      </c>
    </row>
    <row r="58" spans="1:11" x14ac:dyDescent="0.25">
      <c r="A58" s="13"/>
      <c r="B58" s="14"/>
      <c r="C58" s="13"/>
      <c r="D58" s="13"/>
      <c r="E58" s="13"/>
      <c r="F58" s="14"/>
      <c r="G58" s="13"/>
      <c r="H58" s="15"/>
      <c r="I58" s="15"/>
      <c r="J58" s="15"/>
      <c r="K58" s="15"/>
    </row>
    <row r="59" spans="1:11" x14ac:dyDescent="0.25">
      <c r="A59" s="33" t="s">
        <v>39</v>
      </c>
      <c r="B59" s="33"/>
      <c r="C59" s="33"/>
      <c r="D59" s="33"/>
      <c r="E59" s="33"/>
      <c r="F59" s="14"/>
      <c r="G59" s="13"/>
      <c r="H59" s="15"/>
      <c r="I59" s="15"/>
      <c r="J59" s="15"/>
      <c r="K59" s="15"/>
    </row>
    <row r="60" spans="1:11" x14ac:dyDescent="0.25">
      <c r="A60" s="9" t="s">
        <v>40</v>
      </c>
      <c r="B60" s="12" t="s">
        <v>41</v>
      </c>
      <c r="C60" s="12" t="s">
        <v>42</v>
      </c>
      <c r="D60" s="9" t="s">
        <v>43</v>
      </c>
      <c r="E60" s="9" t="s">
        <v>44</v>
      </c>
      <c r="F60" s="14"/>
      <c r="G60" s="13"/>
      <c r="H60" s="15"/>
      <c r="I60" s="15"/>
      <c r="J60" s="15"/>
      <c r="K60" s="15"/>
    </row>
    <row r="61" spans="1:11" x14ac:dyDescent="0.25">
      <c r="A61" s="9" t="s">
        <v>45</v>
      </c>
      <c r="B61" s="18">
        <v>2</v>
      </c>
      <c r="C61" s="18">
        <v>1</v>
      </c>
      <c r="D61" s="18">
        <v>2</v>
      </c>
      <c r="E61" s="18"/>
      <c r="F61" s="14"/>
      <c r="G61" s="13"/>
      <c r="H61" s="15"/>
      <c r="I61" s="15"/>
      <c r="J61" s="15"/>
      <c r="K61" s="15"/>
    </row>
    <row r="62" spans="1:11" x14ac:dyDescent="0.25">
      <c r="A62" s="9" t="s">
        <v>46</v>
      </c>
      <c r="B62" s="18">
        <v>4</v>
      </c>
      <c r="C62" s="18">
        <v>5</v>
      </c>
      <c r="D62" s="18">
        <v>6</v>
      </c>
      <c r="E62" s="18">
        <f>SUM(B62:D62)</f>
        <v>15</v>
      </c>
      <c r="F62" s="14"/>
      <c r="G62" s="13"/>
      <c r="H62" s="15"/>
      <c r="I62" s="15"/>
      <c r="J62" s="15"/>
      <c r="K62" s="15"/>
    </row>
    <row r="63" spans="1:11" x14ac:dyDescent="0.25">
      <c r="A63" s="9" t="s">
        <v>47</v>
      </c>
      <c r="B63" s="12">
        <f>2*F53</f>
        <v>132000000</v>
      </c>
      <c r="C63" s="12">
        <f>C61*F29</f>
        <v>155000000</v>
      </c>
      <c r="D63" s="12">
        <f>D61*F5</f>
        <v>192000000</v>
      </c>
      <c r="E63" s="12">
        <f>SUM(B63:D63)</f>
        <v>479000000</v>
      </c>
      <c r="F63" s="14"/>
      <c r="G63" s="13"/>
      <c r="H63" s="15"/>
      <c r="I63" s="15"/>
      <c r="J63" s="15"/>
      <c r="K63" s="15"/>
    </row>
    <row r="64" spans="1:11" x14ac:dyDescent="0.25">
      <c r="A64" s="13"/>
      <c r="B64" s="14"/>
      <c r="C64" s="14"/>
      <c r="D64" s="14"/>
      <c r="E64" s="13"/>
      <c r="F64" s="14"/>
      <c r="G64" s="13"/>
      <c r="H64" s="15"/>
      <c r="I64" s="15"/>
      <c r="J64" s="15"/>
      <c r="K64" s="15"/>
    </row>
    <row r="65" spans="1:11" x14ac:dyDescent="0.25">
      <c r="A65" s="13"/>
      <c r="B65" s="14"/>
      <c r="C65" s="14"/>
      <c r="D65" s="14"/>
      <c r="E65" s="13"/>
      <c r="F65" s="14"/>
      <c r="G65" s="13"/>
      <c r="H65" s="15"/>
      <c r="I65" s="15"/>
      <c r="J65" s="15"/>
      <c r="K65" s="15"/>
    </row>
    <row r="66" spans="1:11" x14ac:dyDescent="0.25">
      <c r="A66" s="13"/>
      <c r="B66" s="14"/>
      <c r="C66" s="14"/>
      <c r="D66" s="14"/>
      <c r="E66" s="14"/>
      <c r="F66" s="14"/>
      <c r="G66" s="13"/>
      <c r="H66" s="15"/>
      <c r="I66" s="15"/>
      <c r="J66" s="15"/>
      <c r="K66" s="15"/>
    </row>
    <row r="67" spans="1:11" x14ac:dyDescent="0.25">
      <c r="A67" s="13"/>
      <c r="B67" s="14"/>
      <c r="C67" s="14"/>
      <c r="D67" s="14"/>
      <c r="E67" s="14"/>
      <c r="F67" s="14"/>
      <c r="G67" s="13"/>
      <c r="H67" s="15"/>
      <c r="I67" s="15"/>
      <c r="J67" s="15"/>
      <c r="K67" s="15"/>
    </row>
    <row r="68" spans="1:11" x14ac:dyDescent="0.25">
      <c r="A68" s="13"/>
      <c r="B68" s="14"/>
      <c r="C68" s="14"/>
      <c r="D68" s="14"/>
      <c r="E68" s="14"/>
      <c r="F68" s="14"/>
      <c r="G68" s="13"/>
      <c r="H68" s="15"/>
      <c r="I68" s="15"/>
      <c r="J68" s="15"/>
      <c r="K68" s="15"/>
    </row>
    <row r="69" spans="1:11" x14ac:dyDescent="0.25">
      <c r="A69" s="13"/>
      <c r="B69" s="14"/>
      <c r="C69" s="14"/>
      <c r="D69" s="14"/>
      <c r="E69" s="14"/>
      <c r="F69" s="14"/>
      <c r="G69" s="13"/>
      <c r="H69" s="15"/>
      <c r="I69" s="15"/>
      <c r="J69" s="15"/>
      <c r="K69" s="15"/>
    </row>
    <row r="70" spans="1:11" x14ac:dyDescent="0.25">
      <c r="A70" s="13"/>
      <c r="B70" s="14"/>
      <c r="C70" s="14"/>
      <c r="D70" s="14"/>
      <c r="E70" s="14"/>
      <c r="F70" s="14"/>
      <c r="G70" s="13"/>
      <c r="H70" s="15"/>
      <c r="I70" s="15"/>
      <c r="J70" s="15"/>
      <c r="K70" s="15"/>
    </row>
    <row r="71" spans="1:11" x14ac:dyDescent="0.25">
      <c r="A71" s="13"/>
      <c r="B71" s="14"/>
      <c r="C71" s="14"/>
      <c r="D71" s="14"/>
      <c r="E71" s="14"/>
      <c r="F71" s="14"/>
      <c r="G71" s="13"/>
      <c r="H71" s="15"/>
      <c r="I71" s="15"/>
      <c r="J71" s="15"/>
      <c r="K71" s="15"/>
    </row>
    <row r="72" spans="1:11" x14ac:dyDescent="0.25">
      <c r="A72" s="13"/>
      <c r="B72" s="14"/>
      <c r="C72" s="14"/>
      <c r="D72" s="14"/>
      <c r="E72" s="14"/>
      <c r="F72" s="14"/>
      <c r="G72" s="13"/>
      <c r="H72" s="15"/>
      <c r="I72" s="15"/>
      <c r="J72" s="15"/>
      <c r="K72" s="15"/>
    </row>
  </sheetData>
  <mergeCells count="5">
    <mergeCell ref="A1:I1"/>
    <mergeCell ref="C4:D4"/>
    <mergeCell ref="C28:D28"/>
    <mergeCell ref="C52:D52"/>
    <mergeCell ref="A59:E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BB39-BE07-4CF0-ADE1-E678954DE05B}">
  <dimension ref="A1:O58"/>
  <sheetViews>
    <sheetView topLeftCell="G1" workbookViewId="0">
      <selection activeCell="O19" sqref="O19"/>
    </sheetView>
  </sheetViews>
  <sheetFormatPr defaultRowHeight="15" x14ac:dyDescent="0.25"/>
  <cols>
    <col min="7" max="7" width="12" customWidth="1"/>
    <col min="15" max="15" width="11" bestFit="1" customWidth="1"/>
  </cols>
  <sheetData>
    <row r="1" spans="1:15" x14ac:dyDescent="0.25">
      <c r="A1" t="s">
        <v>51</v>
      </c>
    </row>
    <row r="2" spans="1:15" x14ac:dyDescent="0.25">
      <c r="A2" s="26" t="s">
        <v>52</v>
      </c>
      <c r="B2" s="26">
        <v>10</v>
      </c>
      <c r="C2" s="26">
        <v>20</v>
      </c>
      <c r="D2" s="26">
        <v>30</v>
      </c>
      <c r="E2" s="26">
        <v>40</v>
      </c>
    </row>
    <row r="3" spans="1:15" x14ac:dyDescent="0.25">
      <c r="A3" s="26" t="s">
        <v>53</v>
      </c>
      <c r="B3" s="27">
        <v>340</v>
      </c>
      <c r="C3" s="27">
        <v>450</v>
      </c>
      <c r="D3" s="27">
        <v>520</v>
      </c>
      <c r="E3" s="27">
        <v>560</v>
      </c>
    </row>
    <row r="4" spans="1:15" x14ac:dyDescent="0.25">
      <c r="A4" s="26" t="s">
        <v>54</v>
      </c>
      <c r="B4" s="27">
        <v>120</v>
      </c>
      <c r="C4" s="27">
        <v>170</v>
      </c>
      <c r="D4" s="27">
        <v>230</v>
      </c>
      <c r="E4" s="27">
        <v>280</v>
      </c>
    </row>
    <row r="5" spans="1:15" x14ac:dyDescent="0.25">
      <c r="A5" s="26" t="s">
        <v>55</v>
      </c>
      <c r="B5" s="27">
        <v>80</v>
      </c>
      <c r="C5" s="27">
        <v>130</v>
      </c>
      <c r="D5" s="27">
        <v>150</v>
      </c>
      <c r="E5" s="27">
        <v>160</v>
      </c>
    </row>
    <row r="6" spans="1:15" x14ac:dyDescent="0.25">
      <c r="A6" s="26" t="s">
        <v>56</v>
      </c>
      <c r="B6" s="27">
        <v>180</v>
      </c>
      <c r="C6" s="27">
        <v>240</v>
      </c>
      <c r="D6" s="27">
        <v>300</v>
      </c>
      <c r="E6" s="27">
        <v>330</v>
      </c>
    </row>
    <row r="7" spans="1:15" x14ac:dyDescent="0.25">
      <c r="A7" s="26" t="s">
        <v>57</v>
      </c>
      <c r="B7" s="27">
        <v>150</v>
      </c>
      <c r="C7" s="27">
        <v>190</v>
      </c>
      <c r="D7" s="27">
        <v>260</v>
      </c>
      <c r="E7" s="27">
        <v>300</v>
      </c>
    </row>
    <row r="8" spans="1:15" x14ac:dyDescent="0.25">
      <c r="A8" t="s">
        <v>79</v>
      </c>
    </row>
    <row r="11" spans="1:15" x14ac:dyDescent="0.25">
      <c r="A11" t="s">
        <v>58</v>
      </c>
      <c r="B11" s="28" t="s">
        <v>59</v>
      </c>
      <c r="C11" s="28"/>
      <c r="I11" t="s">
        <v>60</v>
      </c>
    </row>
    <row r="12" spans="1:15" x14ac:dyDescent="0.25">
      <c r="B12" s="29">
        <v>150</v>
      </c>
      <c r="C12" s="29">
        <v>190</v>
      </c>
      <c r="D12" s="29">
        <v>260</v>
      </c>
      <c r="E12" s="29">
        <v>300</v>
      </c>
      <c r="I12" s="31" t="s">
        <v>61</v>
      </c>
      <c r="J12" s="31"/>
      <c r="K12" t="s">
        <v>53</v>
      </c>
      <c r="L12" t="s">
        <v>54</v>
      </c>
      <c r="M12" t="s">
        <v>55</v>
      </c>
      <c r="N12" t="s">
        <v>56</v>
      </c>
      <c r="O12" t="s">
        <v>57</v>
      </c>
    </row>
    <row r="13" spans="1:15" x14ac:dyDescent="0.25">
      <c r="A13" t="s">
        <v>62</v>
      </c>
      <c r="B13">
        <v>10</v>
      </c>
      <c r="C13">
        <v>20</v>
      </c>
      <c r="D13">
        <v>30</v>
      </c>
      <c r="E13">
        <v>40</v>
      </c>
      <c r="F13" s="30" t="s">
        <v>63</v>
      </c>
      <c r="G13" s="30" t="s">
        <v>64</v>
      </c>
      <c r="I13" t="s">
        <v>53</v>
      </c>
      <c r="J13" t="s">
        <v>62</v>
      </c>
      <c r="K13">
        <v>30</v>
      </c>
      <c r="L13">
        <v>10</v>
      </c>
      <c r="M13">
        <v>10</v>
      </c>
      <c r="N13">
        <v>20</v>
      </c>
      <c r="O13">
        <v>30</v>
      </c>
    </row>
    <row r="14" spans="1:15" x14ac:dyDescent="0.25">
      <c r="A14">
        <v>10</v>
      </c>
      <c r="B14">
        <f>$B$12</f>
        <v>150</v>
      </c>
      <c r="F14" s="2">
        <f>MAX(B14:E14)</f>
        <v>150</v>
      </c>
      <c r="G14" s="2">
        <v>10</v>
      </c>
      <c r="J14" t="s">
        <v>65</v>
      </c>
      <c r="K14">
        <v>520</v>
      </c>
      <c r="L14">
        <v>120</v>
      </c>
      <c r="M14">
        <v>80</v>
      </c>
      <c r="N14">
        <v>240</v>
      </c>
      <c r="O14">
        <v>260</v>
      </c>
    </row>
    <row r="15" spans="1:15" x14ac:dyDescent="0.25">
      <c r="A15">
        <v>20</v>
      </c>
      <c r="B15">
        <f t="shared" ref="B15:B19" si="0">$B$12</f>
        <v>150</v>
      </c>
      <c r="C15">
        <f>$C$12</f>
        <v>190</v>
      </c>
      <c r="F15">
        <f t="shared" ref="F15:F19" si="1">MAX(B15:E15)</f>
        <v>190</v>
      </c>
      <c r="G15">
        <v>20</v>
      </c>
      <c r="I15" t="s">
        <v>54</v>
      </c>
      <c r="J15" t="s">
        <v>62</v>
      </c>
      <c r="K15">
        <v>30</v>
      </c>
      <c r="L15">
        <v>10</v>
      </c>
      <c r="M15">
        <v>20</v>
      </c>
      <c r="N15">
        <v>30</v>
      </c>
      <c r="O15">
        <v>10</v>
      </c>
    </row>
    <row r="16" spans="1:15" x14ac:dyDescent="0.25">
      <c r="A16">
        <v>30</v>
      </c>
      <c r="B16">
        <f t="shared" si="0"/>
        <v>150</v>
      </c>
      <c r="C16">
        <f t="shared" ref="C16:C19" si="2">$C$12</f>
        <v>190</v>
      </c>
      <c r="D16">
        <f>$D$12</f>
        <v>260</v>
      </c>
      <c r="F16" s="2">
        <f t="shared" si="1"/>
        <v>260</v>
      </c>
      <c r="G16" s="2">
        <v>30</v>
      </c>
      <c r="J16" t="s">
        <v>65</v>
      </c>
      <c r="K16">
        <v>520</v>
      </c>
      <c r="L16">
        <v>120</v>
      </c>
      <c r="M16">
        <v>130</v>
      </c>
      <c r="N16">
        <v>300</v>
      </c>
      <c r="O16">
        <v>150</v>
      </c>
    </row>
    <row r="17" spans="1:15" x14ac:dyDescent="0.25">
      <c r="A17">
        <v>40</v>
      </c>
      <c r="B17">
        <f t="shared" si="0"/>
        <v>150</v>
      </c>
      <c r="C17">
        <f t="shared" si="2"/>
        <v>190</v>
      </c>
      <c r="D17">
        <f t="shared" ref="D17:D19" si="3">$D$12</f>
        <v>260</v>
      </c>
      <c r="E17">
        <f>$E$12</f>
        <v>300</v>
      </c>
      <c r="F17">
        <f t="shared" si="1"/>
        <v>300</v>
      </c>
      <c r="G17">
        <v>40</v>
      </c>
      <c r="I17" t="s">
        <v>55</v>
      </c>
      <c r="J17" t="s">
        <v>62</v>
      </c>
      <c r="K17">
        <v>30</v>
      </c>
      <c r="L17">
        <v>20</v>
      </c>
      <c r="M17">
        <v>10</v>
      </c>
      <c r="N17">
        <v>30</v>
      </c>
      <c r="O17">
        <v>10</v>
      </c>
    </row>
    <row r="18" spans="1:15" x14ac:dyDescent="0.25">
      <c r="A18">
        <v>50</v>
      </c>
      <c r="B18">
        <f t="shared" si="0"/>
        <v>150</v>
      </c>
      <c r="C18">
        <f t="shared" si="2"/>
        <v>190</v>
      </c>
      <c r="D18">
        <f t="shared" si="3"/>
        <v>260</v>
      </c>
      <c r="E18">
        <f t="shared" ref="E18:E19" si="4">$E$12</f>
        <v>300</v>
      </c>
      <c r="F18">
        <f t="shared" si="1"/>
        <v>300</v>
      </c>
      <c r="G18">
        <v>40</v>
      </c>
      <c r="J18" t="s">
        <v>65</v>
      </c>
      <c r="K18">
        <v>520</v>
      </c>
      <c r="L18">
        <v>170</v>
      </c>
      <c r="M18">
        <v>80</v>
      </c>
      <c r="N18">
        <v>300</v>
      </c>
      <c r="O18">
        <v>150</v>
      </c>
    </row>
    <row r="19" spans="1:15" x14ac:dyDescent="0.25">
      <c r="A19">
        <v>60</v>
      </c>
      <c r="B19">
        <f t="shared" si="0"/>
        <v>150</v>
      </c>
      <c r="C19">
        <f t="shared" si="2"/>
        <v>190</v>
      </c>
      <c r="D19">
        <f t="shared" si="3"/>
        <v>260</v>
      </c>
      <c r="E19">
        <f t="shared" si="4"/>
        <v>300</v>
      </c>
      <c r="F19">
        <f t="shared" si="1"/>
        <v>300</v>
      </c>
      <c r="G19">
        <v>40</v>
      </c>
      <c r="I19" t="s">
        <v>56</v>
      </c>
      <c r="J19" t="s">
        <v>62</v>
      </c>
      <c r="K19">
        <v>30</v>
      </c>
      <c r="L19">
        <v>30</v>
      </c>
      <c r="M19">
        <v>10</v>
      </c>
      <c r="N19">
        <v>20</v>
      </c>
      <c r="O19">
        <v>10</v>
      </c>
    </row>
    <row r="20" spans="1:15" x14ac:dyDescent="0.25">
      <c r="J20" t="s">
        <v>65</v>
      </c>
      <c r="K20">
        <v>520</v>
      </c>
      <c r="L20">
        <v>230</v>
      </c>
      <c r="M20">
        <v>80</v>
      </c>
      <c r="N20">
        <v>240</v>
      </c>
      <c r="O20">
        <v>150</v>
      </c>
    </row>
    <row r="22" spans="1:15" x14ac:dyDescent="0.25">
      <c r="A22" t="s">
        <v>66</v>
      </c>
      <c r="B22" s="28" t="s">
        <v>67</v>
      </c>
      <c r="C22" s="28"/>
      <c r="D22" s="28"/>
    </row>
    <row r="23" spans="1:15" x14ac:dyDescent="0.25">
      <c r="B23" s="29">
        <v>180</v>
      </c>
      <c r="C23" s="29">
        <v>240</v>
      </c>
      <c r="D23" s="29">
        <v>300</v>
      </c>
      <c r="E23" s="29">
        <v>330</v>
      </c>
    </row>
    <row r="24" spans="1:15" x14ac:dyDescent="0.25">
      <c r="A24" t="s">
        <v>62</v>
      </c>
      <c r="B24">
        <v>10</v>
      </c>
      <c r="C24">
        <v>20</v>
      </c>
      <c r="D24">
        <v>30</v>
      </c>
      <c r="E24">
        <v>40</v>
      </c>
      <c r="F24" s="30" t="s">
        <v>68</v>
      </c>
      <c r="G24" s="30" t="s">
        <v>69</v>
      </c>
    </row>
    <row r="25" spans="1:15" x14ac:dyDescent="0.25">
      <c r="A25">
        <v>20</v>
      </c>
      <c r="B25">
        <f>$B$23+F14</f>
        <v>330</v>
      </c>
      <c r="F25">
        <f>MAX(B25:E25)</f>
        <v>330</v>
      </c>
      <c r="G25">
        <v>10</v>
      </c>
    </row>
    <row r="26" spans="1:15" x14ac:dyDescent="0.25">
      <c r="A26">
        <v>30</v>
      </c>
      <c r="B26">
        <f t="shared" ref="B26:B30" si="5">$B$23+F15</f>
        <v>370</v>
      </c>
      <c r="C26" s="2">
        <f>$C$23+F14</f>
        <v>390</v>
      </c>
      <c r="F26" s="2">
        <f t="shared" ref="F26:F30" si="6">MAX(B26:E26)</f>
        <v>390</v>
      </c>
      <c r="G26" s="2">
        <v>20</v>
      </c>
    </row>
    <row r="27" spans="1:15" x14ac:dyDescent="0.25">
      <c r="A27">
        <v>40</v>
      </c>
      <c r="B27">
        <f t="shared" si="5"/>
        <v>440</v>
      </c>
      <c r="C27">
        <f t="shared" ref="C27:C30" si="7">$C$23+F15</f>
        <v>430</v>
      </c>
      <c r="D27" s="2">
        <f>$D$23+F14</f>
        <v>450</v>
      </c>
      <c r="F27" s="2">
        <f t="shared" si="6"/>
        <v>450</v>
      </c>
      <c r="G27" s="2">
        <v>30</v>
      </c>
    </row>
    <row r="28" spans="1:15" x14ac:dyDescent="0.25">
      <c r="A28">
        <v>50</v>
      </c>
      <c r="B28">
        <f t="shared" si="5"/>
        <v>480</v>
      </c>
      <c r="C28" s="2">
        <f t="shared" si="7"/>
        <v>500</v>
      </c>
      <c r="D28">
        <f t="shared" ref="D28:D30" si="8">$D$23+F15</f>
        <v>490</v>
      </c>
      <c r="E28">
        <f>$E$23+F14</f>
        <v>480</v>
      </c>
      <c r="F28" s="2">
        <f t="shared" si="6"/>
        <v>500</v>
      </c>
      <c r="G28" s="2">
        <v>20</v>
      </c>
    </row>
    <row r="29" spans="1:15" x14ac:dyDescent="0.25">
      <c r="A29">
        <v>60</v>
      </c>
      <c r="B29">
        <f t="shared" si="5"/>
        <v>480</v>
      </c>
      <c r="C29">
        <f t="shared" si="7"/>
        <v>540</v>
      </c>
      <c r="D29">
        <f t="shared" si="8"/>
        <v>560</v>
      </c>
      <c r="E29">
        <f t="shared" ref="E29:E30" si="9">$E$23+F15</f>
        <v>520</v>
      </c>
      <c r="F29">
        <f t="shared" si="6"/>
        <v>560</v>
      </c>
      <c r="G29">
        <v>30</v>
      </c>
    </row>
    <row r="30" spans="1:15" x14ac:dyDescent="0.25">
      <c r="A30">
        <v>70</v>
      </c>
      <c r="B30">
        <f t="shared" si="5"/>
        <v>480</v>
      </c>
      <c r="C30">
        <f t="shared" si="7"/>
        <v>540</v>
      </c>
      <c r="D30">
        <f t="shared" si="8"/>
        <v>600</v>
      </c>
      <c r="E30">
        <f t="shared" si="9"/>
        <v>590</v>
      </c>
      <c r="F30">
        <f t="shared" si="6"/>
        <v>600</v>
      </c>
      <c r="G30">
        <v>30</v>
      </c>
    </row>
    <row r="33" spans="1:7" x14ac:dyDescent="0.25">
      <c r="A33" t="s">
        <v>70</v>
      </c>
      <c r="B33" s="28" t="s">
        <v>71</v>
      </c>
      <c r="C33" s="28"/>
      <c r="D33" s="28"/>
    </row>
    <row r="34" spans="1:7" x14ac:dyDescent="0.25">
      <c r="B34" s="29">
        <v>80</v>
      </c>
      <c r="C34" s="29">
        <v>130</v>
      </c>
      <c r="D34" s="29">
        <v>150</v>
      </c>
      <c r="E34" s="29">
        <v>160</v>
      </c>
    </row>
    <row r="35" spans="1:7" x14ac:dyDescent="0.25">
      <c r="A35" t="s">
        <v>62</v>
      </c>
      <c r="B35">
        <v>10</v>
      </c>
      <c r="C35">
        <v>20</v>
      </c>
      <c r="D35">
        <v>30</v>
      </c>
      <c r="E35">
        <v>40</v>
      </c>
      <c r="F35" s="30" t="s">
        <v>12</v>
      </c>
      <c r="G35" s="30" t="s">
        <v>13</v>
      </c>
    </row>
    <row r="36" spans="1:7" x14ac:dyDescent="0.25">
      <c r="A36">
        <v>30</v>
      </c>
      <c r="B36">
        <f>$B$34+F25</f>
        <v>410</v>
      </c>
      <c r="F36">
        <f>MAX(B36:E36)</f>
        <v>410</v>
      </c>
      <c r="G36">
        <v>10</v>
      </c>
    </row>
    <row r="37" spans="1:7" x14ac:dyDescent="0.25">
      <c r="A37">
        <v>40</v>
      </c>
      <c r="B37" s="2">
        <f t="shared" ref="B37:B41" si="10">$B$34+F26</f>
        <v>470</v>
      </c>
      <c r="C37">
        <f>$C$34+F25</f>
        <v>460</v>
      </c>
      <c r="F37" s="2">
        <f t="shared" ref="F37:F41" si="11">MAX(B37:E37)</f>
        <v>470</v>
      </c>
      <c r="G37" s="2">
        <v>10</v>
      </c>
    </row>
    <row r="38" spans="1:7" x14ac:dyDescent="0.25">
      <c r="A38">
        <v>50</v>
      </c>
      <c r="B38" s="2">
        <f t="shared" si="10"/>
        <v>530</v>
      </c>
      <c r="C38">
        <f t="shared" ref="C38:C41" si="12">$C$34+F26</f>
        <v>520</v>
      </c>
      <c r="D38">
        <f>$D$34+F25</f>
        <v>480</v>
      </c>
      <c r="F38" s="2">
        <f t="shared" si="11"/>
        <v>530</v>
      </c>
      <c r="G38" s="2">
        <v>10</v>
      </c>
    </row>
    <row r="39" spans="1:7" x14ac:dyDescent="0.25">
      <c r="A39">
        <v>60</v>
      </c>
      <c r="B39" s="2">
        <f t="shared" si="10"/>
        <v>580</v>
      </c>
      <c r="C39" s="2">
        <f t="shared" si="12"/>
        <v>580</v>
      </c>
      <c r="D39">
        <f t="shared" ref="D39:D41" si="13">$D$34+F26</f>
        <v>540</v>
      </c>
      <c r="E39">
        <f>$E$34+F25</f>
        <v>490</v>
      </c>
      <c r="F39" s="2">
        <f t="shared" si="11"/>
        <v>580</v>
      </c>
      <c r="G39" s="2" t="s">
        <v>72</v>
      </c>
    </row>
    <row r="40" spans="1:7" x14ac:dyDescent="0.25">
      <c r="A40">
        <v>70</v>
      </c>
      <c r="B40">
        <f t="shared" si="10"/>
        <v>640</v>
      </c>
      <c r="C40">
        <f t="shared" si="12"/>
        <v>630</v>
      </c>
      <c r="D40">
        <f t="shared" si="13"/>
        <v>600</v>
      </c>
      <c r="E40">
        <f t="shared" ref="E40:E41" si="14">$E$34+F26</f>
        <v>550</v>
      </c>
      <c r="F40">
        <f t="shared" si="11"/>
        <v>640</v>
      </c>
      <c r="G40">
        <v>10</v>
      </c>
    </row>
    <row r="41" spans="1:7" x14ac:dyDescent="0.25">
      <c r="A41">
        <v>80</v>
      </c>
      <c r="B41">
        <f t="shared" si="10"/>
        <v>680</v>
      </c>
      <c r="C41">
        <f t="shared" si="12"/>
        <v>690</v>
      </c>
      <c r="D41">
        <f t="shared" si="13"/>
        <v>650</v>
      </c>
      <c r="E41">
        <f t="shared" si="14"/>
        <v>610</v>
      </c>
      <c r="F41">
        <f t="shared" si="11"/>
        <v>690</v>
      </c>
      <c r="G41">
        <v>20</v>
      </c>
    </row>
    <row r="44" spans="1:7" x14ac:dyDescent="0.25">
      <c r="A44" t="s">
        <v>18</v>
      </c>
      <c r="B44" s="28" t="s">
        <v>73</v>
      </c>
      <c r="C44" s="28"/>
      <c r="D44" s="28"/>
    </row>
    <row r="45" spans="1:7" x14ac:dyDescent="0.25">
      <c r="B45" s="29">
        <v>120</v>
      </c>
      <c r="C45" s="29">
        <v>170</v>
      </c>
      <c r="D45" s="29">
        <v>230</v>
      </c>
      <c r="E45" s="29">
        <v>280</v>
      </c>
    </row>
    <row r="46" spans="1:7" x14ac:dyDescent="0.25">
      <c r="A46" t="s">
        <v>62</v>
      </c>
      <c r="B46">
        <v>10</v>
      </c>
      <c r="C46">
        <v>20</v>
      </c>
      <c r="D46">
        <v>30</v>
      </c>
      <c r="E46">
        <v>40</v>
      </c>
      <c r="F46" s="30" t="s">
        <v>23</v>
      </c>
      <c r="G46" s="30" t="s">
        <v>24</v>
      </c>
    </row>
    <row r="47" spans="1:7" x14ac:dyDescent="0.25">
      <c r="A47">
        <v>40</v>
      </c>
      <c r="B47">
        <f>$B$45+F36</f>
        <v>530</v>
      </c>
      <c r="F47">
        <f>MAX(B47:E47)</f>
        <v>530</v>
      </c>
      <c r="G47">
        <v>10</v>
      </c>
    </row>
    <row r="48" spans="1:7" x14ac:dyDescent="0.25">
      <c r="A48">
        <v>50</v>
      </c>
      <c r="B48">
        <f t="shared" ref="B48:B52" si="15">$B$45+F37</f>
        <v>590</v>
      </c>
      <c r="C48">
        <f>$C$45+F36</f>
        <v>580</v>
      </c>
      <c r="F48">
        <f t="shared" ref="F48:F52" si="16">MAX(B48:E48)</f>
        <v>590</v>
      </c>
      <c r="G48">
        <v>10</v>
      </c>
    </row>
    <row r="49" spans="1:7" x14ac:dyDescent="0.25">
      <c r="A49">
        <v>60</v>
      </c>
      <c r="B49">
        <f t="shared" si="15"/>
        <v>650</v>
      </c>
      <c r="C49">
        <f t="shared" ref="C49:C52" si="17">$C$45+F37</f>
        <v>640</v>
      </c>
      <c r="D49">
        <f>$D$45+F36</f>
        <v>640</v>
      </c>
      <c r="F49">
        <f t="shared" si="16"/>
        <v>650</v>
      </c>
      <c r="G49">
        <v>10</v>
      </c>
    </row>
    <row r="50" spans="1:7" x14ac:dyDescent="0.25">
      <c r="A50">
        <v>70</v>
      </c>
      <c r="B50" s="2">
        <f t="shared" si="15"/>
        <v>700</v>
      </c>
      <c r="C50" s="2">
        <f t="shared" si="17"/>
        <v>700</v>
      </c>
      <c r="D50" s="2">
        <f>$D$45+F37</f>
        <v>700</v>
      </c>
      <c r="E50">
        <f>$E$45+F36</f>
        <v>690</v>
      </c>
      <c r="F50" s="2">
        <f t="shared" si="16"/>
        <v>700</v>
      </c>
      <c r="G50" s="2" t="s">
        <v>74</v>
      </c>
    </row>
    <row r="51" spans="1:7" x14ac:dyDescent="0.25">
      <c r="A51">
        <v>80</v>
      </c>
      <c r="B51">
        <f t="shared" si="15"/>
        <v>760</v>
      </c>
      <c r="C51">
        <f t="shared" si="17"/>
        <v>750</v>
      </c>
      <c r="D51">
        <f>$D$45+F38</f>
        <v>760</v>
      </c>
      <c r="E51">
        <f t="shared" ref="E51:E52" si="18">$E$45+F37</f>
        <v>750</v>
      </c>
      <c r="F51">
        <f t="shared" si="16"/>
        <v>760</v>
      </c>
      <c r="G51" t="s">
        <v>75</v>
      </c>
    </row>
    <row r="52" spans="1:7" x14ac:dyDescent="0.25">
      <c r="A52">
        <v>90</v>
      </c>
      <c r="B52">
        <f t="shared" si="15"/>
        <v>810</v>
      </c>
      <c r="C52">
        <f t="shared" si="17"/>
        <v>810</v>
      </c>
      <c r="D52">
        <f>$D$45+F39</f>
        <v>810</v>
      </c>
      <c r="E52">
        <f t="shared" si="18"/>
        <v>810</v>
      </c>
      <c r="F52">
        <f t="shared" si="16"/>
        <v>810</v>
      </c>
      <c r="G52" t="s">
        <v>76</v>
      </c>
    </row>
    <row r="55" spans="1:7" x14ac:dyDescent="0.25">
      <c r="A55" t="s">
        <v>77</v>
      </c>
      <c r="B55" s="28" t="s">
        <v>78</v>
      </c>
      <c r="C55" s="28"/>
      <c r="D55" s="28"/>
    </row>
    <row r="56" spans="1:7" x14ac:dyDescent="0.25">
      <c r="B56" s="29">
        <v>340</v>
      </c>
      <c r="C56" s="29">
        <v>450</v>
      </c>
      <c r="D56" s="29">
        <v>520</v>
      </c>
      <c r="E56" s="29">
        <v>560</v>
      </c>
    </row>
    <row r="57" spans="1:7" x14ac:dyDescent="0.25">
      <c r="A57" t="s">
        <v>62</v>
      </c>
      <c r="B57">
        <v>10</v>
      </c>
      <c r="C57">
        <v>20</v>
      </c>
      <c r="D57" s="2">
        <v>30</v>
      </c>
      <c r="E57">
        <v>40</v>
      </c>
      <c r="F57" s="30" t="s">
        <v>35</v>
      </c>
      <c r="G57" s="30" t="s">
        <v>36</v>
      </c>
    </row>
    <row r="58" spans="1:7" x14ac:dyDescent="0.25">
      <c r="A58">
        <v>100</v>
      </c>
      <c r="B58">
        <f>$B$56+F52</f>
        <v>1150</v>
      </c>
      <c r="C58">
        <f>$C$56+F51</f>
        <v>1210</v>
      </c>
      <c r="D58" s="2">
        <f>$D$56+F50</f>
        <v>1220</v>
      </c>
      <c r="E58">
        <f>$E$56+F49</f>
        <v>1210</v>
      </c>
      <c r="F58">
        <f>MAX(B58:E58)</f>
        <v>1220</v>
      </c>
      <c r="G58">
        <v>30</v>
      </c>
    </row>
  </sheetData>
  <mergeCells count="1"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Kasus 1</vt:lpstr>
      <vt:lpstr>Kasus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G40-30</dc:creator>
  <cp:lastModifiedBy>Naziehah Niswah</cp:lastModifiedBy>
  <dcterms:created xsi:type="dcterms:W3CDTF">2019-12-05T06:22:20Z</dcterms:created>
  <dcterms:modified xsi:type="dcterms:W3CDTF">2019-12-11T15:33:37Z</dcterms:modified>
</cp:coreProperties>
</file>