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r\Desktop\EXCEL\"/>
    </mc:Choice>
  </mc:AlternateContent>
  <xr:revisionPtr revIDLastSave="0" documentId="13_ncr:1_{11E7FF95-6D0B-45FA-8E04-D7BBCAF2DB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L9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E6" i="1"/>
  <c r="K6" i="1" s="1"/>
  <c r="E7" i="1"/>
  <c r="K7" i="1" s="1"/>
  <c r="E8" i="1"/>
  <c r="K8" i="1" s="1"/>
  <c r="E9" i="1"/>
  <c r="K9" i="1" s="1"/>
  <c r="O9" i="1" s="1"/>
  <c r="E10" i="1"/>
  <c r="K10" i="1" s="1"/>
  <c r="E11" i="1"/>
  <c r="K11" i="1" s="1"/>
  <c r="E12" i="1"/>
  <c r="K12" i="1" s="1"/>
  <c r="E13" i="1"/>
  <c r="K13" i="1" s="1"/>
  <c r="O13" i="1" s="1"/>
  <c r="E14" i="1"/>
  <c r="K14" i="1" s="1"/>
  <c r="O14" i="1" s="1"/>
  <c r="E15" i="1"/>
  <c r="K15" i="1" s="1"/>
  <c r="E16" i="1"/>
  <c r="K16" i="1" s="1"/>
  <c r="E17" i="1"/>
  <c r="K17" i="1" s="1"/>
  <c r="O17" i="1" s="1"/>
  <c r="E18" i="1"/>
  <c r="K18" i="1" s="1"/>
  <c r="O18" i="1" s="1"/>
  <c r="E19" i="1"/>
  <c r="K19" i="1" s="1"/>
  <c r="E20" i="1"/>
  <c r="K20" i="1" s="1"/>
  <c r="E21" i="1"/>
  <c r="K21" i="1" s="1"/>
  <c r="O21" i="1" s="1"/>
  <c r="E22" i="1"/>
  <c r="K22" i="1" s="1"/>
  <c r="O22" i="1" s="1"/>
  <c r="E23" i="1"/>
  <c r="K23" i="1" s="1"/>
  <c r="E5" i="1"/>
  <c r="K5" i="1" s="1"/>
  <c r="O5" i="1" s="1"/>
  <c r="E4" i="1"/>
  <c r="K4" i="1" s="1"/>
  <c r="D28" i="1"/>
  <c r="D27" i="1"/>
  <c r="D26" i="1"/>
  <c r="D25" i="1"/>
  <c r="C27" i="1"/>
  <c r="C26" i="1"/>
  <c r="C25" i="1"/>
  <c r="O20" i="1" l="1"/>
  <c r="O12" i="1"/>
  <c r="O16" i="1"/>
  <c r="O8" i="1"/>
  <c r="M25" i="1" s="1"/>
  <c r="O10" i="1"/>
  <c r="O23" i="1"/>
  <c r="O19" i="1"/>
  <c r="O15" i="1"/>
  <c r="O11" i="1"/>
  <c r="O7" i="1"/>
  <c r="O6" i="1"/>
  <c r="K28" i="1"/>
  <c r="N4" i="1"/>
  <c r="I28" i="1"/>
  <c r="O4" i="1"/>
  <c r="I27" i="1"/>
  <c r="I26" i="1"/>
  <c r="I25" i="1"/>
  <c r="N12" i="1"/>
  <c r="N7" i="1"/>
  <c r="P7" i="1" s="1"/>
  <c r="N20" i="1"/>
  <c r="P20" i="1" s="1"/>
  <c r="N8" i="1"/>
  <c r="N19" i="1"/>
  <c r="P19" i="1" s="1"/>
  <c r="N11" i="1"/>
  <c r="N22" i="1"/>
  <c r="P22" i="1" s="1"/>
  <c r="N18" i="1"/>
  <c r="P18" i="1" s="1"/>
  <c r="N14" i="1"/>
  <c r="P14" i="1" s="1"/>
  <c r="N10" i="1"/>
  <c r="P10" i="1" s="1"/>
  <c r="N6" i="1"/>
  <c r="P6" i="1" s="1"/>
  <c r="K27" i="1"/>
  <c r="N16" i="1"/>
  <c r="P16" i="1" s="1"/>
  <c r="K25" i="1"/>
  <c r="N23" i="1"/>
  <c r="N15" i="1"/>
  <c r="K26" i="1"/>
  <c r="N21" i="1"/>
  <c r="P21" i="1" s="1"/>
  <c r="N17" i="1"/>
  <c r="P17" i="1" s="1"/>
  <c r="N13" i="1"/>
  <c r="P13" i="1" s="1"/>
  <c r="N9" i="1"/>
  <c r="P9" i="1" s="1"/>
  <c r="N5" i="1"/>
  <c r="P5" i="1" s="1"/>
  <c r="G28" i="1"/>
  <c r="G26" i="1"/>
  <c r="E27" i="1"/>
  <c r="G25" i="1"/>
  <c r="G27" i="1"/>
  <c r="E25" i="1"/>
  <c r="E26" i="1"/>
  <c r="P15" i="1" l="1"/>
  <c r="P8" i="1"/>
  <c r="M27" i="1"/>
  <c r="M26" i="1"/>
  <c r="P4" i="1"/>
  <c r="P23" i="1"/>
  <c r="P12" i="1"/>
  <c r="P25" i="1"/>
  <c r="O27" i="1"/>
  <c r="M28" i="1"/>
  <c r="O28" i="1"/>
  <c r="O26" i="1"/>
  <c r="P11" i="1"/>
  <c r="L27" i="1"/>
  <c r="L28" i="1"/>
  <c r="O25" i="1"/>
  <c r="N26" i="1"/>
  <c r="L26" i="1"/>
  <c r="L25" i="1"/>
  <c r="P26" i="1" l="1"/>
  <c r="N28" i="1"/>
  <c r="N27" i="1"/>
  <c r="P28" i="1"/>
  <c r="P27" i="1"/>
  <c r="N25" i="1"/>
</calcChain>
</file>

<file path=xl/sharedStrings.xml><?xml version="1.0" encoding="utf-8"?>
<sst xmlns="http://schemas.openxmlformats.org/spreadsheetml/2006/main" count="60" uniqueCount="60">
  <si>
    <t>Employee Payroll</t>
  </si>
  <si>
    <t>First Name</t>
  </si>
  <si>
    <t>Last Name</t>
  </si>
  <si>
    <t>Hourly Rate</t>
  </si>
  <si>
    <t>Lisa Kelly</t>
  </si>
  <si>
    <t>Gregory West</t>
  </si>
  <si>
    <t xml:space="preserve">Todd </t>
  </si>
  <si>
    <t>Butler</t>
  </si>
  <si>
    <t>Mr. Shawn</t>
  </si>
  <si>
    <t>Crystal</t>
  </si>
  <si>
    <t xml:space="preserve"> Ross</t>
  </si>
  <si>
    <t xml:space="preserve">Anthony </t>
  </si>
  <si>
    <t>Wallace</t>
  </si>
  <si>
    <t xml:space="preserve">Michael </t>
  </si>
  <si>
    <t>Oneill</t>
  </si>
  <si>
    <t xml:space="preserve">Sherry </t>
  </si>
  <si>
    <t>Bright</t>
  </si>
  <si>
    <t>Christian</t>
  </si>
  <si>
    <t>Allen</t>
  </si>
  <si>
    <t xml:space="preserve">Christopher </t>
  </si>
  <si>
    <t>Gonzalez</t>
  </si>
  <si>
    <t xml:space="preserve">Dana </t>
  </si>
  <si>
    <t>Martin</t>
  </si>
  <si>
    <t xml:space="preserve">Adam </t>
  </si>
  <si>
    <t>Rodriguez</t>
  </si>
  <si>
    <t>Dean</t>
  </si>
  <si>
    <t>Castro</t>
  </si>
  <si>
    <t xml:space="preserve">Scott </t>
  </si>
  <si>
    <t>Kaiser</t>
  </si>
  <si>
    <t xml:space="preserve">Matthew </t>
  </si>
  <si>
    <t>Robles</t>
  </si>
  <si>
    <t xml:space="preserve">Alexandra </t>
  </si>
  <si>
    <t>Davis</t>
  </si>
  <si>
    <t xml:space="preserve">Sharon </t>
  </si>
  <si>
    <t>Burke</t>
  </si>
  <si>
    <t xml:space="preserve">Dean </t>
  </si>
  <si>
    <t>Hall</t>
  </si>
  <si>
    <t xml:space="preserve">Monica </t>
  </si>
  <si>
    <t>Smith</t>
  </si>
  <si>
    <t xml:space="preserve">Brenda </t>
  </si>
  <si>
    <t>Reed</t>
  </si>
  <si>
    <t>Jones</t>
  </si>
  <si>
    <t>Joe</t>
  </si>
  <si>
    <t xml:space="preserve">Max </t>
  </si>
  <si>
    <t xml:space="preserve">Min </t>
  </si>
  <si>
    <t xml:space="preserve">Avg </t>
  </si>
  <si>
    <t>Total</t>
  </si>
  <si>
    <t>Working Hour(Daily)</t>
  </si>
  <si>
    <t>Bonus</t>
  </si>
  <si>
    <t xml:space="preserve">Total (without bonus) </t>
  </si>
  <si>
    <t>Total (with bonus)</t>
  </si>
  <si>
    <t>Working Hour (1st week)</t>
  </si>
  <si>
    <t>Working Hour (2nd week)</t>
  </si>
  <si>
    <t>Working Hour (3rd week)</t>
  </si>
  <si>
    <t>Over Time Bonus(1st week)</t>
  </si>
  <si>
    <t>Over Time Bonus(2nd week)</t>
  </si>
  <si>
    <t>Over Time Bonus(3rd week)</t>
  </si>
  <si>
    <t>weekly payment(1st week)</t>
  </si>
  <si>
    <t>weekly payment (2nd week)</t>
  </si>
  <si>
    <t>weekly payment (3rd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</si>
</sst>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2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212529"/>
      <name val="Roboto"/>
    </font>
    <font>
      <b/>
      <sz val="11"/>
      <color rgb="FF212529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1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44" fontId="3" fillId="4" borderId="8" xfId="1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4" fontId="0" fillId="2" borderId="5" xfId="0" applyNumberFormat="1" applyFill="1" applyBorder="1" applyAlignment="1">
      <alignment vertical="center"/>
    </xf>
    <xf numFmtId="44" fontId="0" fillId="2" borderId="5" xfId="1" applyFont="1" applyFill="1" applyBorder="1" applyAlignment="1">
      <alignment horizontal="left" vertical="center" wrapText="1"/>
    </xf>
    <xf numFmtId="0" fontId="0" fillId="3" borderId="5" xfId="0" applyFill="1" applyBorder="1"/>
    <xf numFmtId="0" fontId="0" fillId="4" borderId="5" xfId="0" applyFill="1" applyBorder="1"/>
    <xf numFmtId="0" fontId="0" fillId="4" borderId="6" xfId="0" applyFill="1" applyBorder="1"/>
    <xf numFmtId="0" fontId="6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2" fontId="2" fillId="4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1" applyNumberFormat="1" applyFont="1" applyFill="1" applyBorder="1" applyAlignment="1">
      <alignment horizontal="center" wrapText="1"/>
    </xf>
    <xf numFmtId="0" fontId="2" fillId="3" borderId="5" xfId="1" applyNumberFormat="1" applyFont="1" applyFill="1" applyBorder="1" applyAlignment="1">
      <alignment horizontal="center" wrapText="1"/>
    </xf>
    <xf numFmtId="0" fontId="2" fillId="4" borderId="5" xfId="1" applyNumberFormat="1" applyFont="1" applyFill="1" applyBorder="1" applyAlignment="1">
      <alignment horizontal="center" wrapText="1"/>
    </xf>
    <xf numFmtId="0" fontId="2" fillId="4" borderId="6" xfId="1" applyNumberFormat="1" applyFont="1" applyFill="1" applyBorder="1" applyAlignment="1">
      <alignment horizontal="center" wrapText="1"/>
    </xf>
    <xf numFmtId="164" fontId="2" fillId="2" borderId="1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2" borderId="4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2" fontId="2" fillId="3" borderId="11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2" fillId="3" borderId="4" xfId="1" applyNumberFormat="1" applyFont="1" applyFill="1" applyBorder="1" applyAlignment="1">
      <alignment horizontal="center" wrapText="1"/>
    </xf>
    <xf numFmtId="0" fontId="2" fillId="3" borderId="6" xfId="1" applyNumberFormat="1" applyFont="1" applyFill="1" applyBorder="1" applyAlignment="1">
      <alignment horizontal="center" wrapText="1"/>
    </xf>
    <xf numFmtId="2" fontId="2" fillId="4" borderId="11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2" borderId="15" xfId="1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2" fillId="2" borderId="18" xfId="1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workbookViewId="0">
      <selection activeCell="J4" sqref="J4"/>
    </sheetView>
  </sheetViews>
  <sheetFormatPr defaultRowHeight="16.5" x14ac:dyDescent="0.35"/>
  <cols>
    <col min="1" max="1" width="12.21875" customWidth="1"/>
    <col min="2" max="2" width="10.5546875" customWidth="1"/>
    <col min="3" max="3" width="9.88671875" customWidth="1"/>
    <col min="4" max="4" width="10.6640625" customWidth="1"/>
    <col min="6" max="6" width="11.21875" customWidth="1"/>
    <col min="8" max="8" width="11.77734375" customWidth="1"/>
    <col min="9" max="10" width="10.88671875" style="1" customWidth="1"/>
    <col min="11" max="11" width="10.6640625" customWidth="1"/>
    <col min="12" max="12" width="11.21875" customWidth="1"/>
  </cols>
  <sheetData>
    <row r="1" spans="1:16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65"/>
    </row>
    <row r="2" spans="1:16" ht="17.25" thickBot="1" x14ac:dyDescent="0.4">
      <c r="A2" s="3"/>
      <c r="B2" s="3"/>
      <c r="C2" s="3"/>
      <c r="D2" s="3"/>
      <c r="E2" s="3"/>
      <c r="F2" s="3"/>
      <c r="G2" s="3"/>
      <c r="H2" s="3"/>
      <c r="I2" s="3"/>
      <c r="J2" s="65"/>
    </row>
    <row r="3" spans="1:16" ht="69" x14ac:dyDescent="0.35">
      <c r="A3" s="4" t="s">
        <v>1</v>
      </c>
      <c r="B3" s="5" t="s">
        <v>2</v>
      </c>
      <c r="C3" s="5" t="s">
        <v>3</v>
      </c>
      <c r="D3" s="5" t="s">
        <v>47</v>
      </c>
      <c r="E3" s="5" t="s">
        <v>51</v>
      </c>
      <c r="F3" s="5" t="s">
        <v>57</v>
      </c>
      <c r="G3" s="5" t="s">
        <v>52</v>
      </c>
      <c r="H3" s="5" t="s">
        <v>58</v>
      </c>
      <c r="I3" s="5" t="s">
        <v>53</v>
      </c>
      <c r="J3" s="5" t="s">
        <v>59</v>
      </c>
      <c r="K3" s="6" t="s">
        <v>54</v>
      </c>
      <c r="L3" s="6" t="s">
        <v>55</v>
      </c>
      <c r="M3" s="6" t="s">
        <v>56</v>
      </c>
      <c r="N3" s="7" t="s">
        <v>49</v>
      </c>
      <c r="O3" s="8" t="s">
        <v>48</v>
      </c>
      <c r="P3" s="9" t="s">
        <v>50</v>
      </c>
    </row>
    <row r="4" spans="1:16" x14ac:dyDescent="0.35">
      <c r="A4" s="20" t="s">
        <v>6</v>
      </c>
      <c r="B4" s="10" t="s">
        <v>7</v>
      </c>
      <c r="C4" s="11">
        <v>12</v>
      </c>
      <c r="D4" s="10">
        <v>8</v>
      </c>
      <c r="E4" s="10">
        <f>D4*5</f>
        <v>40</v>
      </c>
      <c r="F4" s="11">
        <f>$C4*E4</f>
        <v>480</v>
      </c>
      <c r="G4" s="10">
        <v>15</v>
      </c>
      <c r="H4" s="11">
        <f>$C4*G4</f>
        <v>180</v>
      </c>
      <c r="I4" s="10">
        <v>25</v>
      </c>
      <c r="J4" s="11">
        <f>$C4*I4</f>
        <v>300</v>
      </c>
      <c r="K4" s="12">
        <f>IF(E4&gt;35,E4-35,0)</f>
        <v>5</v>
      </c>
      <c r="L4" s="13">
        <f>IF(G4&gt;35,G4-35,0)</f>
        <v>0</v>
      </c>
      <c r="M4" s="14">
        <f>IF(I4&gt;20,I4-20,0)</f>
        <v>5</v>
      </c>
      <c r="N4" s="15">
        <f>SUM(E4,G4,I4)</f>
        <v>80</v>
      </c>
      <c r="O4" s="15">
        <f>SUM(K4,L4,M4)</f>
        <v>10</v>
      </c>
      <c r="P4" s="21">
        <f>SUM(N4,O4)</f>
        <v>90</v>
      </c>
    </row>
    <row r="5" spans="1:16" x14ac:dyDescent="0.35">
      <c r="A5" s="20" t="s">
        <v>8</v>
      </c>
      <c r="B5" s="10" t="s">
        <v>41</v>
      </c>
      <c r="C5" s="11">
        <v>15</v>
      </c>
      <c r="D5" s="10">
        <v>6</v>
      </c>
      <c r="E5" s="10">
        <f>D5*5</f>
        <v>30</v>
      </c>
      <c r="F5" s="11">
        <f t="shared" ref="F5:F23" si="0">$C5*E5</f>
        <v>450</v>
      </c>
      <c r="G5" s="10">
        <v>25</v>
      </c>
      <c r="H5" s="11">
        <f t="shared" ref="H5:H23" si="1">$C5*G5</f>
        <v>375</v>
      </c>
      <c r="I5" s="10">
        <v>45</v>
      </c>
      <c r="J5" s="11">
        <f t="shared" ref="J5:J23" si="2">$C5*I5</f>
        <v>675</v>
      </c>
      <c r="K5" s="12">
        <f>IF(E5&gt;35,E5-35,0)</f>
        <v>0</v>
      </c>
      <c r="L5" s="13">
        <f>IF(G5&gt;35,G5-35,0)</f>
        <v>0</v>
      </c>
      <c r="M5" s="14">
        <f t="shared" ref="M5:M23" si="3">IF(I5&gt;20,I5-20,0)</f>
        <v>25</v>
      </c>
      <c r="N5" s="15">
        <f t="shared" ref="N5:N23" si="4">SUM(E5,G5,I5)</f>
        <v>100</v>
      </c>
      <c r="O5" s="15">
        <f t="shared" ref="O5:O23" si="5">SUM(K5,L5,M5)</f>
        <v>25</v>
      </c>
      <c r="P5" s="21">
        <f t="shared" ref="P5:P23" si="6">SUM(N5,O5)</f>
        <v>125</v>
      </c>
    </row>
    <row r="6" spans="1:16" x14ac:dyDescent="0.35">
      <c r="A6" s="20" t="s">
        <v>9</v>
      </c>
      <c r="B6" s="10" t="s">
        <v>10</v>
      </c>
      <c r="C6" s="11">
        <v>20</v>
      </c>
      <c r="D6" s="10">
        <v>5</v>
      </c>
      <c r="E6" s="10">
        <f t="shared" ref="E6:E23" si="7">D6*5</f>
        <v>25</v>
      </c>
      <c r="F6" s="11">
        <f t="shared" si="0"/>
        <v>500</v>
      </c>
      <c r="G6" s="10">
        <v>35</v>
      </c>
      <c r="H6" s="11">
        <f t="shared" si="1"/>
        <v>700</v>
      </c>
      <c r="I6" s="10">
        <v>50</v>
      </c>
      <c r="J6" s="11">
        <f t="shared" si="2"/>
        <v>1000</v>
      </c>
      <c r="K6" s="12">
        <f t="shared" ref="K6:K23" si="8">IF(E6&gt;35,E6-35,0)</f>
        <v>0</v>
      </c>
      <c r="L6" s="13">
        <f>IF(G6&gt;35,G6-35,0)</f>
        <v>0</v>
      </c>
      <c r="M6" s="14">
        <f t="shared" si="3"/>
        <v>30</v>
      </c>
      <c r="N6" s="15">
        <f t="shared" si="4"/>
        <v>110</v>
      </c>
      <c r="O6" s="15">
        <f t="shared" si="5"/>
        <v>30</v>
      </c>
      <c r="P6" s="21">
        <f t="shared" si="6"/>
        <v>140</v>
      </c>
    </row>
    <row r="7" spans="1:16" x14ac:dyDescent="0.35">
      <c r="A7" s="20" t="s">
        <v>11</v>
      </c>
      <c r="B7" s="10" t="s">
        <v>12</v>
      </c>
      <c r="C7" s="11">
        <v>18</v>
      </c>
      <c r="D7" s="10">
        <v>10</v>
      </c>
      <c r="E7" s="10">
        <f t="shared" si="7"/>
        <v>50</v>
      </c>
      <c r="F7" s="11">
        <f t="shared" si="0"/>
        <v>900</v>
      </c>
      <c r="G7" s="10">
        <v>45</v>
      </c>
      <c r="H7" s="11">
        <f t="shared" si="1"/>
        <v>810</v>
      </c>
      <c r="I7" s="10">
        <v>2.5</v>
      </c>
      <c r="J7" s="11">
        <f t="shared" si="2"/>
        <v>45</v>
      </c>
      <c r="K7" s="12">
        <f t="shared" si="8"/>
        <v>15</v>
      </c>
      <c r="L7" s="13">
        <f>IF(G7&gt;35,G7-35,0)</f>
        <v>10</v>
      </c>
      <c r="M7" s="14">
        <f t="shared" si="3"/>
        <v>0</v>
      </c>
      <c r="N7" s="15">
        <f t="shared" si="4"/>
        <v>97.5</v>
      </c>
      <c r="O7" s="15">
        <f t="shared" si="5"/>
        <v>25</v>
      </c>
      <c r="P7" s="21">
        <f t="shared" si="6"/>
        <v>122.5</v>
      </c>
    </row>
    <row r="8" spans="1:16" x14ac:dyDescent="0.35">
      <c r="A8" s="20" t="s">
        <v>13</v>
      </c>
      <c r="B8" s="10" t="s">
        <v>14</v>
      </c>
      <c r="C8" s="11">
        <v>10</v>
      </c>
      <c r="D8" s="10">
        <v>12</v>
      </c>
      <c r="E8" s="10">
        <f t="shared" si="7"/>
        <v>60</v>
      </c>
      <c r="F8" s="11">
        <f t="shared" si="0"/>
        <v>600</v>
      </c>
      <c r="G8" s="10">
        <v>85</v>
      </c>
      <c r="H8" s="11">
        <f t="shared" si="1"/>
        <v>850</v>
      </c>
      <c r="I8" s="10">
        <v>56</v>
      </c>
      <c r="J8" s="11">
        <f t="shared" si="2"/>
        <v>560</v>
      </c>
      <c r="K8" s="12">
        <f t="shared" si="8"/>
        <v>25</v>
      </c>
      <c r="L8" s="13">
        <f>IF(G8&gt;35,G8-35,0)</f>
        <v>50</v>
      </c>
      <c r="M8" s="14">
        <f t="shared" si="3"/>
        <v>36</v>
      </c>
      <c r="N8" s="15">
        <f t="shared" si="4"/>
        <v>201</v>
      </c>
      <c r="O8" s="15">
        <f t="shared" si="5"/>
        <v>111</v>
      </c>
      <c r="P8" s="21">
        <f t="shared" si="6"/>
        <v>312</v>
      </c>
    </row>
    <row r="9" spans="1:16" x14ac:dyDescent="0.35">
      <c r="A9" s="20" t="s">
        <v>15</v>
      </c>
      <c r="B9" s="10" t="s">
        <v>16</v>
      </c>
      <c r="C9" s="11">
        <v>10</v>
      </c>
      <c r="D9" s="10">
        <v>4</v>
      </c>
      <c r="E9" s="10">
        <f t="shared" si="7"/>
        <v>20</v>
      </c>
      <c r="F9" s="11">
        <f t="shared" si="0"/>
        <v>200</v>
      </c>
      <c r="G9" s="10">
        <v>15</v>
      </c>
      <c r="H9" s="11">
        <f t="shared" si="1"/>
        <v>150</v>
      </c>
      <c r="I9" s="10">
        <v>7</v>
      </c>
      <c r="J9" s="11">
        <f t="shared" si="2"/>
        <v>70</v>
      </c>
      <c r="K9" s="12">
        <f t="shared" si="8"/>
        <v>0</v>
      </c>
      <c r="L9" s="13">
        <f>IF(G9&gt;35,G9-35,0)</f>
        <v>0</v>
      </c>
      <c r="M9" s="14">
        <f t="shared" si="3"/>
        <v>0</v>
      </c>
      <c r="N9" s="15">
        <f t="shared" si="4"/>
        <v>42</v>
      </c>
      <c r="O9" s="15">
        <f t="shared" si="5"/>
        <v>0</v>
      </c>
      <c r="P9" s="21">
        <f t="shared" si="6"/>
        <v>42</v>
      </c>
    </row>
    <row r="10" spans="1:16" x14ac:dyDescent="0.35">
      <c r="A10" s="20" t="s">
        <v>17</v>
      </c>
      <c r="B10" s="10" t="s">
        <v>18</v>
      </c>
      <c r="C10" s="11">
        <v>12</v>
      </c>
      <c r="D10" s="10">
        <v>2</v>
      </c>
      <c r="E10" s="10">
        <f t="shared" si="7"/>
        <v>10</v>
      </c>
      <c r="F10" s="11">
        <f t="shared" si="0"/>
        <v>120</v>
      </c>
      <c r="G10" s="10">
        <v>35</v>
      </c>
      <c r="H10" s="11">
        <f t="shared" si="1"/>
        <v>420</v>
      </c>
      <c r="I10" s="10">
        <v>32</v>
      </c>
      <c r="J10" s="11">
        <f t="shared" si="2"/>
        <v>384</v>
      </c>
      <c r="K10" s="12">
        <f t="shared" si="8"/>
        <v>0</v>
      </c>
      <c r="L10" s="13">
        <f>IF(G10&gt;35,G10-35,0)</f>
        <v>0</v>
      </c>
      <c r="M10" s="14">
        <f t="shared" si="3"/>
        <v>12</v>
      </c>
      <c r="N10" s="15">
        <f t="shared" si="4"/>
        <v>77</v>
      </c>
      <c r="O10" s="15">
        <f t="shared" si="5"/>
        <v>12</v>
      </c>
      <c r="P10" s="21">
        <f t="shared" si="6"/>
        <v>89</v>
      </c>
    </row>
    <row r="11" spans="1:16" x14ac:dyDescent="0.35">
      <c r="A11" s="20" t="s">
        <v>19</v>
      </c>
      <c r="B11" s="10" t="s">
        <v>20</v>
      </c>
      <c r="C11" s="11">
        <v>15</v>
      </c>
      <c r="D11" s="10">
        <v>5</v>
      </c>
      <c r="E11" s="10">
        <f t="shared" si="7"/>
        <v>25</v>
      </c>
      <c r="F11" s="11">
        <f t="shared" si="0"/>
        <v>375</v>
      </c>
      <c r="G11" s="10">
        <v>100</v>
      </c>
      <c r="H11" s="11">
        <f t="shared" si="1"/>
        <v>1500</v>
      </c>
      <c r="I11" s="10">
        <v>45</v>
      </c>
      <c r="J11" s="11">
        <f t="shared" si="2"/>
        <v>675</v>
      </c>
      <c r="K11" s="12">
        <f t="shared" si="8"/>
        <v>0</v>
      </c>
      <c r="L11" s="13">
        <f>IF(G11&gt;35,G11-35,0)</f>
        <v>65</v>
      </c>
      <c r="M11" s="14">
        <f t="shared" si="3"/>
        <v>25</v>
      </c>
      <c r="N11" s="15">
        <f t="shared" si="4"/>
        <v>170</v>
      </c>
      <c r="O11" s="15">
        <f t="shared" si="5"/>
        <v>90</v>
      </c>
      <c r="P11" s="21">
        <f t="shared" si="6"/>
        <v>260</v>
      </c>
    </row>
    <row r="12" spans="1:16" x14ac:dyDescent="0.35">
      <c r="A12" s="20" t="s">
        <v>21</v>
      </c>
      <c r="B12" s="10" t="s">
        <v>22</v>
      </c>
      <c r="C12" s="11">
        <v>18</v>
      </c>
      <c r="D12" s="10">
        <v>6</v>
      </c>
      <c r="E12" s="10">
        <f t="shared" si="7"/>
        <v>30</v>
      </c>
      <c r="F12" s="11">
        <f t="shared" si="0"/>
        <v>540</v>
      </c>
      <c r="G12" s="10">
        <v>10</v>
      </c>
      <c r="H12" s="11">
        <f t="shared" si="1"/>
        <v>180</v>
      </c>
      <c r="I12" s="10">
        <v>62</v>
      </c>
      <c r="J12" s="11">
        <f t="shared" si="2"/>
        <v>1116</v>
      </c>
      <c r="K12" s="12">
        <f t="shared" si="8"/>
        <v>0</v>
      </c>
      <c r="L12" s="13">
        <f>IF(G12&gt;35,G12-35,0)</f>
        <v>0</v>
      </c>
      <c r="M12" s="14">
        <f t="shared" si="3"/>
        <v>42</v>
      </c>
      <c r="N12" s="15">
        <f t="shared" si="4"/>
        <v>102</v>
      </c>
      <c r="O12" s="15">
        <f t="shared" si="5"/>
        <v>42</v>
      </c>
      <c r="P12" s="21">
        <f t="shared" si="6"/>
        <v>144</v>
      </c>
    </row>
    <row r="13" spans="1:16" x14ac:dyDescent="0.35">
      <c r="A13" s="20" t="s">
        <v>23</v>
      </c>
      <c r="B13" s="10" t="s">
        <v>42</v>
      </c>
      <c r="C13" s="11">
        <v>20</v>
      </c>
      <c r="D13" s="10">
        <v>12</v>
      </c>
      <c r="E13" s="10">
        <f t="shared" si="7"/>
        <v>60</v>
      </c>
      <c r="F13" s="11">
        <f t="shared" si="0"/>
        <v>1200</v>
      </c>
      <c r="G13" s="10">
        <v>5</v>
      </c>
      <c r="H13" s="11">
        <f t="shared" si="1"/>
        <v>100</v>
      </c>
      <c r="I13" s="10">
        <v>10</v>
      </c>
      <c r="J13" s="11">
        <f t="shared" si="2"/>
        <v>200</v>
      </c>
      <c r="K13" s="12">
        <f t="shared" si="8"/>
        <v>25</v>
      </c>
      <c r="L13" s="13">
        <f>IF(G13&gt;35,G13-35,0)</f>
        <v>0</v>
      </c>
      <c r="M13" s="14">
        <f t="shared" si="3"/>
        <v>0</v>
      </c>
      <c r="N13" s="15">
        <f t="shared" si="4"/>
        <v>75</v>
      </c>
      <c r="O13" s="15">
        <f t="shared" si="5"/>
        <v>25</v>
      </c>
      <c r="P13" s="21">
        <f t="shared" si="6"/>
        <v>100</v>
      </c>
    </row>
    <row r="14" spans="1:16" x14ac:dyDescent="0.35">
      <c r="A14" s="20" t="s">
        <v>4</v>
      </c>
      <c r="B14" s="10" t="s">
        <v>24</v>
      </c>
      <c r="C14" s="11">
        <v>25</v>
      </c>
      <c r="D14" s="10">
        <v>14</v>
      </c>
      <c r="E14" s="10">
        <f t="shared" si="7"/>
        <v>70</v>
      </c>
      <c r="F14" s="11">
        <f t="shared" si="0"/>
        <v>1750</v>
      </c>
      <c r="G14" s="10">
        <v>25</v>
      </c>
      <c r="H14" s="11">
        <f t="shared" si="1"/>
        <v>625</v>
      </c>
      <c r="I14" s="10">
        <v>12.5</v>
      </c>
      <c r="J14" s="11">
        <f t="shared" si="2"/>
        <v>312.5</v>
      </c>
      <c r="K14" s="12">
        <f t="shared" si="8"/>
        <v>35</v>
      </c>
      <c r="L14" s="13">
        <f>IF(G14&gt;35,G14-35,0)</f>
        <v>0</v>
      </c>
      <c r="M14" s="14">
        <f t="shared" si="3"/>
        <v>0</v>
      </c>
      <c r="N14" s="15">
        <f t="shared" si="4"/>
        <v>107.5</v>
      </c>
      <c r="O14" s="15">
        <f t="shared" si="5"/>
        <v>35</v>
      </c>
      <c r="P14" s="21">
        <f t="shared" si="6"/>
        <v>142.5</v>
      </c>
    </row>
    <row r="15" spans="1:16" x14ac:dyDescent="0.35">
      <c r="A15" s="20" t="s">
        <v>25</v>
      </c>
      <c r="B15" s="10" t="s">
        <v>26</v>
      </c>
      <c r="C15" s="11">
        <v>30</v>
      </c>
      <c r="D15" s="10">
        <v>16</v>
      </c>
      <c r="E15" s="10">
        <f t="shared" si="7"/>
        <v>80</v>
      </c>
      <c r="F15" s="11">
        <f t="shared" si="0"/>
        <v>2400</v>
      </c>
      <c r="G15" s="10">
        <v>35</v>
      </c>
      <c r="H15" s="11">
        <f t="shared" si="1"/>
        <v>1050</v>
      </c>
      <c r="I15" s="10">
        <v>5.5</v>
      </c>
      <c r="J15" s="11">
        <f t="shared" si="2"/>
        <v>165</v>
      </c>
      <c r="K15" s="12">
        <f t="shared" si="8"/>
        <v>45</v>
      </c>
      <c r="L15" s="13">
        <f>IF(G15&gt;35,G15-35,0)</f>
        <v>0</v>
      </c>
      <c r="M15" s="14">
        <f t="shared" si="3"/>
        <v>0</v>
      </c>
      <c r="N15" s="15">
        <f t="shared" si="4"/>
        <v>120.5</v>
      </c>
      <c r="O15" s="15">
        <f t="shared" si="5"/>
        <v>45</v>
      </c>
      <c r="P15" s="21">
        <f t="shared" si="6"/>
        <v>165.5</v>
      </c>
    </row>
    <row r="16" spans="1:16" x14ac:dyDescent="0.35">
      <c r="A16" s="20" t="s">
        <v>5</v>
      </c>
      <c r="B16" s="10"/>
      <c r="C16" s="11">
        <v>40</v>
      </c>
      <c r="D16" s="10">
        <v>5</v>
      </c>
      <c r="E16" s="10">
        <f t="shared" si="7"/>
        <v>25</v>
      </c>
      <c r="F16" s="11">
        <f t="shared" si="0"/>
        <v>1000</v>
      </c>
      <c r="G16" s="10">
        <v>23</v>
      </c>
      <c r="H16" s="11">
        <f t="shared" si="1"/>
        <v>920</v>
      </c>
      <c r="I16" s="10">
        <v>2.5</v>
      </c>
      <c r="J16" s="11">
        <f t="shared" si="2"/>
        <v>100</v>
      </c>
      <c r="K16" s="12">
        <f t="shared" si="8"/>
        <v>0</v>
      </c>
      <c r="L16" s="13">
        <f>IF(G16&gt;35,G16-35,0)</f>
        <v>0</v>
      </c>
      <c r="M16" s="14">
        <f t="shared" si="3"/>
        <v>0</v>
      </c>
      <c r="N16" s="15">
        <f t="shared" si="4"/>
        <v>50.5</v>
      </c>
      <c r="O16" s="15">
        <f t="shared" si="5"/>
        <v>0</v>
      </c>
      <c r="P16" s="21">
        <f t="shared" si="6"/>
        <v>50.5</v>
      </c>
    </row>
    <row r="17" spans="1:16" x14ac:dyDescent="0.35">
      <c r="A17" s="20" t="s">
        <v>27</v>
      </c>
      <c r="B17" s="10" t="s">
        <v>28</v>
      </c>
      <c r="C17" s="11">
        <v>45</v>
      </c>
      <c r="D17" s="10">
        <v>4.5</v>
      </c>
      <c r="E17" s="10">
        <f t="shared" si="7"/>
        <v>22.5</v>
      </c>
      <c r="F17" s="11">
        <f t="shared" si="0"/>
        <v>1012.5</v>
      </c>
      <c r="G17" s="10">
        <v>11.5</v>
      </c>
      <c r="H17" s="11">
        <f t="shared" si="1"/>
        <v>517.5</v>
      </c>
      <c r="I17" s="10">
        <v>11.5</v>
      </c>
      <c r="J17" s="11">
        <f t="shared" si="2"/>
        <v>517.5</v>
      </c>
      <c r="K17" s="12">
        <f t="shared" si="8"/>
        <v>0</v>
      </c>
      <c r="L17" s="13">
        <f>IF(G17&gt;35,G17-35,0)</f>
        <v>0</v>
      </c>
      <c r="M17" s="14">
        <f t="shared" si="3"/>
        <v>0</v>
      </c>
      <c r="N17" s="15">
        <f t="shared" si="4"/>
        <v>45.5</v>
      </c>
      <c r="O17" s="15">
        <f t="shared" si="5"/>
        <v>0</v>
      </c>
      <c r="P17" s="21">
        <f t="shared" si="6"/>
        <v>45.5</v>
      </c>
    </row>
    <row r="18" spans="1:16" x14ac:dyDescent="0.35">
      <c r="A18" s="20" t="s">
        <v>29</v>
      </c>
      <c r="B18" s="10" t="s">
        <v>30</v>
      </c>
      <c r="C18" s="11">
        <v>60</v>
      </c>
      <c r="D18" s="10">
        <v>5.5</v>
      </c>
      <c r="E18" s="10">
        <f t="shared" si="7"/>
        <v>27.5</v>
      </c>
      <c r="F18" s="11">
        <f t="shared" si="0"/>
        <v>1650</v>
      </c>
      <c r="G18" s="10">
        <v>7.25</v>
      </c>
      <c r="H18" s="11">
        <f t="shared" si="1"/>
        <v>435</v>
      </c>
      <c r="I18" s="10">
        <v>7.25</v>
      </c>
      <c r="J18" s="11">
        <f t="shared" si="2"/>
        <v>435</v>
      </c>
      <c r="K18" s="12">
        <f t="shared" si="8"/>
        <v>0</v>
      </c>
      <c r="L18" s="13">
        <f>IF(G18&gt;35,G18-35,0)</f>
        <v>0</v>
      </c>
      <c r="M18" s="14">
        <f t="shared" si="3"/>
        <v>0</v>
      </c>
      <c r="N18" s="15">
        <f t="shared" si="4"/>
        <v>42</v>
      </c>
      <c r="O18" s="15">
        <f t="shared" si="5"/>
        <v>0</v>
      </c>
      <c r="P18" s="21">
        <f t="shared" si="6"/>
        <v>42</v>
      </c>
    </row>
    <row r="19" spans="1:16" x14ac:dyDescent="0.35">
      <c r="A19" s="20" t="s">
        <v>31</v>
      </c>
      <c r="B19" s="10" t="s">
        <v>32</v>
      </c>
      <c r="C19" s="11">
        <v>50</v>
      </c>
      <c r="D19" s="10">
        <v>20</v>
      </c>
      <c r="E19" s="10">
        <f t="shared" si="7"/>
        <v>100</v>
      </c>
      <c r="F19" s="11">
        <f t="shared" si="0"/>
        <v>5000</v>
      </c>
      <c r="G19" s="10">
        <v>50</v>
      </c>
      <c r="H19" s="11">
        <f t="shared" si="1"/>
        <v>2500</v>
      </c>
      <c r="I19" s="10">
        <v>56</v>
      </c>
      <c r="J19" s="11">
        <f t="shared" si="2"/>
        <v>2800</v>
      </c>
      <c r="K19" s="12">
        <f t="shared" si="8"/>
        <v>65</v>
      </c>
      <c r="L19" s="13">
        <f>IF(G19&gt;35,G19-35,0)</f>
        <v>15</v>
      </c>
      <c r="M19" s="14">
        <f t="shared" si="3"/>
        <v>36</v>
      </c>
      <c r="N19" s="15">
        <f t="shared" si="4"/>
        <v>206</v>
      </c>
      <c r="O19" s="15">
        <f t="shared" si="5"/>
        <v>116</v>
      </c>
      <c r="P19" s="21">
        <f t="shared" si="6"/>
        <v>322</v>
      </c>
    </row>
    <row r="20" spans="1:16" x14ac:dyDescent="0.35">
      <c r="A20" s="20" t="s">
        <v>33</v>
      </c>
      <c r="B20" s="10" t="s">
        <v>34</v>
      </c>
      <c r="C20" s="11">
        <v>5</v>
      </c>
      <c r="D20" s="10">
        <v>8.25</v>
      </c>
      <c r="E20" s="10">
        <f t="shared" si="7"/>
        <v>41.25</v>
      </c>
      <c r="F20" s="11">
        <f t="shared" si="0"/>
        <v>206.25</v>
      </c>
      <c r="G20" s="10">
        <v>41</v>
      </c>
      <c r="H20" s="11">
        <f t="shared" si="1"/>
        <v>205</v>
      </c>
      <c r="I20" s="10">
        <v>37</v>
      </c>
      <c r="J20" s="11">
        <f t="shared" si="2"/>
        <v>185</v>
      </c>
      <c r="K20" s="12">
        <f t="shared" si="8"/>
        <v>6.25</v>
      </c>
      <c r="L20" s="13">
        <f>IF(G20&gt;35,G20-35,0)</f>
        <v>6</v>
      </c>
      <c r="M20" s="14">
        <f t="shared" si="3"/>
        <v>17</v>
      </c>
      <c r="N20" s="15">
        <f t="shared" si="4"/>
        <v>119.25</v>
      </c>
      <c r="O20" s="15">
        <f t="shared" si="5"/>
        <v>29.25</v>
      </c>
      <c r="P20" s="21">
        <f t="shared" si="6"/>
        <v>148.5</v>
      </c>
    </row>
    <row r="21" spans="1:16" x14ac:dyDescent="0.35">
      <c r="A21" s="20" t="s">
        <v>35</v>
      </c>
      <c r="B21" s="10" t="s">
        <v>36</v>
      </c>
      <c r="C21" s="11">
        <v>8</v>
      </c>
      <c r="D21" s="10">
        <v>6.5</v>
      </c>
      <c r="E21" s="10">
        <f t="shared" si="7"/>
        <v>32.5</v>
      </c>
      <c r="F21" s="11">
        <f t="shared" si="0"/>
        <v>260</v>
      </c>
      <c r="G21" s="10">
        <v>4.25</v>
      </c>
      <c r="H21" s="11">
        <f t="shared" si="1"/>
        <v>34</v>
      </c>
      <c r="I21" s="10">
        <v>45</v>
      </c>
      <c r="J21" s="11">
        <f t="shared" si="2"/>
        <v>360</v>
      </c>
      <c r="K21" s="12">
        <f t="shared" si="8"/>
        <v>0</v>
      </c>
      <c r="L21" s="13">
        <f>IF(G21&gt;35,G21-35,0)</f>
        <v>0</v>
      </c>
      <c r="M21" s="14">
        <f t="shared" si="3"/>
        <v>25</v>
      </c>
      <c r="N21" s="15">
        <f t="shared" si="4"/>
        <v>81.75</v>
      </c>
      <c r="O21" s="15">
        <f t="shared" si="5"/>
        <v>25</v>
      </c>
      <c r="P21" s="21">
        <f t="shared" si="6"/>
        <v>106.75</v>
      </c>
    </row>
    <row r="22" spans="1:16" x14ac:dyDescent="0.35">
      <c r="A22" s="20" t="s">
        <v>37</v>
      </c>
      <c r="B22" s="10" t="s">
        <v>38</v>
      </c>
      <c r="C22" s="11">
        <v>7.5</v>
      </c>
      <c r="D22" s="10">
        <v>7.5</v>
      </c>
      <c r="E22" s="10">
        <f t="shared" si="7"/>
        <v>37.5</v>
      </c>
      <c r="F22" s="11">
        <f t="shared" si="0"/>
        <v>281.25</v>
      </c>
      <c r="G22" s="10">
        <v>125</v>
      </c>
      <c r="H22" s="11">
        <f t="shared" si="1"/>
        <v>937.5</v>
      </c>
      <c r="I22" s="10">
        <v>12</v>
      </c>
      <c r="J22" s="11">
        <f t="shared" si="2"/>
        <v>90</v>
      </c>
      <c r="K22" s="12">
        <f t="shared" si="8"/>
        <v>2.5</v>
      </c>
      <c r="L22" s="13">
        <f>IF(G22&gt;35,G22-35,0)</f>
        <v>90</v>
      </c>
      <c r="M22" s="14">
        <f t="shared" si="3"/>
        <v>0</v>
      </c>
      <c r="N22" s="15">
        <f t="shared" si="4"/>
        <v>174.5</v>
      </c>
      <c r="O22" s="15">
        <f t="shared" si="5"/>
        <v>92.5</v>
      </c>
      <c r="P22" s="21">
        <f t="shared" si="6"/>
        <v>267</v>
      </c>
    </row>
    <row r="23" spans="1:16" x14ac:dyDescent="0.35">
      <c r="A23" s="20" t="s">
        <v>39</v>
      </c>
      <c r="B23" s="10" t="s">
        <v>40</v>
      </c>
      <c r="C23" s="11">
        <v>12.5</v>
      </c>
      <c r="D23" s="10">
        <v>6.25</v>
      </c>
      <c r="E23" s="10">
        <f t="shared" si="7"/>
        <v>31.25</v>
      </c>
      <c r="F23" s="11">
        <f t="shared" si="0"/>
        <v>390.625</v>
      </c>
      <c r="G23" s="10">
        <v>15</v>
      </c>
      <c r="H23" s="11">
        <f t="shared" si="1"/>
        <v>187.5</v>
      </c>
      <c r="I23" s="10">
        <v>52</v>
      </c>
      <c r="J23" s="11">
        <f t="shared" si="2"/>
        <v>650</v>
      </c>
      <c r="K23" s="12">
        <f t="shared" si="8"/>
        <v>0</v>
      </c>
      <c r="L23" s="13">
        <f>IF(G23&gt;35,G23-35,0)</f>
        <v>0</v>
      </c>
      <c r="M23" s="14">
        <f t="shared" si="3"/>
        <v>32</v>
      </c>
      <c r="N23" s="15">
        <f t="shared" si="4"/>
        <v>98.25</v>
      </c>
      <c r="O23" s="15">
        <f t="shared" si="5"/>
        <v>32</v>
      </c>
      <c r="P23" s="21">
        <f t="shared" si="6"/>
        <v>130.25</v>
      </c>
    </row>
    <row r="24" spans="1:16" ht="17.25" thickBot="1" x14ac:dyDescent="0.4">
      <c r="A24" s="22"/>
      <c r="B24" s="23"/>
      <c r="C24" s="24"/>
      <c r="D24" s="23"/>
      <c r="E24" s="23"/>
      <c r="F24" s="23"/>
      <c r="G24" s="23"/>
      <c r="H24" s="23"/>
      <c r="I24" s="25"/>
      <c r="J24" s="25"/>
      <c r="K24" s="26"/>
      <c r="L24" s="26"/>
      <c r="M24" s="26"/>
      <c r="N24" s="27"/>
      <c r="O24" s="27"/>
      <c r="P24" s="28"/>
    </row>
    <row r="25" spans="1:16" ht="17.25" x14ac:dyDescent="0.35">
      <c r="A25" s="29" t="s">
        <v>43</v>
      </c>
      <c r="B25" s="30"/>
      <c r="C25" s="44">
        <f>MAX(C4:C23)</f>
        <v>60</v>
      </c>
      <c r="D25" s="47">
        <f>MAX(D4:D23)</f>
        <v>20</v>
      </c>
      <c r="E25" s="30">
        <f>MAX(E4:E23)</f>
        <v>100</v>
      </c>
      <c r="F25" s="30"/>
      <c r="G25" s="31">
        <f>MAX(K4:K23)</f>
        <v>65</v>
      </c>
      <c r="H25" s="62"/>
      <c r="I25" s="48">
        <f>MAX(L4:L23)</f>
        <v>90</v>
      </c>
      <c r="J25" s="66"/>
      <c r="K25" s="53">
        <f>MAX(M4:M23)</f>
        <v>42</v>
      </c>
      <c r="L25" s="32">
        <f>MAX(N4:N23)</f>
        <v>206</v>
      </c>
      <c r="M25" s="54">
        <f>MAX(O4:O23)</f>
        <v>116</v>
      </c>
      <c r="N25" s="59">
        <f>MAX(P4:P23)</f>
        <v>322</v>
      </c>
      <c r="O25" s="33">
        <f>MAX(O4,O23)</f>
        <v>32</v>
      </c>
      <c r="P25" s="34">
        <f>MAX(P4,P23)</f>
        <v>130.25</v>
      </c>
    </row>
    <row r="26" spans="1:16" ht="17.25" x14ac:dyDescent="0.35">
      <c r="A26" s="35" t="s">
        <v>44</v>
      </c>
      <c r="B26" s="16"/>
      <c r="C26" s="45">
        <f>MIN(C4:C23)</f>
        <v>5</v>
      </c>
      <c r="D26" s="49">
        <f>MIN(D4:D23)</f>
        <v>2</v>
      </c>
      <c r="E26" s="16">
        <f>MIN(E4:E23)</f>
        <v>10</v>
      </c>
      <c r="F26" s="16"/>
      <c r="G26" s="17">
        <f>MIN(K4:K23)</f>
        <v>0</v>
      </c>
      <c r="H26" s="63"/>
      <c r="I26" s="50">
        <f>MIN(L4:L23)</f>
        <v>0</v>
      </c>
      <c r="J26" s="67"/>
      <c r="K26" s="55">
        <f>MIN(M4:M23)</f>
        <v>0</v>
      </c>
      <c r="L26" s="18">
        <f>MIN(N4:N23)</f>
        <v>42</v>
      </c>
      <c r="M26" s="56">
        <f>MIN(O4:O23)</f>
        <v>0</v>
      </c>
      <c r="N26" s="60">
        <f>MIN(P4:P23)</f>
        <v>42</v>
      </c>
      <c r="O26" s="19">
        <f>MIN(O4:O23)</f>
        <v>0</v>
      </c>
      <c r="P26" s="36">
        <f>MIN(P4:P23)</f>
        <v>42</v>
      </c>
    </row>
    <row r="27" spans="1:16" ht="17.25" x14ac:dyDescent="0.35">
      <c r="A27" s="35" t="s">
        <v>45</v>
      </c>
      <c r="B27" s="16"/>
      <c r="C27" s="45">
        <f>AVERAGE(C4:C23)</f>
        <v>21.65</v>
      </c>
      <c r="D27" s="49">
        <f>AVERAGE(D4:D23)</f>
        <v>8.1750000000000007</v>
      </c>
      <c r="E27" s="16">
        <f>AVERAGE(E4:E23)</f>
        <v>40.875</v>
      </c>
      <c r="F27" s="16"/>
      <c r="G27" s="17">
        <f>AVERAGE(K4:K23)</f>
        <v>11.1875</v>
      </c>
      <c r="H27" s="63"/>
      <c r="I27" s="50">
        <f>AVERAGE(L4:L23)</f>
        <v>11.8</v>
      </c>
      <c r="J27" s="67"/>
      <c r="K27" s="55">
        <f>AVERAGE(M4:M23)</f>
        <v>14.25</v>
      </c>
      <c r="L27" s="18">
        <f>AVERAGE(N4:N23)</f>
        <v>105.0125</v>
      </c>
      <c r="M27" s="56">
        <f>AVERAGE(O4:O23)</f>
        <v>37.237499999999997</v>
      </c>
      <c r="N27" s="60">
        <f>AVERAGE(P4:P23)</f>
        <v>142.25</v>
      </c>
      <c r="O27" s="19">
        <f>AVERAGE(O4:O23)</f>
        <v>37.237499999999997</v>
      </c>
      <c r="P27" s="36">
        <f>AVERAGE(P4:P23)</f>
        <v>142.25</v>
      </c>
    </row>
    <row r="28" spans="1:16" ht="18" thickBot="1" x14ac:dyDescent="0.4">
      <c r="A28" s="37" t="s">
        <v>46</v>
      </c>
      <c r="B28" s="38"/>
      <c r="C28" s="46"/>
      <c r="D28" s="51">
        <f>SUM(D4:D23)</f>
        <v>163.5</v>
      </c>
      <c r="E28" s="39"/>
      <c r="F28" s="39"/>
      <c r="G28" s="40">
        <f>SUM(K4:K23)</f>
        <v>223.75</v>
      </c>
      <c r="H28" s="64"/>
      <c r="I28" s="52">
        <f>SUM(L4:L23)</f>
        <v>236</v>
      </c>
      <c r="J28" s="68"/>
      <c r="K28" s="57">
        <f>SUM(M4:M23)</f>
        <v>285</v>
      </c>
      <c r="L28" s="41">
        <f>SUM(N4:N23)</f>
        <v>2100.25</v>
      </c>
      <c r="M28" s="58">
        <f>SUM(O4:O23)</f>
        <v>744.75</v>
      </c>
      <c r="N28" s="61">
        <f>SUM(P4:P23)</f>
        <v>2845</v>
      </c>
      <c r="O28" s="42">
        <f>SUM(O4:O23)</f>
        <v>744.75</v>
      </c>
      <c r="P28" s="43">
        <f>SUM(P4:P23)</f>
        <v>2845</v>
      </c>
    </row>
  </sheetData>
  <mergeCells count="1">
    <mergeCell ref="A1:I2"/>
  </mergeCells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2023-01-29T15:16:49Z</cp:lastPrinted>
  <dcterms:created xsi:type="dcterms:W3CDTF">2015-06-05T18:17:20Z</dcterms:created>
  <dcterms:modified xsi:type="dcterms:W3CDTF">2023-01-29T15:19:46Z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2023-01-28T15:38:50Z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d4b3cddc-7c28-4263-8364-5bc6be686191</vt:lpwstr>
  </property>
  <property fmtid="{D5CDD505-2E9C-101B-9397-08002B2CF9AE}" pid="8" name="MSIP_Label_defa4170-0d19-0005-0004-bc88714345d2_ContentBits">
    <vt:lpwstr>0</vt:lpwstr>
  </property>
</Properties>
</file>