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240" windowWidth="11310" windowHeight="7620" tabRatio="835" firstSheet="5" activeTab="16"/>
  </bookViews>
  <sheets>
    <sheet name="Index" sheetId="1" r:id="rId1"/>
    <sheet name="MetaProperty" sheetId="6" r:id="rId2"/>
    <sheet name="DDLMetadata" sheetId="25" r:id="rId3"/>
    <sheet name="ChargeModel" sheetId="27" r:id="rId4"/>
    <sheet name="TopMenu" sheetId="23" r:id="rId5"/>
    <sheet name="LeftMenu" sheetId="24" r:id="rId6"/>
    <sheet name="Role" sheetId="5" r:id="rId7"/>
    <sheet name="Login" sheetId="13" r:id="rId8"/>
    <sheet name="Bank" sheetId="12" r:id="rId9"/>
    <sheet name="Branch" sheetId="14" r:id="rId10"/>
    <sheet name="Agent" sheetId="15" r:id="rId11"/>
    <sheet name="Product" sheetId="26" r:id="rId12"/>
    <sheet name="SegmentDef" sheetId="28" r:id="rId13"/>
    <sheet name="SegmentItem" sheetId="29" r:id="rId14"/>
    <sheet name="ChargeModelDef" sheetId="30" r:id="rId15"/>
    <sheet name="ChargeModelItem" sheetId="31" r:id="rId16"/>
    <sheet name="GLMasterData" sheetId="32" r:id="rId17"/>
  </sheets>
  <definedNames>
    <definedName name="_xlnm._FilterDatabase" localSheetId="7" hidden="1">Login!$A$1:$L$5</definedName>
  </definedNames>
  <calcPr calcId="125725"/>
</workbook>
</file>

<file path=xl/calcChain.xml><?xml version="1.0" encoding="utf-8"?>
<calcChain xmlns="http://schemas.openxmlformats.org/spreadsheetml/2006/main">
  <c r="I13" i="32"/>
  <c r="I1"/>
  <c r="I10" s="1"/>
  <c r="I5" l="1"/>
  <c r="I9"/>
  <c r="I4"/>
  <c r="I8"/>
  <c r="I12"/>
  <c r="I2"/>
  <c r="I6"/>
  <c r="I3"/>
  <c r="I7"/>
  <c r="I11"/>
  <c r="H9" i="29"/>
  <c r="H8"/>
  <c r="B8"/>
  <c r="B9"/>
  <c r="J3" i="30"/>
  <c r="J4"/>
  <c r="J2"/>
  <c r="J1"/>
  <c r="H1" i="31"/>
  <c r="H6" s="1"/>
  <c r="H21" l="1"/>
  <c r="H27"/>
  <c r="H23"/>
  <c r="H19"/>
  <c r="H15"/>
  <c r="H11"/>
  <c r="H7"/>
  <c r="H3"/>
  <c r="H2"/>
  <c r="H24"/>
  <c r="H20"/>
  <c r="H16"/>
  <c r="H12"/>
  <c r="H8"/>
  <c r="H4"/>
  <c r="H25"/>
  <c r="H17"/>
  <c r="H13"/>
  <c r="H9"/>
  <c r="H5"/>
  <c r="H26"/>
  <c r="H22"/>
  <c r="H18"/>
  <c r="H14"/>
  <c r="H10"/>
  <c r="H3" i="28" l="1"/>
  <c r="H4"/>
  <c r="H2"/>
  <c r="B3" i="29"/>
  <c r="B4"/>
  <c r="B5"/>
  <c r="B6"/>
  <c r="B7"/>
  <c r="B10"/>
  <c r="B2"/>
  <c r="H1"/>
  <c r="H6" s="1"/>
  <c r="H3" l="1"/>
  <c r="H5"/>
  <c r="H2"/>
  <c r="H7"/>
  <c r="H10"/>
  <c r="H4"/>
  <c r="H1" i="28"/>
  <c r="J1" i="27"/>
  <c r="J3" s="1"/>
  <c r="J14" l="1"/>
  <c r="J10"/>
  <c r="J6"/>
  <c r="J13"/>
  <c r="J9"/>
  <c r="J5"/>
  <c r="J2"/>
  <c r="J12"/>
  <c r="J8"/>
  <c r="J4"/>
  <c r="J15"/>
  <c r="J11"/>
  <c r="J7"/>
  <c r="G1" i="25"/>
  <c r="G6" s="1"/>
  <c r="G19" l="1"/>
  <c r="G21"/>
  <c r="G20"/>
  <c r="G15"/>
  <c r="G11"/>
  <c r="G7"/>
  <c r="G3"/>
  <c r="G16"/>
  <c r="G12"/>
  <c r="G8"/>
  <c r="G4"/>
  <c r="G2"/>
  <c r="G17"/>
  <c r="G13"/>
  <c r="G9"/>
  <c r="G5"/>
  <c r="G18"/>
  <c r="G14"/>
  <c r="G10"/>
  <c r="D1" i="26" l="1"/>
  <c r="D6" l="1"/>
  <c r="D10"/>
  <c r="D14"/>
  <c r="D18"/>
  <c r="D22"/>
  <c r="D26"/>
  <c r="D30"/>
  <c r="D34"/>
  <c r="D38"/>
  <c r="D42"/>
  <c r="D46"/>
  <c r="D50"/>
  <c r="D54"/>
  <c r="D58"/>
  <c r="D62"/>
  <c r="D66"/>
  <c r="D70"/>
  <c r="D74"/>
  <c r="D78"/>
  <c r="D82"/>
  <c r="D86"/>
  <c r="D90"/>
  <c r="D94"/>
  <c r="D98"/>
  <c r="D102"/>
  <c r="D106"/>
  <c r="D114"/>
  <c r="D118"/>
  <c r="D122"/>
  <c r="D126"/>
  <c r="D130"/>
  <c r="D134"/>
  <c r="D138"/>
  <c r="D142"/>
  <c r="D146"/>
  <c r="D150"/>
  <c r="D154"/>
  <c r="D158"/>
  <c r="D162"/>
  <c r="D166"/>
  <c r="D170"/>
  <c r="D174"/>
  <c r="D178"/>
  <c r="D182"/>
  <c r="D186"/>
  <c r="D4"/>
  <c r="D7"/>
  <c r="D11"/>
  <c r="D15"/>
  <c r="D19"/>
  <c r="D23"/>
  <c r="D27"/>
  <c r="D31"/>
  <c r="D35"/>
  <c r="D39"/>
  <c r="D43"/>
  <c r="D47"/>
  <c r="D51"/>
  <c r="D55"/>
  <c r="D59"/>
  <c r="D63"/>
  <c r="D67"/>
  <c r="D71"/>
  <c r="D75"/>
  <c r="D79"/>
  <c r="D83"/>
  <c r="D87"/>
  <c r="D91"/>
  <c r="D95"/>
  <c r="D99"/>
  <c r="D103"/>
  <c r="D107"/>
  <c r="D111"/>
  <c r="D115"/>
  <c r="D119"/>
  <c r="D123"/>
  <c r="D127"/>
  <c r="D131"/>
  <c r="D135"/>
  <c r="D139"/>
  <c r="D143"/>
  <c r="D147"/>
  <c r="D151"/>
  <c r="D155"/>
  <c r="D159"/>
  <c r="D163"/>
  <c r="D167"/>
  <c r="D171"/>
  <c r="D175"/>
  <c r="D179"/>
  <c r="D183"/>
  <c r="D187"/>
  <c r="D5"/>
  <c r="D16"/>
  <c r="D8"/>
  <c r="D12"/>
  <c r="D20"/>
  <c r="D24"/>
  <c r="D28"/>
  <c r="D32"/>
  <c r="D36"/>
  <c r="D40"/>
  <c r="D44"/>
  <c r="D48"/>
  <c r="D52"/>
  <c r="D56"/>
  <c r="D60"/>
  <c r="D64"/>
  <c r="D68"/>
  <c r="D72"/>
  <c r="D76"/>
  <c r="D80"/>
  <c r="D84"/>
  <c r="D88"/>
  <c r="D92"/>
  <c r="D96"/>
  <c r="D100"/>
  <c r="D104"/>
  <c r="D108"/>
  <c r="D112"/>
  <c r="D116"/>
  <c r="D120"/>
  <c r="D124"/>
  <c r="D128"/>
  <c r="D132"/>
  <c r="D136"/>
  <c r="D140"/>
  <c r="D144"/>
  <c r="D148"/>
  <c r="D152"/>
  <c r="D156"/>
  <c r="D160"/>
  <c r="D164"/>
  <c r="D168"/>
  <c r="D172"/>
  <c r="D176"/>
  <c r="D180"/>
  <c r="D184"/>
  <c r="D188"/>
  <c r="D9"/>
  <c r="D13"/>
  <c r="D17"/>
  <c r="D21"/>
  <c r="D25"/>
  <c r="D29"/>
  <c r="D33"/>
  <c r="D37"/>
  <c r="D41"/>
  <c r="D45"/>
  <c r="D49"/>
  <c r="D53"/>
  <c r="D57"/>
  <c r="D61"/>
  <c r="D65"/>
  <c r="D69"/>
  <c r="D73"/>
  <c r="D77"/>
  <c r="D81"/>
  <c r="D85"/>
  <c r="D89"/>
  <c r="D93"/>
  <c r="D97"/>
  <c r="D101"/>
  <c r="D105"/>
  <c r="D109"/>
  <c r="D113"/>
  <c r="D117"/>
  <c r="D121"/>
  <c r="D125"/>
  <c r="D129"/>
  <c r="D133"/>
  <c r="D137"/>
  <c r="D141"/>
  <c r="D145"/>
  <c r="D149"/>
  <c r="D153"/>
  <c r="D157"/>
  <c r="D161"/>
  <c r="D165"/>
  <c r="D169"/>
  <c r="D173"/>
  <c r="D177"/>
  <c r="D181"/>
  <c r="D185"/>
  <c r="D3"/>
  <c r="D110"/>
  <c r="D2"/>
  <c r="S1" i="15" l="1"/>
  <c r="S3" s="1"/>
  <c r="F1" i="24"/>
  <c r="F27" s="1"/>
  <c r="E1" i="5"/>
  <c r="E4" s="1"/>
  <c r="E1" i="23"/>
  <c r="E7" s="1"/>
  <c r="E1" i="6"/>
  <c r="E7" s="1"/>
  <c r="F19" i="24"/>
  <c r="L1" i="13"/>
  <c r="L4" s="1"/>
  <c r="F2" i="24"/>
  <c r="F4"/>
  <c r="G1" i="14"/>
  <c r="G2"/>
  <c r="F1" i="12"/>
  <c r="F3" s="1"/>
  <c r="G3" i="14"/>
  <c r="F10" i="24" l="1"/>
  <c r="F25"/>
  <c r="F16"/>
  <c r="E7" i="5"/>
  <c r="S4" i="15"/>
  <c r="F2" i="12"/>
  <c r="F13" i="24"/>
  <c r="F11"/>
  <c r="L6" i="13"/>
  <c r="F21" i="24"/>
  <c r="E3" i="5"/>
  <c r="G4" i="14"/>
  <c r="G8"/>
  <c r="G12"/>
  <c r="G16"/>
  <c r="G20"/>
  <c r="G24"/>
  <c r="G7"/>
  <c r="G11"/>
  <c r="G15"/>
  <c r="G19"/>
  <c r="G23"/>
  <c r="G27"/>
  <c r="G6"/>
  <c r="G10"/>
  <c r="G14"/>
  <c r="G18"/>
  <c r="G22"/>
  <c r="G26"/>
  <c r="G5"/>
  <c r="G9"/>
  <c r="G13"/>
  <c r="G17"/>
  <c r="G21"/>
  <c r="G25"/>
  <c r="F17" i="24"/>
  <c r="F8"/>
  <c r="F23"/>
  <c r="E6" i="5"/>
  <c r="E16" i="6"/>
  <c r="E8"/>
  <c r="S2" i="15"/>
  <c r="E12" i="6"/>
  <c r="E3"/>
  <c r="E5" i="5"/>
  <c r="E2"/>
  <c r="E14" i="6"/>
  <c r="E6"/>
  <c r="S5" i="15"/>
  <c r="E2" i="6"/>
  <c r="E10"/>
  <c r="E6" i="23"/>
  <c r="E9"/>
  <c r="E10"/>
  <c r="E3"/>
  <c r="F9" i="24"/>
  <c r="F6"/>
  <c r="F7"/>
  <c r="F12"/>
  <c r="L5" i="13"/>
  <c r="E4" i="6"/>
  <c r="F22" i="24"/>
  <c r="E17" i="6"/>
  <c r="E13"/>
  <c r="E9"/>
  <c r="E5"/>
  <c r="E8" i="23"/>
  <c r="E5"/>
  <c r="F5" i="24"/>
  <c r="E4" i="23"/>
  <c r="E2"/>
  <c r="F14" i="24"/>
  <c r="F15"/>
  <c r="F18"/>
  <c r="F3"/>
  <c r="L7" i="13"/>
  <c r="L3"/>
  <c r="F24" i="24"/>
  <c r="F20"/>
  <c r="E15" i="6"/>
  <c r="E11"/>
  <c r="F26" i="24"/>
  <c r="F28"/>
  <c r="L2" i="13"/>
</calcChain>
</file>

<file path=xl/sharedStrings.xml><?xml version="1.0" encoding="utf-8"?>
<sst xmlns="http://schemas.openxmlformats.org/spreadsheetml/2006/main" count="1395" uniqueCount="957">
  <si>
    <t>#</t>
  </si>
  <si>
    <t>Table Name</t>
  </si>
  <si>
    <t>Role</t>
  </si>
  <si>
    <t>MetaProperty</t>
  </si>
  <si>
    <t>roleID</t>
  </si>
  <si>
    <t>menuJSON</t>
  </si>
  <si>
    <t>roleDescription</t>
  </si>
  <si>
    <t>SA</t>
  </si>
  <si>
    <t>Admin</t>
  </si>
  <si>
    <t>Super Admin Role</t>
  </si>
  <si>
    <t>Admin Role</t>
  </si>
  <si>
    <t>valueJSON</t>
  </si>
  <si>
    <t>description</t>
  </si>
  <si>
    <t>commit;</t>
  </si>
  <si>
    <t>sa</t>
  </si>
  <si>
    <t>["SA"]</t>
  </si>
  <si>
    <t>["Admin"]</t>
  </si>
  <si>
    <t>Agent</t>
  </si>
  <si>
    <t>Agent Role</t>
  </si>
  <si>
    <t>agentbanking</t>
  </si>
  <si>
    <t>["Agent"]</t>
  </si>
  <si>
    <t>agent1</t>
  </si>
  <si>
    <t>asif.hasan@gmail.com</t>
  </si>
  <si>
    <t>jamal@spectrum-bd.com</t>
  </si>
  <si>
    <t>loginID</t>
  </si>
  <si>
    <t>password</t>
  </si>
  <si>
    <t>email</t>
  </si>
  <si>
    <t>mobileNo</t>
  </si>
  <si>
    <t>status</t>
  </si>
  <si>
    <t>roleJSON</t>
  </si>
  <si>
    <t>agent1@gmail.com</t>
  </si>
  <si>
    <t>Different types of service charge</t>
  </si>
  <si>
    <t>bankID</t>
  </si>
  <si>
    <t>bankName</t>
  </si>
  <si>
    <t>Agrani Bank Ltd.</t>
  </si>
  <si>
    <t>Sonali Bank Ltd.</t>
  </si>
  <si>
    <t>branchID</t>
  </si>
  <si>
    <t>branchName</t>
  </si>
  <si>
    <t>A</t>
  </si>
  <si>
    <t>agentID</t>
  </si>
  <si>
    <t>Agent1</t>
  </si>
  <si>
    <t>Login</t>
  </si>
  <si>
    <t>Bank</t>
  </si>
  <si>
    <t>Branch</t>
  </si>
  <si>
    <t>Account</t>
  </si>
  <si>
    <t>Period</t>
  </si>
  <si>
    <t>LedgerGroup</t>
  </si>
  <si>
    <t>LedgerCategory</t>
  </si>
  <si>
    <t>Ledger</t>
  </si>
  <si>
    <t>Subledger</t>
  </si>
  <si>
    <t>propertyID</t>
  </si>
  <si>
    <t>AG100001</t>
  </si>
  <si>
    <t>Trans</t>
  </si>
  <si>
    <t>menuResourceID</t>
  </si>
  <si>
    <t>menuDefaultText</t>
  </si>
  <si>
    <t xml:space="preserve"> menuSequence</t>
  </si>
  <si>
    <t>Security_TopMenu</t>
  </si>
  <si>
    <t>Users</t>
  </si>
  <si>
    <t>Users_Security_Security</t>
  </si>
  <si>
    <t>menuSequence</t>
  </si>
  <si>
    <t>topMenuID</t>
  </si>
  <si>
    <t>LeftMenu</t>
  </si>
  <si>
    <t>TopMenu</t>
  </si>
  <si>
    <t>Bank_TopMenu</t>
  </si>
  <si>
    <t>Agent_TopMenu</t>
  </si>
  <si>
    <t>Reports_TopMenu</t>
  </si>
  <si>
    <t>Reports</t>
  </si>
  <si>
    <t>Branchs</t>
  </si>
  <si>
    <t>Deposit</t>
  </si>
  <si>
    <t>Reports_Reports</t>
  </si>
  <si>
    <t>Deposit_Agent</t>
  </si>
  <si>
    <t>Agent_Agent</t>
  </si>
  <si>
    <t>Branchs_Bank</t>
  </si>
  <si>
    <t>Banks_Bank</t>
  </si>
  <si>
    <t>{"VAT":[{"name":"VAT", "value":15, "method":"Percentage","sortOrder": 0}]}</t>
  </si>
  <si>
    <t>changedBy</t>
  </si>
  <si>
    <t>Withdrawal_Agent</t>
  </si>
  <si>
    <t>Withdrawal</t>
  </si>
  <si>
    <t>Statement_Agent</t>
  </si>
  <si>
    <t>Agent Statement</t>
  </si>
  <si>
    <t>[{"topmenuid" : "Security_TopMenu", "leftmenuids" : ["Users_Security_Security"]},{"topmenuid":"Bank_TopMenu","leftmenuids": ["Banks_Bank"]}]</t>
  </si>
  <si>
    <t>Bank.Officer</t>
  </si>
  <si>
    <t>Bank Officer Role</t>
  </si>
  <si>
    <t>Doer.Officer</t>
  </si>
  <si>
    <t>officer@doer.com</t>
  </si>
  <si>
    <t>bank.officer@aganibankbd.com</t>
  </si>
  <si>
    <t>0182541256</t>
  </si>
  <si>
    <t>0182541257</t>
  </si>
  <si>
    <t>0182541258</t>
  </si>
  <si>
    <t>0182541259</t>
  </si>
  <si>
    <t>0182541260</t>
  </si>
  <si>
    <t>["Doer.Officer"]</t>
  </si>
  <si>
    <t>["Bank.Officer"]</t>
  </si>
  <si>
    <t>Doer Officer Role</t>
  </si>
  <si>
    <t>101</t>
  </si>
  <si>
    <t>AgentList_Agent</t>
  </si>
  <si>
    <t>Associated Agents</t>
  </si>
  <si>
    <t>Dashboard_TopMenu</t>
  </si>
  <si>
    <t>Dashboard</t>
  </si>
  <si>
    <t>Dashboard_Dashboard</t>
  </si>
  <si>
    <t>Dashboard_WeekView</t>
  </si>
  <si>
    <t>Week View</t>
  </si>
  <si>
    <t>Deposit_Agent_BnkOfficer</t>
  </si>
  <si>
    <t>Withdrawal_Agent_BnkOfficer</t>
  </si>
  <si>
    <t>Bank.Manager</t>
  </si>
  <si>
    <t>Bank Manager Role</t>
  </si>
  <si>
    <t>DepositList_Submitted_Agent</t>
  </si>
  <si>
    <t>Deposits (Submitted)</t>
  </si>
  <si>
    <t>Withdrawals (Submitted)</t>
  </si>
  <si>
    <t>WithdrawalList_Submitted_Agent</t>
  </si>
  <si>
    <t>bank.manager@aganibankbd.com</t>
  </si>
  <si>
    <t>0182541261</t>
  </si>
  <si>
    <t>["Bank.Manager"]</t>
  </si>
  <si>
    <t>ServiceCharges_TopMenu</t>
  </si>
  <si>
    <t>Service Charges</t>
  </si>
  <si>
    <t>Service_Charges</t>
  </si>
  <si>
    <t>4e7afebcfbae000b22c7c85e5560f89a2a0280b4</t>
  </si>
  <si>
    <t>3608a6d1a05aba23ea390e5f3b48203dbb7241f7</t>
  </si>
  <si>
    <t>97d80efa450d91b91334368a035fc6c2d617c842</t>
  </si>
  <si>
    <t>04251d967a3c4cce0f47f815d0804aff28010e65</t>
  </si>
  <si>
    <t>af9e526a1620764cddadfc244b7596f4c233ff87</t>
  </si>
  <si>
    <t>ff3ebea796da68c1abc2a233d54433d4852acf3a</t>
  </si>
  <si>
    <t>reset</t>
  </si>
  <si>
    <t>{"InterestRate":[{"name":"SavingInterestRate", "value":6, "method":"Percentage","sortOrder": 0}]}</t>
  </si>
  <si>
    <t>Interest Rate</t>
  </si>
  <si>
    <t>Deposit_Summary_Product_wise</t>
  </si>
  <si>
    <t>Deposit Summary ( Product wise )</t>
  </si>
  <si>
    <t>Transaction_Summary_Total</t>
  </si>
  <si>
    <t>Transaction Summary ( Total )</t>
  </si>
  <si>
    <t xml:space="preserve">Transaction_Summary_Product_wiseTotal </t>
  </si>
  <si>
    <t>Transaction Summary ( Product wiseTotal )</t>
  </si>
  <si>
    <t xml:space="preserve">Fund_In_Out_Agent_Wise </t>
  </si>
  <si>
    <t xml:space="preserve">Fund In/Out (Agent Wise) </t>
  </si>
  <si>
    <t>Agent List</t>
  </si>
  <si>
    <t>Agent_List</t>
  </si>
  <si>
    <t>Fees_Charges_Collection</t>
  </si>
  <si>
    <t>Fees &amp; Charges Collection</t>
  </si>
  <si>
    <t>VAT_Transactional_Fees_Charges</t>
  </si>
  <si>
    <t>Trans. Fees &amp; Charges(VAT)</t>
  </si>
  <si>
    <t>{"CustomerMinDeposit":[{"name":"CustomerMinDeposit", "value":100, "method":"","sortOrder": 0}]}</t>
  </si>
  <si>
    <t>{"CustomerMaxDeposit":[{"name":"CustomerMaxDeposit", "value":25000, "method":"","sortOrder": 0}]}</t>
  </si>
  <si>
    <t>{"CustomerMaxWithdrawal":[{"name":"CustomerMaxWithdrawal", "value":25000, "method":"","sortOrder": 0}]}</t>
  </si>
  <si>
    <t>{"CustomerMinWithdrawal":[{"name":"CustomerMinWithdrawal", "value":100, "method":"","sortOrder": 0}]}</t>
  </si>
  <si>
    <t>{"CustomerMinBalance":[{"name":"CustomerMinBalance", "value":100, "method":"","sortOrder": 0}]}</t>
  </si>
  <si>
    <t>{"CustomerMaxBalance":[{"name":"CustomerMaxBalance", "value":100000, "method":"","sortOrder": 0}]}</t>
  </si>
  <si>
    <t>{"AgentMinDeposit":[{"name":"AgentMinDeposit", "value":1000, "method":"","sortOrder": 0}]}</t>
  </si>
  <si>
    <t>{"AgentMaxDeposit":[{"name":"AgentMaxDeposit", "value":100000, "method":"","sortOrder": 0}]}</t>
  </si>
  <si>
    <t>{"AgentMinWithdrawal":[{"name":"AgentMinWithdrawal", "value":1000, "method":"","sortOrder": 0}]}</t>
  </si>
  <si>
    <t>{"AgentMaxWithdrawal":[{"name":"AgentMaxWithdrawal", "value":100000, "method":"","sortOrder": 0}]}</t>
  </si>
  <si>
    <t>{"AgentMinBalance":[{"name":"AgentMinBalance", "value":100000, "method":"","sortOrder": 0}]}</t>
  </si>
  <si>
    <t>{"AgentMaxBalance":[{"name":"AgentMaxBalance", "value":1000000, "method":"","sortOrder": 0}]}</t>
  </si>
  <si>
    <t>{"TransNumberForMiniStatement":[{"name":"TransNumberForMiniStatement", "value":6, "method":"","sortOrder": 0}]}</t>
  </si>
  <si>
    <t>Trans Number For Mini Statement</t>
  </si>
  <si>
    <t>Customer min Deposit</t>
  </si>
  <si>
    <t>Customer max deposit</t>
  </si>
  <si>
    <t>Customer min withdrawal</t>
  </si>
  <si>
    <t>Customer Max withdrawal</t>
  </si>
  <si>
    <t>Customer min balance</t>
  </si>
  <si>
    <t>Customer Max balance</t>
  </si>
  <si>
    <t>Agent min deposit</t>
  </si>
  <si>
    <t>Agent max deposit</t>
  </si>
  <si>
    <t>Agent min withdrawal</t>
  </si>
  <si>
    <t>Agent max withdrawal</t>
  </si>
  <si>
    <t>Agent min Balance</t>
  </si>
  <si>
    <t>Agent Max balance</t>
  </si>
  <si>
    <t>AccountList_Branch_Wise</t>
  </si>
  <si>
    <t>Account List Branch Wise</t>
  </si>
  <si>
    <t>Dashboard_AdminUser</t>
  </si>
  <si>
    <t>Qrcard_TopMenu</t>
  </si>
  <si>
    <t>QR Card</t>
  </si>
  <si>
    <t>Qrcard_Qrcard</t>
  </si>
  <si>
    <t>Security</t>
  </si>
  <si>
    <t>03344</t>
  </si>
  <si>
    <t>[{"topmenuid":"Agent_TopMenu","leftmenuids": ["AgentList_Agent","Statement_Agent", "Deposit_Agent_BnkOfficer", "Withdrawal_Agent_BnkOfficer"]},{"topmenuid":"Account_TopMenu","leftmenuids": ["Approval_Account","AccountList_Account","Statement_Account","Close_Account"]},{"topmenuid":"Reports_TopMenu","leftmenuids": ["Reports_Reports"]}]</t>
  </si>
  <si>
    <t>Bill_Collection</t>
  </si>
  <si>
    <t>Bill Collection</t>
  </si>
  <si>
    <t>BillCollection_TopMenu</t>
  </si>
  <si>
    <t>[{"topmenuid":"Agent_TopMenu","leftmenuids": ["Agent_Agent","Statement_Agent"]},{"topmenuid":"Account_TopMenu","leftmenuids": ["Statement_Account"]},{"topmenuid":"Reports_TopMenu","leftmenuids": ["Reports_Reports"]},{"topmenuid":"Qrcard_TopMenu","leftmenuids": ["Qrcard_Qrcard"]}]</t>
  </si>
  <si>
    <t>[{"topmenuid":"Agent_TopMenu","leftmenuids": ["AgentList_Agent","Statement_Agent", "Deposit_Agent_BnkOfficer", "Withdrawal_Agent_BnkOfficer"]},{"topmenuid":"Account_TopMenu","leftmenuids": ["Statement_Account"]},{"topmenuid":"Reports_TopMenu","leftmenuids": ["Reports_Reports"]}]</t>
  </si>
  <si>
    <t>{"Charges":[{"name":"SelfDeposit","value":0,"method":"Absolute","sortOrder":0},{"name":"BearerDeposit","value":0,"method":"Absolute","sortOrder":1},{"name":"Withdrawal","value":10,"method":"Absolute","sortOrder":2},{"name":"Transfer","value":"9","method":"Absolute","sortOrder":3},{"name":"MiniStatement","value":"10","method":"Absolute","sortOrder":4},{"name":"AccountStatement","value":"10","method":"Absolute","sortOrder":5},{"name":"BalanceInquiry","value":5,"method":"Absolute","sortOrder":6},{"name":"AccountClosing","value":100,"method":"Absolute","sortOrder":7}]}</t>
  </si>
  <si>
    <t>Setting</t>
  </si>
  <si>
    <t>Analytics_TopMenu</t>
  </si>
  <si>
    <t>Customer_TopMenu</t>
  </si>
  <si>
    <t>Customer</t>
  </si>
  <si>
    <t>Setting_TopMenu</t>
  </si>
  <si>
    <t>{"topmenuid":"Setting_TopMenu","leftmenuids": ["Setting_Charges"]},{"topmenuid":"Security_TopMenu","leftmenuids": ["Security_Users"]}]</t>
  </si>
  <si>
    <t>ddlMetadata</t>
  </si>
  <si>
    <t>ddlMetadataID</t>
  </si>
  <si>
    <t>ddlKey</t>
  </si>
  <si>
    <t>CustomerType</t>
  </si>
  <si>
    <t>Different types of customer</t>
  </si>
  <si>
    <t>Nationality</t>
  </si>
  <si>
    <t>Occupation</t>
  </si>
  <si>
    <t>Division</t>
  </si>
  <si>
    <t>Division name</t>
  </si>
  <si>
    <t>District</t>
  </si>
  <si>
    <t>District name</t>
  </si>
  <si>
    <t>Thana</t>
  </si>
  <si>
    <t>Country</t>
  </si>
  <si>
    <t>Country name</t>
  </si>
  <si>
    <t>CustomerConcentration</t>
  </si>
  <si>
    <t>Customer Concentration</t>
  </si>
  <si>
    <t>Sector</t>
  </si>
  <si>
    <t>{"name":"DESA","value":"DESA","sortOrder":37},{"name":"Port AuthorityChittagong","value":"Port Authority,Chittagong","sortOrder":38},{"name":"KhulnaUniversity","value":"Khulna University","sortOrder":39},{"name":"Port AuthorityMongla","value":"Port Authority,Mongla","sortOrder":40},{"name":"BangladeshSmallAndCottageIndCorp","value":"Bangladesh Small and Cottage Ind. corp.","sortOrder":41},{"name":"BangladeshParjatanCorporation","value":"Bangladesh Parjatan Corporation","sortOrder":42},{"name":"BangladeshFilmDevelopmentCorporation","value":"Bangladesh Film Development Corporation","sortOrder":43},{"name":"Civil AviationAuthorityofBangladesh","value":"Civil Aviation Authority of Bangladesh","sortOrder":44},{"name":"Bangladeshfreedomfighterwelfaretrust","value":"Bangladesh freedom fighter welfare trust","sortOrder":45},{"name":"TelephoneShilpaSangstha","value":"Telephone Shilpa Sangstha","sortOrder":46},{"name":"ShahjalalScienceAndechnologyUniversity","value":"Shahjalal Science and Technology University","sortOrder":47},{"name":"EssentialDrugsCompanyLimited ","value":"Essential Drugs Company Limited ","sortOrder":48},{"name":"KhulnaShipyardLimited ","value":"Khulna Shipyard Limited ","sortOrder":49},{"name":"BangladeshMachineToolsFactoryLimited ","value":"Bangladesh Machine Tools Factory Limited ","sortOrder":50},{"name":"Others ","value":"Others ","sortOrder":51}, {"name":"ZilaParishad   ","value":"Zila Parishad   ","sortOrder":52},{"name":"MunicipalCityCorporation  ","value":"Municipal/City Corporation  ","sortOrder":53},</t>
  </si>
  <si>
    <t>{"name":"ThanaUpazilaParishad  ","value":"Thana/Upazila Parishad  ","sortOrder":54},{"name":"UnionParishad  ","value":"Union Parishad  ","sortOrder":55},{"name":"GramParishad  ","value":"Gram Parishad  ","sortOrder":56},{"name":"OtherLocalAuthorities.  ","value":"Other Local Authorities.  ","sortOrder":57},{"name":"AnsarVDPUnnayanBank  ","value":"Ansar-VDP Unnayan Bank  ","sortOrder":58},{"name":"KarmaSangsthanBank  ","value":"Karma Sangsthan Bank  ","sortOrder":59},{"name":"ProbashiKallyanBank ","value":"Probashi Kallyan  Bank ","sortOrder":60},{"name":"Others ","value":"Others ","sortOrder":61},{"name":"BangladeshHouseBuildingFinanceCorporationHBFC","value":"Bangladesh House Building Finance Corporation (HBFC)  ","sortOrder":62},{"name":"InvestmentCorporationofBangladeshICB","value":" Investment Corporation of Bangladesh (ICB) ","sortOrder":63},{"name":"InfrastructureDevelopmentCompanyLimitedIDCOL","value":"Infrastructure Development Company Limited (IDCOL) ","sortOrder":64},{"name":"SaudiBangladeshIndustrialAndAgriculturalInvestmentCompanyLimited","value":"Saudi Bangladesh Industrial and Agricultural Investment Company Limited (SABINCO).  ","sortOrder":65},{"name":"PalliKarmaSahayakFoundation","value":"Palli Karma-Sahayak Foundation (PKSF) ","sortOrder":66},{"name":"EquityEntrepreneurshipFund ","value":"Equity Entrepreneurship Fund ","sortOrder":67}, {"name":"Grihayan ahobill ","value":"Grihayan Tahobill ","sortOrder":68},{"name":"SMEFoundation ","value":"SME Foundation ","sortOrder":69},{"name":"AgraniSMEFinancingCompanyLimited ","value":"Agrani SME Financing Company Limited ","sortOrder":70},{"name":"BangladeshInfrastructureFinanceFundLimited ","value":"Bangladesh Infrastructure Finance Fund Limited ","sortOrder":71},{"name":"BangladeshGovernmentIslamicInvestmentBond ","value":"Bangladesh Government Islamic Investment Bond ","sortOrder":72},{"name":"Others ","value":"Others ","sortOrder":73},{"name":"SadharanBimaCorporation","value":"Sadharan Bima Corporation   ","sortOrder":74}, {"name":"JibanBimaCorporation   ","value":"Jiban Bima Corporation   ","sortOrder":75},{"name":"PensionFundsProvidentFundsofGovernmentOffices ","value":"Pension Funds /Provident Funds of Government Offices ","sortOrder":76},{"name":"AgriculturalFarmsNurseryHorticultureApiculture","value":"Agricultural Farms (Nursery, Horticulture, Apiculture etc) ","sortOrder":77},{"name":"IssueManagerUnderwriterAssetManagementCompany ","value":"Issue manager, Under-writer, Asset Management Company etc. ","sortOrder":78},</t>
  </si>
  <si>
    <t>{"name":"OtherFinancialAuxiliaries  ","value":"Other Financial Auxiliaries  ","sortOrder":79},{"name":"ForeignOfficesEmbassiesEnterprisesCompaniesNGOs_ ExcludingMultinationalCompanies","value":"Foreign Offices/ Embassies/Enterprises/Companies/NGOs ( Excluding Multinational Companies) ","sortOrder":80},{"name":" Mosques ","value":" Mosques ","sortOrder":81},{"name":"TemplesChurches&amp;thelike ","value":"Temples, Churches &amp; the like ","sortOrder":82},{"name":" SportsClubs ","value":" Sports Clubs ","sortOrder":83},{"name":"OtherClubs ","value":"Other Clubs ","sortOrder":84},{"name":"Theatre&amp;CulturalOrganisations ","value":"Theatre &amp; Cultural Organisations ","sortOrder":85},{"name":"PoliticalParties ","value":"Political Parties ","sortOrder":86},</t>
  </si>
  <si>
    <t>{"name":"TradeUnions ","value":"Trade Unions ","sortOrder":87},{"name":"DistrictUpazilaAssociations ","value":"District/Upazila Associations ","sortOrder":88},</t>
  </si>
  <si>
    <t>{"name":"ProfessionalAssociationsDoctorsEngineersStatisticiansEconomists","value":"Professional Associations (Doctors, Engineers, Statisticians, Economists etc.) ","sortOrder":89},{"name":"ChambersofIndustries ","value":"Chambers of Industries ","sortOrder":90}, {"name":"OtherAssociations,n.e.s. ","value":"Other Associations, n.e.s. ","sortOrder":91},{"name":"Trust fund&amp;OtherNon-profitOrganisations ","value":"Trust fund &amp; Other Non-profit Organisations ","sortOrder":92},{"name":"OtherNon-profitOrganisations ","value":"Other Non-profit Organisations ","sortOrder":93}, {"name":"FarmerFishermen ","value":"Farmer/Fishermen ","sortOrder":94},{"name":"BusinessmenIndustrialist ","value":"Businessmen/Industrialist ","sortOrder":95},</t>
  </si>
  <si>
    <t>{"name":"WageEarnersBangladeshiNationalsWorkingAbroad","value":"Wage Earners (Bangladeshi nationals working abroad) ","sortOrder":96},{"name":"Wage&amp;SalaryEarners_workingInheCountry","value":"Wage &amp; Salary Earners (working in the country) ","sortOrder":97},{"name":"ProfessionalsAndSelf-employedPersons","value":"Professionals and Self-employed Persons (Such as Doctors, Lawyers, Contractors, Taxi Drivers etc)","sortOrder":98}, {"name":" ForeignIndividuals ","value":" Foreign  Individuals ","sortOrder":99}, {"name":"Housewife ","value":"Housewife ","sortOrder":100}, {"name":"Student ","value":"Student ","sortOrder":101},{"name":"MinorAutisticsDisabledAndOtherDependentPersons ","value":"Minor/Autistics/Disabled  and other dependent persons ","sortOrder":102}, {"name":"RetiredPersons ","value":"Retired Persons ","sortOrder":103}, {"name":"OldWidowedDistressedPerson ","value":"Old/Widowed/Distressed person ","sortOrder":104},{"name":"LandLord ","value":"Land Lord ","sortOrder":105},{"name":"OtherLocalIndividualsNotAboveMentioned ","value":"Other Local  Individuals not above mentioned ","sortOrder":106},{"name":"Food Ministry_IncludingFoodDivisionsDirectorates","value":"Food Ministry (Including Food Divisions/ Directorates)","sortOrder":107},{"name":"PresidencyPMOffMinistriesParliamentJudiciaryAllDirect.AndDept.","value":"Presidency,PM Off.,Ministries,Parliament,Judiciary,All Direct. and dept.","sortOrder":108},{"name":"BangladeshPostOfficeExceptSavingsBankScheme","value":"Bangladesh Post Office (Except Savings Bank Scheme)","sortOrder":109},{"name":"BangladeshPostOfficeSavingsScheme","value":"Bangladesh Post Office Savings Scheme","sortOrder":110},{"name":"FishingFarms","value":"Fishing Farms ( Hatchery, Shrimp Culture etc) ","sortOrder":111},{"name":"DairyFarms ","value":"Dairy Farms ","sortOrder":112}, {"name":"PoultryFarms ","value":"Poultry Farms ","sortOrder":113},{"name":"JuteMillsJuteproductsManufacturingIndustries","value":"Jute Mills/Jute products Manufacturing Industries(rope, thread, twain, canvass, bag, carpet etc.)","sortOrder":114},{"name":"Printing&amp;DyeingIndustries  ","value":"Printing &amp;  Dyeing Industries  ","sortOrder":115},</t>
  </si>
  <si>
    <t>{"name":"SpinningMills  ","value":"Spinning Mills  ","sortOrder":116}, {"name":"Television ","value":"Television ","sortOrder":117}, {"name":"Radio ","value":"Radio ","sortOrder":118}, {"name":"OnlineNewsMedia ","value":"Online News Media ","sortOrder":119},{"name":"PrivateSchoolsCollegesUniversityColleges&amp;Madrashas","value":"Private Schools, Colleges, University Colleges &amp; Madrashas","sortOrder":120}, {"name":" Medical&amp;DentalColleges  ","value":" Medical &amp; Dental Colleges  ","sortOrder":121},{"name":"PrivateUniversities   ","value":"Private Universities   ","sortOrder":122}, {"name":"PrivateInstituteofIT  ","value":"Private Institute of IT  ","sortOrder":123},</t>
  </si>
  <si>
    <t>{"name":"OtherEducationalTrainingInstitutesTechnicalVocationalInstitute ","value":"Other Educational /Training institutes /Technical Vocational Institute ","sortOrder":124},{"name":"OtherPrivateSector","value":"Other Private Sector ( Official Account n.i.e Sundry Deposit, CIB Inquiry Charge etc.)","sortOrder":125}, {"name":"LeasingCompanies","value":"Leasing Companies (Appendix-3(A )Pages : 167) ","sortOrder":126},{"name":"CentralCo-operativeBank ","value":"Central Co-operative Bank ","sortOrder":127}, {"name":"LandMortgageCo-operativeBank ","value":"Land Mortgage Co-operative Bank ","sortOrder":128},{"name":"OtherCo-operativeBanksSocieties ","value":"Other Co-operative Banks/Societies ","sortOrder":129}, {"name":"GrameenBank ","value":"Grameen Bank ","sortOrder":130},{"name":"BangladeshSamabayaBankLtd ","value":"Bangladesh Samabaya Bank Ltd ","sortOrder":131}, {"name":"OtherDepositoryCorporations ","value":"Other Depository Corporations ","sortOrder":132},</t>
  </si>
  <si>
    <t>{"name":"InvestmentCompanies  ","value":"Investment Companies  ","sortOrder":133}, {"name":"LeasingCompanies_Non-depository","value":"Leasing Companies (Non-depository)  ","sortOrder":134}, {"name":"MutualFunds  ","value":"Mutual Funds  ","sortOrder":135}, {"name":"MerchantBanks ","value":"Merchant Banks ","sortOrder":136},{"name":"NGOMicroCreditOrganizations","value":"NGO/Micro Credit Organizations (BRAC, ASA, PROSHIKA etc.) ","sortOrder":137},{"name":"OtherFinancialIntermediaries ","value":"Other Financial Intermediaries ","sortOrder":138},{"name":"LifeInsuranceCompany","value":"Life Insurance Company","sortOrder":139},{"name":"PensionFundsProvidentFundsofPrivateOrganisations ","value":"Pension Funds /Provident Funds of private organisations ","sortOrder":140}, {"name":"MoneyChangers ","value":"Money Changers ","sortOrder":141}, {"name":"StockExchanges","value":"Stock Exchanges (DSE, CSE, etc) ","sortOrder":142},</t>
  </si>
  <si>
    <t>{"name":"BrokerageHouses_Share&amp;SecurityTradingHouses","value":"Brokerage Houses/ (Share &amp; Security Trading Houses) ","sortOrder":143},{"name":"Others","value":"Others","sortOrder":144},{"name":"WeavingMills  ","value":"Weaving Mills  ","sortOrder":145},{"name":"FoodProcessingIndustry","value":"Food Processing Industry  (PRAN, AFTAB, BD-Food etc)","sortOrder":146},{"name":"SaltProcessingIndustries","value":"Salt Processing Industries","sortOrder":147},{"name":"Teaprocessingindustries","value":"Tea processing industries","sortOrder":148},{"name":"RefiningAndHydrogenationofEdibleOilVanaspatiGhee","value":"Refining and hydrogenation of edible oil, vanaspati, Ghee etc","sortOrder":149},{"name":"ProcessingofPrawnShrimpAndOtherFishesAndFreezing","value":"Processing of Prawn/Shrimp and other fishes and freezing","sortOrder":150},{"name":"ProcessingofBreadAndBiscuitsVermicelliLacchaChanachuNoodles","value":"Processing of bread and biscuits, vermicelli, laccha, chanachur, noodles etc. ","sortOrder":151},{"name":"ProcessedFruitProducts","value":"Processed fruit products (jam, jelly, juice, pickles, asrbat, syrup, sauce etc.) ","sortOrder":152},{"name":"FruitsProcessingIncludingVegetables","value":"Fruits processing including vegetables. (Tomato, guava, jackfruit, lichie, pineapple etc.)","sortOrder":153},{"name":"ManufacturingofFlourSujee_Flour Mills","value":"Manufacturing of flour, sujee (Flour Mills) ","sortOrder":154}, {"name":"ProcessingofMushroomAndSpirulina ","value":"Processing of mushroom and spirulina ","sortOrder":155},{"name":"StarchGlucoseAndOtherDextroseProduct ","value":"Starch, glucose and other dextrose product ","sortOrder":156},{"name":"Processingofpotatoproducts","value":"Processing of potato products (chips, potato, flex, starch etc.) ","sortOrder":157},{"name":"processingofPowderSpice ","value":"processing of powder spice ","sortOrder":158},{"name":"ManufacturingofUnaniAndAyurvedicMedicinesHerbalCosmetics ","value":"Manufacturing of Unani and Ayurvedic Medicines/Herbal Cosmetics ","sortOrder":159},{"name":"FishFeedAndFishMealProcessingForPoultryAndLivestock ","value":"Fish feed and fish meal processing for poultry and livestock ","sortOrder":160}, {"name":"SeedProcessingAndPreservation ","value":"Seed processing and preservation ","sortOrder":161},</t>
  </si>
  <si>
    <t>{"name":"PulseMills ","value":"Pulse Mills ","sortOrder":162},{"name":"ProcessingofRubberTapeShellac ","value":"Processing of rubber tape, shellac ","sortOrder":163},{"name":"ProductionofBambooAndCaneFurniture_excludingCottageIndustry","value":"Production of bamboo and cane furniture (excluding cottage industry)  ","sortOrder":164}, {"name":"MeatProcessing ","value":"Meat processing ","sortOrder":165},{"name":"ProductionofBioSlurryMixedManureAndUrea","value":"Production of bio slurry, mixed manure and urea. ","sortOrder":166},{"name":"ProductionofBio-pesticidesNeemPesticides","value":"Production of bio-pesticides, neem pesticides etc. ","sortOrder":167}, {"name":"SweeteningProducts. ","value":"Sweetening products. ","sortOrder":168},{"name":"SoyaFoodProduction&amp;Processing","value":"Soya food production &amp; processing. ","sortOrder":169},{"name":"MustardOilProducingIndustry_ifLocalVarietyIsUsed ","value":"Mustard oil producing industry (if local variety is used). ","sortOrder":170},{"name":"OtherAgroBasedLndustries","value":"Other Agro based Industries. ","sortOrder":171}, {"name":"Importers   ","value":"Importers   ","sortOrder":172}, {"name":"Exporters ","value":"Exporters ","sortOrder":173},{"name":"ImportersAndExporters ","value":"Importers  and Exporters ","sortOrder":174}, {"name":"IT-basedActivitiesBusinessProcess ","value":"IT-based activities (system analysis, design, developing system solution etc.) business process ","sortOrder":175},{"name":"CourierServices&amp;ExpressMailServices  ","value":"Courier Services &amp; Express Mail Services  ","sortOrder":176},{"name":"RestaurantsFastFood ","value":"Restaurants /Fast Food ","sortOrder":177}, {"name":"PhotoStudiosAndColorLabs ","value":"Photo Studios and Color labs ","sortOrder":178},{"name":"TravelAgenciesOverseasEmploymentAviationServiceImmigrationConsultantsTicketSalesAgent","value":"Travel Agencies/Overseas Employment / Aviation Service/Immigration consultants/Ticket sales agent","sortOrder":179},{"name":"Cold-Storages ","value":"Cold-Storages ","sortOrder":180},{"name":"BeautyParloursSaloonsHealthClubFitnessCentre ","value":"Beauty Parlours/ Saloons/ Health Club/Fitness centre ","sortOrder":181}, {"name":"TestingLaboratory  ","value":"Testing Laboratory  ","sortOrder":182},{"name":"TourismLndustry","value":"Tourism Industry  (See Page: 168 ) ","sortOrder":183},{"name":"FillingStations_PetrolPumpCNGStation","value":"Filling Stations (Petrol pump, CNG Station)  ","sortOrder":184},{"name":"Private Inland Container Depot and Container Freight Station ","value":"Private Inland Container Depot and Container Freight Station ","sortOrder":185}, {"name":"TankTerminal ","value":"Tank Terminal ","sortOrder":186},{"name":"ChainSuperMarketShoppingMall ","value":"Chain Super Market/Shopping Mall ","sortOrder":187}, {"name":"StoneCrashers ","value":"Stone Crashers ","sortOrder":188},{"name":"JweleryServices  ","value":"Jwelery Services  ","sortOrder":189}, {"name":"ModernisedCleaningServiceforHigh-riseApartmentsCommercialBuilding ","value":"Modernised Cleaning Service for High-rise Apartments, Commercial Building ","sortOrder":190},{"name":"AutoMobileServiceIncludingCNGConversionCentre. ","value":"Auto mobile service including CNG conversion centre. ","sortOrder":191},{"name":"AdvertisingIndustryAndModeling","value":"Advertising Industry and modeling (TV commercials, ramp modeling, catwalk, fashion-show)","sortOrder":192}, {"name":"Outsourcing andSecurityService","value":"Outsourcing and Security Service (Private Security forces/manpower supply) ","sortOrder":193}, {"name":"RajshahiDevelopmentAuthority ","value":"Rajshahi Development Authority ","sortOrder":194},{"name":"BangladeshBridgeAuthority ","value":"Bangladesh Bridge Authority ","sortOrder":195},{"name":"BARIDMultipurposeDevelopmentAuthorityRajshahi ","value":"BARID Multipurpose Development Authority, Rajshahi ","sortOrder":196}, {"name":"NationalHousingAuthority ","value":"National Housing Authority ","sortOrder":197},{"name":"BangladeshExport ProcessingZoneAuthority_BEPZA","value":"Bangladesh Export Processing Zone Authority (BEPZA) ","sortOrder":198},{"name":"MicroCreditRegulatoryAuthority_MRA","value":"Micro Credit Regulatory Authority (MRA) ","sortOrder":199},</t>
  </si>
  <si>
    <t>{"name":"DhakaTransportCo-ordinationAuthority_DTCA","value":"Dhaka Transport Co-ordination Authority (DTCA) ","sortOrder":200},{"name":"Non-GovernmentTeachersRegistrationAndCertificationAuthority_NTRCA","value":"Non-Government Teachers Registration and Certification Authority ( NTRCA) ","sortOrder":201},{"name":"InsuranceDevelopmentAndRegularityAuthority_IDRA","value":"Insurance Development and Regularity Authority (IDRA) ","sortOrder":202},{"name":"BangladeshRoadTransportAuthority_BRTA","value":"Bangladesh Road Transport Authority (BRTA) ","sortOrder":203},{"name":"SeedCertificationAgency ","value":"Seed Certification Agency ","sortOrder":204}, {"name":"BangladeshHi-TechParkAuthority ","value":"Bangladesh  Hi-Tech Park Authority ","sortOrder":205},{"name":"AgricultureInformationService ","value":"Agriculture Information Service ","sortOrder":206},</t>
  </si>
  <si>
    <t>{"name":"OfficeofTheComptrollerAndAuditorGeneralofBangladesh ","value":"Office of the Comptroller and Auditor General of Bangladesh ","sortOrder":207},</t>
  </si>
  <si>
    <t>{"name":"ChittagongHillTractsDevelopmentBoard ","value":"Chittagong Hill Tracts Development Board ","sortOrder":208},{"name":"BangladeshHandloomBoard ","value":"Bangladesh Handloom Board ","sortOrder":209}, {"name":"BangladeshSericultureBoard ","value":"Bangladesh Sericulture Board ","sortOrder":210},{"name":"ExportPromotionBureau ","value":"Export Promotion Bureau ","sortOrder":211},{"name":"BangladeshRuralDevelopmentBoard_BRDB","value":"Bangladesh Rural Development Board (BRDB) ","sortOrder":212},{"name":"BangladeshHaorAndWetlandDevelopmentBoard ","value":"Bangladesh Haor And Wetland Development Board ","sortOrder":213}, {"name":"BangladeshHomoeopathicBoard ","value":"Bangladesh Homoeopathic Board ","sortOrder":214},{"name":"BangladeshTobaccoDevelopmentBoard ","value":"Bangladesh Tobacco Development Board ","sortOrder":215},</t>
  </si>
  <si>
    <t>{"name":"JuteIndustriesDevelopmentBoard ","value":"Jute Industries Development Board ","sortOrder":216},{"name":"BangladeshAppliedNutritionAndHumanResourcesDevelopmentBoard ","value":"Bangladesh Applied Nutrition And Human Resources Development Board ","sortOrder":217},{"name":"VestedPropertyManagementBoard ","value":"Vested Property Management Board ","sortOrder":218},{"name":"BoardofUnani&amp;AyurvedicCouncil ","value":"Board of Unani &amp; Ayurvedic Council ","sortOrder":219},{"name":"BangladeshSportsControlBoard ","value":"Bangladesh Sports Control Board ","sortOrder":220},{"name":"NationalBoardofAbandonedProperties ","value":"National Board of Abandoned Properties ","sortOrder":221},{"name":"BangladeshTeaPlantationEmployeesProvidentFundTrusteeBoard ","value":"Bangladesh Tea Plantation Employees' Provident Fund Trustee Board ","sortOrder":222}, {"name":"CottonDevelopmentBoard ","value":"Cotton Development Board ","sortOrder":223},</t>
  </si>
  <si>
    <t>{"name":"BangladeshAccreditationBoard ","value":"Bangladesh Accreditation Board ","sortOrder":224}, {"name":"LandReformBoard ","value":"Land Reform Board ","sortOrder":225},{"name":"Cosmetics&amp;ToiletriesIndustries  ","value":"Cosmetics &amp; Toiletries Industries  ","sortOrder":226},{"name":"KhulnaDevelopmentAuthority ","value":"Khulna Development Authority ","sortOrder":227},</t>
  </si>
  <si>
    <t>{"name":"BangladeshAgriculturalDevelopmentCorporation_BADC","value":"Bangladesh Agricultural Development Corporation (BADC) ","sortOrder":228},{"name":"TheSecurityPrintingCorporationBangladeshLtd","value":"The Security Printing Corporation (Bangladesh) Ltd. ","sortOrder":229},{"name":"ChittagongHillTractsRegionalCouncil ","value":"Chittagong Hill Tracts Regional Council ","sortOrder":230},{"name":"RangamatiHillDistrictCouncil ","value":"Rangamati Hill District Council ","sortOrder":231},{"name":"KhagrachoriHillDistrictCouncil ","value":"Khagrachori Hill District Council ","sortOrder":232},{"name":"BandarbanHillDistrictCouncil ","value":"Bandarban Hill District Council ","sortOrder":233},{"name":"BangladeshNationalMedicalCouncil ","value":"Bangladesh National Medical Council ","sortOrder":234},{"name":"BangladeshPressCouncil ","value":"Bangladesh Press Council ","sortOrder":235}, {"name":"PrimeMinister'sReliefFund ","value":"Prime Minister's Relief Fund ","sortOrder":236},{"name":"PublicTrustFunds ","value":"Public Trust Funds ","sortOrder":237},{"name":"WelfareFunds ","value":"Welfare Funds ","sortOrder":238}, {"name":"DevelopmentFunds ","value":"Development Funds ","sortOrder":239}, {"name":"BenevolentFunds ","value":"Benevolent Funds ","sortOrder":240},</t>
  </si>
  <si>
    <t>{"name":"PublicEducationalFunds ","value":"Public Educational Funds ","sortOrder":241}, {"name":"DevelopmentWorksProgramFund ","value":"Development Works Program Fund ","sortOrder":242},{"name":"HorticultureExportDevelopmentFoundation_HortexFoundation","value":"Horticulture Export Development Foundation (Hortex Foundation)  ","sortOrder":243},{"name":"BangladeshFolkArts&amp;CraftFoundationSonargaon ","value":"Bangladesh Folk Arts &amp; Craft Foundation, Sonargaon ","sortOrder":244},{"name":"NationalFoundationforResearchonHumanResources ","value":"National Foundation for Research on Human Resources ","sortOrder":245},{"name":"NationalFoundationforDevelopmentoftheDisabledPersons ","value":"National Foundation for Development of the Disabled Persons ","sortOrder":246}, {"name":"BangladeshNGOFoundation ","value":"Bangladesh NGO Foundation ","sortOrder":247},{"name":"HinduWelfareTrust ","value":"Hindu Welfare Trust ","sortOrder":248}, {"name":"BuddhistWelfareTrust ","value":"Buddhist Welfare Trust ","sortOrder":249},{"name":"ChristianWelfareTrust ","value":"Christian Welfare Trust ","sortOrder":250}, {"name":"UrbanDevelopmentTrust ","value":"Urban Development Trust ","sortOrder":251},{"name":"SheikhZayadBinSultanAlNahianTrustBangladesh","value":"Sheikh Zayad Bin Sultan Al Nahian Trust (Bangladesh) ","sortOrder":252},{"name":"OfficeoftheBangladeshWaqfAdministrator ","value":"Office of the Bangladesh Waqf Administrator ","sortOrder":253},{"name":"WaterResourcesPlanningOrganisation_WARPO","value":"Water Resources Planning Organisation (WARPO) ","sortOrder":254},{"name":"ExecutiveCellBEPZA","value":"Executive Cell, BEPZA ","sortOrder":255},{"name":"BangladeshNationalScience&amp;TechnicalDocumentationCentre_BANSDOC","value":"Bangladesh National Science &amp; Technical Documentation Centre (BANSDOC) ","sortOrder":256},{"name":"BangladeshOverseasEmploymentServiceLimited_BOESEL","value":"Bangladesh Overseas Employment Service Limited (BOESEL) ","sortOrder":257}, {"name":"InvestmentAdvisoryCentreofBangladesh ","value":"Investment Advisory Centre of Bangladesh ","sortOrder":258}, {"name":"BangladeshGirlsGuideAssociation ","value":"Bangladesh Girls' Guide Association ","sortOrder":259},{"name":"BangladeshScouts ","value":"Bangladesh Scouts ","sortOrder":260},{"name":"CyclonePreparednessProgramme_CPP","value":"Cyclone Preparedness Programme (CPP) ","sortOrder":261},{"name":"BangladeshAcademyofRuralDevelopmentComilla_BARD","value":"Bangladesh Academy of Rural Development Comilla (BARD)","sortOrder":262},{"name":"RegionalRuralDevelopmentAcademyBogra","value":"Regional Rural Development Academy, Bogra","sortOrder":263},{"name":"BanglaAcademy","value":"Bangla Academy","sortOrder":264},{"name":"BangladeshShilpakalaAcademy","value":"Bangladesh Shilpakala Academy","sortOrder":265},{"name":"IslamicFoundationBangladesh","value":"Islamic Foundation, Bangladesh","sortOrder":266},{"name":"BangladeshAgricultureResearchInstitute","value":"Bangladesh Agriculture Research Institute","sortOrder":267},{"name":"BangladeshCouncilofScientific&amp;IndustrialReserch","value":"Bangladesh Council of Scientific &amp;Industrial Reserch","sortOrder":268},{"name":"BangladeshRiceResearchInstitute","value":"Bangladesh Rice Research Institute","sortOrder":269},{"name":"BangladeshStandardControl &amp;TestingInstitution","value":"Bangladesh Standard Control  &amp; amp;amp; Testing Institution","sortOrder":270},{"name":"BangladeshCentralPublicLiabrary","value":"Bangladesh Central Public Liabrary","sortOrder":271},{"name":"BangladeshNationalMuseum","value":"Bangladesh National Museum","sortOrder":272},{"name":"OtherCouncilInstitution","value":"Other Council/Institution","sortOrder":273},{"name":"BangladeshAtomicEnergyCommission","value":"Bangladesh Atomic Energy Commission","sortOrder":274},{"name":"BangladeshAgriculturalDevelopmentCorporation","value":"Bangladesh Agricultural Development Corporation","sortOrder":275},{"name":"HillTractsDevelopmentBoardChittagong","value":"Hill Tracts Development  Board, Chittagong","sortOrder":276},{"name":"PrimeMinistersReliefFund","value":"Prime Ministers Relief Fund.","sortOrder":277},{"name":"RajdhaniUnnayanKartipakkha_RAJUK","value":"Rajdhani Unnayan Kartipakkha (RAJUK)","sortOrder":278},</t>
  </si>
  <si>
    <t>{"name":"ChittagongDevelopmentAuthority","value":"Chittagong Development Authority","sortOrder":279},{"name":"KhulnaDevelopmentAuthority","value":"Khulna Development Authority","sortOrder":280},{"name":"RajshahiDevelopmentAuthority","value":"Rajshahi Development Authority","sortOrder":281},{"name":"BangladeshHandloomBoard","value":"Bangladesh Handloom  Board","sortOrder":282},{"name":"BangladeshSericulturalBoard","value":"Bangladesh Sericultural Board","sortOrder":283},{"name":"ExportPromotionBureau","value":"Export Promotion Bureau","sortOrder":284},{"name":"JamunaMultipurposeBridgeauthority","value":"Jamuna Multipurpose Bridge authority","sortOrder":285},{"name":"PrivatizationCommission","value":"Privatization Commission","sortOrder":286},{"name":"WaterResourcesPlanningOrganization","value":"Water Resources Planning Organization","sortOrder":287},{"name":"BarandraBhumiMultipurposeDevelopmentAuthority","value":"Barandra Bhumi Multipurpose Development Authority","sortOrder":288},{"name":"SecurityPrintingPressCorporation","value":"Security Printing Press Corporation","sortOrder":289},{"name":"OtherBoardCentres","value":"Other Board / Centres","sortOrder":290},{"name":"BangladeshTelevision","value":"Bangladesh Television","sortOrder":291},{"name":"BangladeshShongbadSangstha","value":"Bangladesh Shongbad Sangstha","sortOrder":292},{"name":"RadioBangladesh","value":"Radio Bangladesh","sortOrder":293},{"name":"BangladeshRuralDevelopmentBoard","value":"Bangladesh Rural Development Board","sortOrder":294},{"name":"BangladeshOilGasandMineralResources","value":"Bangladesh Oil Gas and Mineral Resources","sortOrder":295},{"name":"BangladeshHouseBuilFinCorp","value":"Bangladesh House Buil.  Fin. Corp.","sortOrder":296},{"name":"InvestmentCorporationofBangladesh","value":"Investment Corporation of Bangladesh","sortOrder":297},{"name":"InfrastructureDevelopmentComapny","value":"Infrastructure Development Comapny","sortOrder":298},</t>
  </si>
  <si>
    <t>{"name":"TobaccoProcessingIndustries  ","value":"Tobacco Processing Industries  ","sortOrder":299}, {"name":"BangladeshBimanCorporation ","value":"Bangladesh Biman Corporation ","sortOrder":300},{"name":"LandAppealBoard ","value":"Land Appeal Board ","sortOrder":301},{"name":"ResidentialHotels_Including3star&amp;Above","value":"Residential Hotels ( Including 3star &amp; Above) ","sortOrder":302},{"name":"CaterersDecoratorsSound&amp;LightingRentalBusiness ","value":"Caterers /Decorators/Sound &amp; Lighting rental business ","sortOrder":303},{"name":"CommunityCentersConventionCentersAuditorium ","value":"Community Centers/ Convention centers/Auditorium ","sortOrder":304}, {"name":"ShippingAgency ","value":"Shipping Agency ","sortOrder":305}, {"name":"FreightForwarders ","value":"Freight Forwarders ","sortOrder":306},{"name":"Indentingfirms ","value":"Indenting firms ","sortOrder":307},{"name":"BangladeshMadrashaEducationBoard","value":"Bangladesh Madrasha Education Board","sortOrder":308},{"name":"NationalCurriculumandTextBookBoard","value":"National Curriculum and Text Book Board","sortOrder":309},{"name":"BangladeshTechnicalEducationBoard","value":"Bangladesh Technical Education Board","sortOrder":310},{"name":"BoardofIntermediateandSecondaryEducation","value":"Board of Intermediate and Secondary Education","sortOrder":311},</t>
  </si>
  <si>
    <t>{"name":"GovtSchoolMadrashaColandUni","value":"Govt. School,Madrasha,Col andUni.","sortOrder":312},</t>
  </si>
  <si>
    <t>{"name":"CadetCollege","value":"Cadet College","sortOrder":313},{"name":"BangladeshNationalUniversity","value":"Bangladesh National University","sortOrder":314},{"name":"BangladeshOpenUniversity","value":"Bangladesh Open University","sortOrder":315},{"name":"MedicalDentalColleges","value":"Medical / Dental Colleges","sortOrder":316},{"name":"EngineeringColleges","value":"Engineering Colleges","sortOrder":317},{"name":"BangladeshUniversityofEngineeringandTechnology","value":"Bangladesh University of Engineering and Technology","sortOrder":318},{"name":"BangabandhuSheikhMujibMedicalUniversity","value":"Bangabandhu Sheikh Mujib Medical University","sortOrder":319},{"name":"DhakaUniversity","value":"Dhaka University","sortOrder":320},{"name":"RajshahiUniversity","value":"Rajshahi University","sortOrder":321},{"name":"ChittagongUniversity","value":"Chittagong University","sortOrder":322},{"name":"JahangirnagarUniversity","value":"Jahangirnagar University","sortOrder":323},{"name":"SABINCO","value":"SABINCO","sortOrder":324},{"name":"Newspaper ","value":"Newspaper ","sortOrder":325},{"name":"ChittagongDevelopmentAuthority ","value":"Chittagong Development Authority ","sortOrder":326},{"name":"BangladeshShippingCorporation ","value":"Bangladesh Shipping Corporation ","sortOrder":327},{"name":"TradingCorporationofBangladesh  ","value":"Trading Corporation of Bangladesh  ","sortOrder":328},{"name":"BangladeshRailway  ","value":"Bangladesh Railway  ","sortOrder":329},{"name":"BangladeshTelecommunicationsCompanyLimited_BTCL_IncludingTeletalk","value":"Bangladesh Telecommunications Company Limited (BTCL) (Including Teletalk) ","sortOrder":330},{"name":"BangladeshRoadTransportCorporation_BRTC","value":"Bangladesh Road Transport Corporation (BRTC) ","sortOrder":331},</t>
  </si>
  <si>
    <t>{"name":"BangladeshForestIndustriesDevelopmentCorporation ","value":"Bangladesh Forest Industries Development  Corporation ","sortOrder":332}, {"name":"BangladeshFishDevelopmentCorporation  ","value":"Bangladesh Fish Development  Corporation  ","sortOrder":333}, {"name":"BangladeshTeaBoard  ","value":"Bangladesh Tea Board  ","sortOrder":334},{"name":"BangladeshInlandWaterTransportAuthority_BIWTA","value":"Bangladesh Inland Water Transport Authority (BIWTA) ","sortOrder":335},{"name":"BangladeshInlandWaterTransportCorporation_BIWTC","value":"Bangladesh Inland Water Transport Corporation (BIWTC) ","sortOrder":336}, {"name":"BangladeshWaterDevelopmentBoard  ","value":"Bangladesh Water Development Board  ","sortOrder":337}, {"name":"WASA","value":"WASA (Dhaka, Chittagong, Khulna etc)  ","sortOrder":338}, {"name":"ChittagongPortAuthority ","value":"Chittagong Port Authority ","sortOrder":339},{"name":"MonglaPortAuthority ","value":"Mongla  Port Authority ","sortOrder":340}, {"name":"BangladeshSthalBandarKatripaksha ","value":"Bangladesh Sthal Bandar Katripaksha ","sortOrder":341},{"name":"BangladeshSmall&amp;CottageIndustriesCorporation_BSCIC","value":"Bangladesh Small &amp; Cottage Industries Corporation (BSCIC) ","sortOrder":342}, {"name":"BangladeshParjatanCorporation ","value":"Bangladesh Parjatan Corporation ","sortOrder":343},{"name":"BangladeshFilmDevelopmentCorporation ","value":"Bangladesh Film Development Corporation ","sortOrder":344},{"name":"CivilAviationAuthorityofBangladesh  ","value":"Civil Aviation Authority  of Bangladesh  ","sortOrder":345},{"name":"BangladeshFreedomFightersWelfareTrust ","value":"Bangladesh Freedom Fighters Welfare Trust ","sortOrder":346},{"name":"TelephoneShilpaSangstha ","value":"Telephone Shilpa Sangstha ","sortOrder":347},{"name":"BangladeshCableIndustriesCorporation ","value":"Bangladesh Cable Industries Corporation ","sortOrder":348},{"name":"BangladeshTanneryIndustriesCorporation ","value":"Bangladesh Tannery Industries Corporation ","sortOrder":349},{"name":"BangladeshServicesLtd","value":"Bangladesh Services Ltd. ","sortOrder":350},{"name":"HotelsInternationalLtd_3Stars&amp;above","value":"Hotels International Ltd. (3 Stars &amp; above) ","sortOrder":351},{"name":"DockLabourManagementBoardChittagong ","value":"Dock Labour Management Board, Chittagong ","sortOrder":352},{"name":"DockLabourManagementBoardBagerhat ","value":"Dock Labour Management Board, Bagerhat ","sortOrder":353},{"name":"BangabandhuSheikhMujiburRahmanNovoTheatre ","value":"Bangabandhu Sheikh Mujibur Rahman Novo Theatre ","sortOrder":354}, {"name":"BangladeshSubmarineCableCompanyLimited ","value":"Bangladesh Submarine Cable Company Limited ","sortOrder":355}, {"name":"BangladeshCableShilpaLimited ","value":"Bangladesh Cable Shilpa Limited ","sortOrder":356},{"name":"BangladeshShishuAcademy ","value":"Bangladesh Shishu Academy ","sortOrder":357},{"name":"MymensingAgricultureUniversity","value":"Mymensing Agriculture University","sortOrder":358},{"name":"RegistrarofJointStockCompaniesandFirms ","value":"Registrar of Joint  Stock Companies and Firms ","sortOrder":359},</t>
  </si>
  <si>
    <t>{"name":"ComprehensiveDisasterManagementProgram ","value":"Comprehensive Disaster Management Program ","sortOrder":360}, {"name":"BangladeshNationalHerbarium  ","value":"Bangladesh National Herbarium  ","sortOrder":361},{"name":"AllOtherBoardsCentres ","value":"All Other Boards/Centres ","sortOrder":362},{"name":"BangladeshTelevisionBTVWorldSangshadBangladeshTV ","value":"Bangladesh Television/BTV World/ Sangshad Bangladesh TV ","sortOrder":363},{"name":"BangladeshSangbadSangstha_BSS","value":"Bangladesh Sangbad Sangstha (BSS) ","sortOrder":364},{"name":"BangladeshBetar ","value":"Bangladesh Betar ","sortOrder":365},{"name":"BangladeshTextileMillsCorporation&amp;RelatedEnterprises","value":"Bangladesh Textile Mills Corporation &amp; Related Enterprises (Appendix-1A Pages : 132 ) ","sortOrder":366},{"name":"SugarMills ","value":" Sugar Mills ","sortOrder":367},{"name":"FoodandAlliedIndustries  ","value":" Food and Allied Industries  ","sortOrder":368},</t>
  </si>
  <si>
    <t>{"name":"FertilizerChemical&amp;PharmaceuticalIndustries  ","value":"Fertilizer, Chemical &amp; Pharmaceutical Industries  ","sortOrder":369}, {"name":"PaperAndPaperBoardIndustries ","value":"Paper and Paper Board Industries ","sortOrder":370},{"name":"SteelMills ","value":"Steel Mills ","sortOrder":371},{"name":"EngineeringAndShipBuildingIndustries ","value":"Engineering and Ship Building Industries ","sortOrder":372},{"name":"BangladeshJuteMillsCorporationAndRelatedEnterprises","value":"Bangladesh Jute Mills Corporation and Related Enterprises (Annexure-1E Pages: 136 ) ","sortOrder":373},{"name":"BangladeshPetroleumCorporation&amp;RelatedEnterprises ","value":"Bangladesh Petroleum Corporation &amp; related enterprises ","sortOrder":374},{"name":"BangladeshOilGas&amp;MineralCorporation&amp;relatedenterprises ","value":"Bangladesh Oil, Gas &amp; Mineral Corporation &amp; related enterprises ","sortOrder":375}, {"name":"HydrocarbonUnitBangladesh ","value":"Hydrocarbon Unit, Bangladesh ","sortOrder":376},{"name":"BangladeshPowerDevelopmentBoard ","value":"Bangladesh Power Development Board ","sortOrder":377},{"name":"RuralElectrificationBoard_REB","value":"Rural Electrification Board (REB)  ","sortOrder":378},{"name":"DhakaElectricSupplyAuthority_DESA","value":"Dhaka Electric Supply Authority (DESA)  ","sortOrder":379},{"name":"DhakaElectricSupplyCompany_DESCO","value":"Dhaka Electric Supply Company (DESCO)  ","sortOrder":380},{"name":"AshuganjPowerStationCompanyLtd_APSCL","value":"Ashuganj Power Station Company Ltd (APSCL)  ","sortOrder":381},{"name":"ElectricityGenerationCompanyofBangladeshLtd_EGCB","value":"Electricity Generation Company of Bangladesh Ltd (EGCB) ","sortOrder":382},{"name":"NorthWestPowerGenerationCompanyLtd_NWPGC","value":"North West Power Generation Company Ltd (NWPGC) ","sortOrder":383},{"name":"WestZonePowerDistributionCompanyLtd_WZPDCL","value":"West Zone Power Distribution Company Ltd (WZPDCL)  ","sortOrder":384},{"name":"DhakaPowerDistributionCompanyLtd_DPDCL","value":"Dhaka Power Distribution Company Ltd (DPDCL)  ","sortOrder":385},{"name":"PowerGridCompanyofBangladesh_PGCB","value":"Power Grid Company of Bangladesh (PGCB)  ","sortOrder":386},{"name":"RuralPowerCompanyLtd_RPCL","value":"Rural Power Company Ltd (RPCL)   ","sortOrder":387},{"name":"PowerCell   ","value":"Power Cell   ","sortOrder":388},</t>
  </si>
  <si>
    <t>{"name":"PallyBidyutSamities  ","value":"Pally Bidyut Samities  ","sortOrder":389}, {"name":"Others  ","value":"Others  ","sortOrder":390}, {"name":"IslamiUniversityKushtia","value":"Islami University, Kushtia","sortOrder":391},{"name":"OTHERS","value":"OTHERS","sortOrder":392},{"name":"RubberAndPlasticIndustries  ","value":"Rubber And Plastic Industries  ","sortOrder":393},{"name":"LeatherProducts_BagShoeEtc_ManufacturingIndustries","value":"Leather Products ( bag, shoe, etc) Manufacturing  Industries ","sortOrder":394}, {"name":"TextileMills  ","value":"Textile Mills  ","sortOrder":395},{"name":"PaperAndPaperProductsManufacturingIndustries  ","value":"Paper and Paper Products Manufacturing Industries  ","sortOrder":396},{"name":"FurnitureFixtureParticleBoardsAndOtherWoodProductManufacturers ","value":"Furniture, Fixture, Particle Boards and Other Wood product manufacturers ","sortOrder":397},{"name":"ReadymadeGarmentsIndustries  ","value":"Readymade Garments Industries  ","sortOrder":398},</t>
  </si>
  <si>
    <t>{"name":"HosieryFactories  ","value":" Hosiery Factories  ","sortOrder":399},{"name":"PharmaceuticalIndustries  ","value":"Pharmaceutical Industries  ","sortOrder":400}, {"name":"ChemicalAndChemicalProductsIndustries ","value":"Chemical and Chemical Products Industries ","sortOrder":401},{"name":"CementFactories ","value":"Cement Factories ","sortOrder":402}, {"name":"CeramicIndustries  ","value":"Ceramic Industries  ","sortOrder":403},{"name":"BricksManufacturersandSandelevators  ","value":"Bricks Manufacturers and Sand elevators  ","sortOrder":404},{"name":"GlassandGlasswareProductsFactories ","value":"Glass and Glassware Products Factories ","sortOrder":405},{"name":"Soaps&amp;Detergents Factories ","value":"Soaps &amp; Detergents Factories ","sortOrder":406},{"name":"SteelEngineering&amp;MetallicProductsIndustries_IncludingRerollingMills","value":"Steel Engineering &amp; Metallic Products Industries (Including Rerolling Mills) ","sortOrder":407},{"name":"AssemblingIndustry  ","value":"Assembling Industry  ","sortOrder":408}, {"name":"FertilizerCompany ","value":"Fertilizer Company ","sortOrder":409},{"name":"SugarMills ","value":" Sugar Mills ","sortOrder":410},{"name":"BeverageandSoftDrinksmanufacturingCompanies ","value":"Beverage and Soft Drinks manufacturing Companies ","sortOrder":411},{"name":"DistilleriesMineral&amp;DrinkingWaterPurifyingIndustries ","value":"Distilleries, Mineral &amp; Drinking Water purifying industries ","sortOrder":412},{"name":"LeatherProcessingAndTanning_rawhide","value":"Leather Processing and Tanning (raw hide) ","sortOrder":413},</t>
  </si>
  <si>
    <t>{"name":"PackagingIndustriesIncludingPaperBoards ","value":"Packaging Industries including paper boards ","sortOrder":414},{"name":"ManufacturingofElectricalEquipments&amp;spares_cablesbulbsswitchesEtc ","value":"Manufacturing of Electrical equipments &amp; spares ( cables, bulbs, switches etc) ","sortOrder":415},{"name":"ManufacturingofTransportEquipments","value":"Manufacturing of Transport Equipments ","sortOrder":416},{"name":"ManufacturingofAgroEquipments ","value":"Manufacturing of agro-equipments ","sortOrder":417},{"name":"ElectronicGoodsManufacturingAssemblingIndustries_TVComputerEtc","value":"Electronic Goods Manufacturing/Assembling Industries (TV, Computer etc) ","sortOrder":418}, {"name":"IceFactory ","value":"Ice Factory ","sortOrder":419},{"name":"ShipBuildingIndustries ","value":"Ship Building Industries ","sortOrder":420}, {"name":"ShipBreakingIndustries ","value":"Ship Breaking Industries ","sortOrder":421},{"name":"BatteryManufacturingIndustries ","value":"Battery Manufacturing Industries ","sortOrder":422},{"name":"GarmentsAccessoriesManufacturingIndustries_ZipperButtonEtc","value":"Garments Accessories manufacturing industries (Zipper, Button etc) ","sortOrder":423},</t>
  </si>
  <si>
    <t>{"name":"PolymerAndPolytheneIndustries ","value":"Polymer and polythene industries ","sortOrder":424},{"name":"CottageIndustries","value":"Cottage Industries","sortOrder":425},{"name":"SawMills","value":"Saw Mills","sortOrder":426},{"name":"HandloomFactories","value":"Handloom Factories","sortOrder":427},{"name":"HandicraftsFactories","value":"Handicrafts Factories","sortOrder":428}, {"name":"EPZIndustries_TypeA","value":" EPZ Industries (Type A)","sortOrder":429},{"name":"EPZIndustries_TypeB","value":"EPZ Industries (Type B)","sortOrder":430}, {"name":"EPZIndustries_TypeC","value":"EPZ Industries (Type C)","sortOrder":431},{"name":"OtherIndustriesNotAboveMentioned","value":"Other Industries not  above mentioned","sortOrder":432},{"name":"ProductionsupplyandDistributionofPowerinThePrivateSector ","value":"Production, supply and distribution of power in the private sector ","sortOrder":433},{"name":"LPGasCompanies ","value":"LP Gas Companies  ","sortOrder":434},{"name":"OxygenGasCompanies  ","value":"Oxygen Gas Companies  ","sortOrder":435},{"name":"OtherGasCompanies  ","value":"Other Gas Companies  ","sortOrder":436},{"name":"Others  ","value":"Others  ","sortOrder":437},{"name":"Entertainment_AmusementParkThemeparkEcoparkZooetc_Services ","value":"Entertainment (Amusement Park, Theme park, eco park, zoo etc.) Services ","sortOrder":438},{"name":"HospitalsClinicsDiagnosticCentersAndOtherHealthServices ","value":"Hospitals, Clinics, Diagnostic Centers and Other Health Services ","sortOrder":439},{"name":"LandAdministrationTrainingCentre_LATC","value":"Land Administration Training Centre (LATC) ","sortOrder":440},{"name":"BangladeshVeterinaryCouncil ","value":"Bangladesh Veterinary Council ","sortOrder":441},{"name":"BangladeshMedical&amp;DentalCouncil_BMDC","value":"Bangladesh Medical &amp; Dental Council (BMDC) ","sortOrder":442},{"name":"PharmacyCouncilofBangladesh ","value":"Pharmacy Council of Bangladesh ","sortOrder":443},{"name":"BangladeshMedicalResearchCouncil ","value":"Bangladesh Medical Research Council ","sortOrder":444},{"name":"BangladeshNursingCouncil ","value":"Bangladesh Nursing Council ","sortOrder":445},{"name":"JatiyaMohilaSangstha ","value":"Jatiya Mohila Sangstha ","sortOrder":446},{"name":"BangladeshNationalSocialWelfareCouncil ","value":"Bangladesh National Social Welfare Council ","sortOrder":447},{"name":"CouncilofBangladeshInstituteofTechnology ","value":"Council of Bangladesh Institute of Technology ","sortOrder":448},{"name":"BangladeshAgricultureResearchCouncil_BARC","value":"Bangladesh Agriculture Research Council (BARC) ","sortOrder":449},{"name":"NationalSportsCouncil_NSC                                ","value":"National Sports Council (NSC)                                       ","sortOrder":450},{"name":"BangladeshComputerCouncil_BCC","value":"Bangladesh Computer Council (BCC) ","sortOrder":451},{"name":"NationalFreedomFighterCouncil  ","value":"National Freedom Fighter Council   ","sortOrder":452},{"name":"CentralPublicLibrary ","value":"Central Public Library ","sortOrder":453},{"name":"BangladeshNationalMuseum ","value":"Bangladesh National Museum ","sortOrder":454},{"name":"NationalMuseumofScience&amp;Technology ","value":"National Museum of Science &amp; Technology ","sortOrder":455},{"name":"BangladeshSpaceResearchAndRemoteSensingOrganisation_SPARRSO","value":"Bangladesh Space Research and Remote Sensing Organisation (SPARRSO) ","sortOrder":456},{"name":"OtherCouncilsInstitutes                                                ","value":"Other Councils/Institutes                                                ","sortOrder":457}, {"name":"BangladeshAtomcEnergyCommission ","value":"Bangladesh Atomic Energy Commission ","sortOrder":458}, {"name":"PrivatisationCommission ","value":"Privatisation Commission ","sortOrder":459},{"name":"UniversityGrantsCommissionofBangladesh ","value":"University Grants Commission of Bangladesh ","sortOrder":460}, {"name":"BangladeshTariffCommission ","value":"Bangladesh Tariff Commission ","sortOrder":461},{"name":"JointRiverCommission ","value":"Joint River Commission ","sortOrder":462}, {"name":"BangladeshNationalCommissionofUNESCO ","value":"Bangladesh National Commission of UNESCO ","sortOrder":463},{"name":"BangladeshEnergyRegulatoryCommission_BERC","value":"Bangladesh Energy Regulatory Commission (BERC) ","sortOrder":464},{"name":"NationalHumanRightsCommission ","value":" National Human Rights Commission ","sortOrder":465},{"name":"BangladeshJudicialServiceCommission ","value":"Bangladesh Judicial Service Commission ","sortOrder":466},</t>
  </si>
  <si>
    <t>{"name":"ElectionCommissionBangladesh ","value":"Election Commission Bangladesh ","sortOrder":467}, {"name":"AntiCorruptionCommission ","value":"Anti Corruption Commission ","sortOrder":468},{"name":"BangladeshTelecommunicationRegulatoryCommission_BTRC","value":"Bangladesh Telecommunication Regulatory Commission (BTRC) ","sortOrder":469}, {"name":"BangladeshPublicServiceCommission ","value":"Bangladesh Public Service Commission ","sortOrder":470},{"name":"BangladeshTanneryIndustryCorporation","value":"Bangladesh Tannery Industry Corporation","sortOrder":471},{"name":"BangladeshServicesLimited","value":"Bangladesh Services Limited","sortOrder":472},{"name":"RajdhaniUnnayanKartreepaksha_RAJUK","value":"Rajdhani Unnayan Kartreepaksha (RAJUK) ","sortOrder":473},{"name":"FoodMinistry_IncludingFoodDivisionsDirectorates","value":"Food Ministry( Including food divisions/directorates)","sortOrder":474},{"name":"DirectorateofHealth ","value":"Directorate of Health ","sortOrder":475},{"name":"DirectorateofReliefandRehabilitation ","value":"Directorate of Relief and Rehabilitation ","sortOrder":476}, {"name":"DirectorateofPrimaryEducation ","value":"Directorate of Primary Education ","sortOrder":477},{"name":"DirectorateofNationalSavings ","value":"Directorate of National Savings ","sortOrder":478}, {"name":"DirectorateofJute ","value":"Directorate of Jute ","sortOrder":479},{"name":"DirectorateofNationalConsumerRightsProtection ","value":"Directorate of National Consumer Rights Protection ","sortOrder":480}, {"name":"DirectorateofLabor ","value":"Directorate of Labor ","sortOrder":481},{"name":"DirectorateofLandRecordandSurvey ","value":"Directorate of Land Record and Survey ","sortOrder":482},{"name":"RegistrationDirectorate ","value":"Registration Directorate ","sortOrder":483},{"name":"DirectorateofPublicHealthandEngineering ","value":"Directorate of Public Health and Engineering ","sortOrder":484},{"name":"DirectorateofSecondaryandHigherSecondaryEducation ","value":"Directorate of Secondary and Higher Secondary Education ","sortOrder":485}, {"name":"DirectorateofSocialWelfare ","value":"Directorate of Social Welfare ","sortOrder":486},{"name":"DirectorateofLivestock ","value":"Directorate of Livestock ","sortOrder":487}, {"name":"DirectorateofSports ","value":"Directorate of  Sports ","sortOrder":488},{"name":"DirectorateofArchaeology","value":"Directorate of Archaeology ","sortOrder":489},{"name":"DirectorateofBangladeshFamilyPlanning","value":"Directorate of Bangladesh Family Planning ","sortOrder":490},{"name":"DirectorateofPrintingStationaryFormsandPublication","value":"Directorate of Printing, Stationary, Forms and Publication ","sortOrder":491}, {"name":"DirectorateofNursingServices ","value":"Directorate of Nursing Services ","sortOrder":492},{"name":"DirectorateofMeteorology ","value":"Directorate of Meteorology ","sortOrder":493},</t>
  </si>
  <si>
    <t>{"name":"DirectorateofBangladeshSurvey ","value":"Directorate of Bangladesh Survey ","sortOrder":494},{"name":"DirectorateofArchivesandLibraries ","value":"Directorate of Archives and Libraries ","sortOrder":495},{"name":"DirectorateofGovtAccommodation ","value":"Directorate of Govt. Accommodation ","sortOrder":496},{"name":"UrbanDevelopmentDirectorate ","value":"Urban Development Directorate ","sortOrder":497},{"name":"DirectorateofInspectionAndAuditofMinistryofEducation ","value":"Directorate of Inspection and Audit of Ministry of Education ","sortOrder":498},{"name":"DirectorateofTechnicalEducation ","value":"Directorate of Technical Education ","sortOrder":499},</t>
  </si>
  <si>
    <t>{"name":"DirectorateGeneralofForcesIntelligence_DGFI","value":"Directorate General of Forces Intelligence (DGFI) ","sortOrder":500},{"name":"DirectorateGeneralofDrugAdministration ","value":"Directorate General of Drug Administration ","sortOrder":501}, {"name":"DirectorateGeneralofFamilyPlanning ","value":"Directorate General of Family Planning ","sortOrder":502}, {"name":"DirectorateGeneralofDefensePurchase ","value":"Directorate General of Defense Purchase ","sortOrder":503},{"name":"DepartmentofLocalGovernment&amp;Engineering_LGED","value":"Department of Local Government &amp; Engineering (LGED)   ","sortOrder":504}, {"name":"PublicWorksDepartment ","value":"Public Works Department ","sortOrder":505},{"name":"DepartmentofWomenAffairs ","value":"Department of Women Affairs ","sortOrder":506},{"name":"DepartmentofAgriculturalExtension ","value":"Department of Agricultural Extension ","sortOrder":507},{"name":"DepartmentofCooperative ","value":"Department of Co-operative ","sortOrder":508}, {"name":"RoadsandHighwayDepartment ","value":"Roads and Highway Department ","sortOrder":509},{"name":"DepartmentofYouthDevelopment ","value":"Department of Youth Development ","sortOrder":510}, {"name":"PressInformationDepartment ","value":"Press Information Department ","sortOrder":511},{"name":"KhudroNriGosthiCulturalAcademyNetrokona ","value":"Khudro Nri Gosthi Cultural Academy, Netrokona ","sortOrder":512},{"name":"NationalTraining&amp;ResearchAcademyforMultilingualShorthandBogra ","value":"National Training &amp; Research Academy for Multilingual Shorthand, Bogra ","sortOrder":513},{"name":"NationalAcademyforEducationalManagement_NAEM","value":"National Academy for Educational Management (NAEM) ","sortOrder":514},{"name":"NationalAcadeyforComputerTrainingandResearch_NACTAR","value":"National Academy for Computer Training and Research  (NACTAR) ","sortOrder":515},{"name":"BangladeshCivilServiceAdministrationAcademy ","value":" Bangladesh Civil Service Administration Academy ","sortOrder":516},{"name":"IslamicFoundationBangladesh ","value":"Islamic Foundation, Bangladesh ","sortOrder":517},{"name":"BangladeshAgriculturalResearchInstitute_BARI","value":"Bangladesh Agricultural Research Institute (BARI) ","sortOrder":518},{"name":"BangladeshCouncilofScientific&amp;IndustrialResearch_BCSIR","value":"Bangladesh Council of Scientific &amp; Industrial Research (BCSIR) ","sortOrder":519},{"name":"BangladeshRiceResearchInstitute_BRRI","value":"Bangladesh Rice Research Institute (BRRI) ","sortOrder":520},{"name":"BangladeshStandards&amp;TestingInstitution_BSTI","value":"Bangladesh Standards &amp; Testing Institution (BSTI) ","sortOrder":521},{"name":"NationalInstituteofPopulationResearch&amp;Training_NIPORT","value":"National Institute of Population, Research &amp; Training (NIPORT) ","sortOrder":522},{"name":"InstituteofPublicHealthandNutrition","value":"Institute of Public Health and Nutrition  ","sortOrder":523},{"name":"NationalInstituteofCardiovascularDiseases","value":"National Institute of Cardiovascular Diseases ","sortOrder":524},{"name":"NationalInstituteofPreventive&amp;SocialMedicineNIPSOM","value":"National Institute of Preventive &amp; Social Medicine (NIPSOM) ","sortOrder":525}, {"name":"InstituteofPublicHealthAndHospital ","value":"Institute of Public Health And Hospital  ","sortOrder":526},{"name":"NationalInstitueofDiseaseofChest&amp;Hospital_NIDCH","value":"National Institute of Disease of Chest &amp; Hospital (NIDCH) ","sortOrder":527},{"name":"NationalInstituteofOphthalmology","value":"National Institute of Ophthalmology ","sortOrder":528},{"name":"NationalInstituteofTraumatology&amp;OrthopedicRehabilitation_NITOR","value":"National Institute of Traumatology &amp; Orthopedic Rehabilitation (NITOR) ","sortOrder":529},{"name":"BangladeshJuteResearchInstitute_BJRI","value":"Bangladesh Jute Research Institute (BJRI) ","sortOrder":530},{"name":"Housing&amp;BuildingResearchInstitute","value":"Housing &amp;  Building Research Institute ","sortOrder":531},</t>
  </si>
  <si>
    <t>{"name":"BangladeshInstituteofNuclearAgricultureMymensingh","value":"Bangladesh Institute of Nuclear Agriculture, Mymensingh ","sortOrder":532},{"name":"BangladeshSugarcaneResearchInstitute_BSRI","value":"Bangladesh Sugarcane Research  Institute,  (BSRI) ","sortOrder":533},{"name":"BangladeshLivestockResearchInstitute ","value":"Bangladesh Livestock Research Institute ","sortOrder":534},{"name":"BangladeshFisheriesResearchInstitute_BFRI","value":"Bangladesh Fisheries Research Institute (BFRI) ","sortOrder":535},{"name":"BangladeshTeaResearchInstitute_BTRI","value":"Bangladesh Tea Research Institute (BTRI) ","sortOrder":536},{"name":"AccidentResearchInstitute_ARI_Bangladesh ","value":"Accident Research Institute (ARI), Bangladesh ","sortOrder":537},{"name":"BangladeshSilkResearchandTrainingInstitute_BSRTI_Rajshahi","value":"Bangladesh Silk Research and Training Institute (BSRTI), Rajshahi ","sortOrder":538},{"name":"BangladeshForestResearchInstitute   ","value":"Bangladesh Forest Research Institute   ","sortOrder":539},{"name":"InternationalMotherLanguageInstitute","value":"International Mother Language Institute ","sortOrder":540},{"name":"BangladeshCableIndustryCorporation","value":"Bangladesh Cable Industry Corporation","sortOrder":541},{"name":"DepartmentofMassCommunication","value":"Department of Mass Communication ","sortOrder":542},{"name":"DepartmentofFilmandPublications","value":"Department of Film and Publications ","sortOrder":543},{"name":"HealthEngineeringDepartment","value":"Health Engineering Department ","sortOrder":544},{"name":"DepartmentofImmigrationandPassports","value":"Department of Immigration and Passports ","sortOrder":545},{"name":"DepartmentofPrisons","value":"Department of Prisons ","sortOrder":546}, {"name":"DepartmentofFireServiceandCivilDefense ","value":"Department of Fire Service and Civil Defense ","sortOrder":547},{"name":"DepartmentofNarcoticsControl","value":"Department of Narcotics Control ","sortOrder":548},{"name":"DepartmentofPatentsDesignsandTrademarks","value":"Department of Patents, Designs and Trademarks ","sortOrder":549},{"name":"DepartmentofFisheries ","value":"Department of Fisheries ","sortOrder":550},{"name":"DepartmentofLivestockServices","value":"Department of Livestock Services ","sortOrder":551},{"name":"BangladeshForestDepartment","value":"Bangladesh Forest Department ","sortOrder":552},{"name":"DepartmentofShipping","value":"Department of Shipping ","sortOrder":553},{"name":"DepartmentofDisasterManagement","value":"Department of Disaster Management ","sortOrder":554},{"name":"DepartmentofArchitecture","value":"Department of Architecture ","sortOrder":555},{"name":"DepartmentofExplosive","value":"Department of Explosive ","sortOrder":556},{"name":"DepartmentofAgriculturalMarketing","value":"Department of Agricultural Marketing ","sortOrder":557},{"name":"BangladeshEducationEngineeringDepartment","value":"Bangladesh Education Engineering Department ","sortOrder":558}, {"name":"DepartmentofEnvironment","value":"Department of Environment ","sortOrder":559},{"name":"DepartmentofTextile","value":"Department of Textile ","sortOrder":560},{"name":"OfficeoftheThanaExecutiveOfficer","value":"Office of the Thana Executive Officer ","sortOrder":561},{"name":"OfficeoftheDistrictCommissioner ","value":"Office of the District Commissioner  ","sortOrder":562},{"name":"OfficeoftheDivisionalCommissioner","value":"Office of the Divisional Commissioner ","sortOrder":563},{"name":"OfficeoftheChiefInspectorofBoilers","value":"Office of the Chief Inspector of Boilers ","sortOrder":564},{"name":"PublicPrivatePartnershipOffice","value":"Public Private Partnership Office ","sortOrder":565},{"name":"CopyrightOffice","value":"Copyright Office ","sortOrder":566}, {"name":"HajjOffice","value":"Hajj Office ","sortOrder":567},{"name":"DisasterManagementBureau","value":"Disaster Management Bureau ","sortOrder":568},{"name":"BureauofManpowerEmploymentandTraining","value":"Bureau of Manpower, Employment and Training ","sortOrder":569},{"name":"BureauofNonformalEducation","value":"Bureau of Non-formal Education ","sortOrder":570}, {"name":"NGOAffairsBureau","value":"NGO Affairs Bureau ","sortOrder":571},{"name":"BangladeshBureauofStatistics","value":"Bangladesh Bureau of Statistics ","sortOrder":572},{"name":"BoardofInvestmentBangladesh","value":"Board of Investment Bangladesh ","sortOrder":573}, {"name":"NationalBoardof Revenue","value":"National Board of  Revenue ","sortOrder":574},{"name":"BangladeshNationalParliament_JatioSangshadSecretariat","value":"Bangladesh National Parliament (Jatio Sangshad Secretariat) ","sortOrder":575},{"name":"BangladeshMissionsinAbroad","value":"Bangladesh Missions in Abroad ","sortOrder":576},{"name":"GeologicalSurveyofBangladesh","value":"Geological Survey of Bangladesh ","sortOrder":577},{"name":"BangladeshAgriculturalUniversityMymensingh","value":"Bangladesh Agricultural University, Mymensingh ","sortOrder":578},{"name":"IslamicUniversityKushtia","value":"Islamic University, Kushtia ","sortOrder":579},{"name":"DhakaUniversityofEngineering&amp;Technology","value":"Dhaka University of Engineering &amp; Technology ","sortOrder":580},{"name":"ChittagongUniversityofEngineering&amp;Technology","value":"Chittagong University of Engineering &amp; Technology ","sortOrder":581},{"name":"KhulnaUniversityofEngineering&amp;Technology","value":"Khulna University of Engineering &amp; Technology ","sortOrder":582},{"name":"RajshahiUniversityofEngineering&amp;Technology","value":"Rajshahi University of Engineering &amp; Technology ","sortOrder":583},{"name":"BangabandhuSheikhMujiburRahmanAgriculturalUniversity","value":"Bangabandhu Sheikh Mujibur Rahman Agricultural University ","sortOrder":584}, {"name":"Sher-e-BanglaAgriculturalUniversity","value":"Sher-e-Bangla Agricultural University ","sortOrder":585},{"name":"HajeeMohammadDaneshScience&amp;TechnologyUniversity","value":"Hajee Mohammad Danesh Science &amp; Technology University ","sortOrder":586},{"name":"PatuakhaliScience&amp;TechnologyUniversity","value":"Patuakhali Science &amp; Technology University ","sortOrder":587},{"name":"BangabandhuSheikhMujiburRahmanScience&amp;TechnologyUniversity","value":"Bangabandhu Sheikh Mujibur Rahman Science &amp; Technology University ","sortOrder":588},</t>
  </si>
  <si>
    <t>{"name":"BangladeshTextileUniversity","value":"Bangladesh Textile University ","sortOrder":589},{"name":"BangladeshUniversityofProfessional","value":"Bangladesh University of Professional ","sortOrder":590},{"name":"BarisalUniversity","value":"Barisal University ","sortOrder":591}, {"name":"BegumRokeyaUniversity","value":"Begum Rokeya University ","sortOrder":592},{"name":"ChittagongVeterinaryandAnimalSciencesUniversity ","value":"Chittagong Veterinary and Animal Sciences University  ","sortOrder":593}, {"name":"ComillaUniversity","value":"Comilla University ","sortOrder":594},{"name":"JagannathUniversity","value":"Jagannath University ","sortOrder":595},{"name":"JatiyaKabiKaziNazrulIslamUniversity","value":"Jatiya Kabi Kazi Nazrul Islam University ","sortOrder":596},{"name":"JessoreScience&amp;TechnologyUniversity","value":"Jessore Science &amp; Technology University ","sortOrder":597},{"name":"MawlanaBhashaniScience&amp;TechnologyUniversity ","value":"Mawlana Bhashani Science &amp; Technology University ","sortOrder":598},{"name":"PabnaUniversityofScienceandTechnology","value":"Pabna University of Science and Technology ","sortOrder":599},{"name":"PatuakhaliScienceandTechnologyUniversity","value":"Patuakhali Science and Technology University ","sortOrder":600},{"name":"SylhetAgriculturalUniversity","value":"Sylhet Agricultural University ","sortOrder":601},{"name":"OtherPublicEducationalInstitutions","value":"Other Public Educational Institutions ","sortOrder":602},{"name":"LegaladvisoryFirms","value":"Legal advisory Firms ","sortOrder":603}, {"name":"LaundryServices","value":"Laundry Services ","sortOrder":604},{"name":"PrivateSurveyInstitutions","value":"Private Survey Institutions ","sortOrder":605},{"name":"SportsandEventmanagementorganisation","value":"Sports and Event management organisation ","sortOrder":606},{"name":"TailoringShopandTailors","value":"Tailoring Shop and Tailors ","sortOrder":607},{"name":"SatelliteCableOperator","value":"Satellite Cable Operator ","sortOrder":608},{"name":"SatelliteChannelDistributorCinemaDistributors","value":"Satellite Channel Distributor/Cinema Distributors ","sortOrder":609},{"name":"AuditandAccountingFirmCAFirmCreditRatingCompany","value":"Audit and Accounting Firm/CA Firm/ Credit Rating Company ","sortOrder":610}, {"name":"CinemaStudio","value":"Cinema Studio ","sortOrder":611}, {"name":"CinemaHallCineplex","value":"Cinema Hall/Cineplex ","sortOrder":612},{"name":"GraphicDesigners","value":"Graphic Designers ","sortOrder":613},{"name":"LightEngineeringandMetalworkshop","value":"Light Engineering and Metal-workshop ","sortOrder":614},{"name":"Consultancy&amp;SupervisoryFarms","value":"Consultancy &amp; Supervisory Farms ","sortOrder":615},{"name":"InteriorDesign&amp;Decoratorsandotherengineeringconsultancyfarms","value":"Interior Design &amp; Decorators and other engineering consultancy farms ","sortOrder":616},{"name":"ContractorandSupplierfarms","value":"Contractor and Supplier farms ","sortOrder":617},{"name":"RoadTransportCompanies_includingRent -a - car","value":"Road Transport Companies (including Rent -a - car)","sortOrder":618}, {"name":"WaterTransport","value":"Water Transport","sortOrder":619}, {"name":"AirTransport ","value":"Air Transport  ","sortOrder":620},{"name":"ConstructionCompanies","value":"Construction Companies","sortOrder":621},{"name":"PublishingIndustries_includingprintingpress","value":"Publishing Industries (including printing press)","sortOrder":622},{"name":"Telecommunication_MobilecellularoperatorsandprivatelandphoneGrameenPhoneetc","value":"Telecommunication (Mobile/cellular operators and private land phone Grameen Phone etc)","sortOrder":623},</t>
  </si>
  <si>
    <t>{"name":"HousingCompaniesorSocietiesLandDevelopers","value":"Housing Companies or Societies/Land Developers","sortOrder":624},{"name":"Warehouse","value":"Warehouse","sortOrder":625},{"name":"BuyingHouse","value":"Buying House","sortOrder":626},</t>
  </si>
  <si>
    <t>{"name":"OtherServicesProvidingOrg","value":"Other Services/Providing Org","sortOrder":627},{"name":"Coconutoilproductionindustries","value":"Coconut oil production industries","sortOrder":628},{"name":"RicemillsincludingpuffedricechirrafinericeFlavouredRiceEtc","value":"Rice mills including  puffed rice, chirra , fine rice, flavoured rice etc.","sortOrder":629},</t>
  </si>
  <si>
    <t>{"name":"MilkProcessingIndustries_Pasteurisationmilkpowderice-creamcondensedmilkcurdetc","value":"Milk Processing Industries (Pasteurisation, milk powder, ice-cream, condensed milk, curd etc)","sortOrder":630},{"name":"PublicAdministrationTrainingCentreSavar&amp;RPATCEskaton","value":" Public Administration Training Centre, Savar &amp; RPATC, Eskaton ","sortOrder":631},{"name":"BangladeshGovtPress_BGPress","value":"Bangladesh Govt. Press (BG Press) ","sortOrder":632},{"name":"BangladeshPolice","value":"Bangladesh Police ","sortOrder":633}, {"name":"SpecialSecurityForce","value":"Special Security Force  ","sortOrder":634},{"name":"BorderGuardBangladesh","value":"Border Guard Bangladesh ","sortOrder":635},{"name":"BangladeshAnsarandVDP","value":"Bangladesh Ansar and VDP ","sortOrder":636}, {"name":"RapidActionBattalion_RAB","value":"Rapid Action Battalion (RAB) ","sortOrder":637},{"name":"BangladeshCoastGuard","value":"Bangladesh Coast Guard ","sortOrder":638},{"name":"BangladeshOrdinanceFactories","value":"Bangladesh Ordinance Factories ","sortOrder":639},{"name":"BangladeshArmy","value":"Bangladesh Army ","sortOrder":640}, {"name":"BangladeshNavy","value":"Bangladesh Navy ","sortOrder":641},{"name":"BangladeshAirForce","value":"Bangladesh Air Force ","sortOrder":642},{"name":"BangladeshSecretariat","value":"Bangladesh Secretariat ","sortOrder":643},{"name":"BangladeshFormandPublicationsOffice","value":"Bangladesh Form and Publications Office ","sortOrder":644},{"name":"OfficeoftheAssistantCommissionerofLand","value":"Office of the Assistant Commissioner of Land ","sortOrder":645},{"name":"BangladeshSupremeCourt_IncludingHighCourt","value":"Bangladesh Supreme Court (Including High Court) ","sortOrder":646},{"name":"DistrictJudgeCourt_IncludingOtherCourtsinDistrict","value":"District Judge Court (Including Other Courts in District) ","sortOrder":647},{"name":"OtherMinistriesDirectoratesandDepartments","value":"Other Ministries, Directorates and Departments ","sortOrder":648},{"name":"BangladeshPostOffice_exceptSavingsBankScheme","value":"Bangladesh Post Office (except Savings Bank Scheme) ","sortOrder":649},{"name":"BangladeshPostOfficeSavingsBankScheme","value":"Bangladesh Post Office Savings Bank Scheme ","sortOrder":650},{"name":"NationalCurriculumandTextBookBoard","value":"National Curriculum and Text Book Board ","sortOrder":651},{"name":"BangladeshMadrashaEducationBoard","value":"Bangladesh Madrasha Education Board ","sortOrder":652},{"name":"BangladeshTechnicalEducationBoard","value":"Bangladesh Technical Education Board ","sortOrder":653},{"name":"BoardofIntermediateandSecondaryEducations","value":"Board of Intermediate and Secondary Educations ","sortOrder":654},{"name":"GovernmentSchoolsCollegesUniversityCollege&amp;Madrashas","value":"Government Schools,  Colleges, University College &amp; Madrashas ","sortOrder":655}, {"name":"CadetColleges","value":"Cadet Colleges ","sortOrder":656},{"name":"NationalUniversity_NU_Gazipur","value":"National University (NU), Gazipur ","sortOrder":657},{"name":"BangladeshOpenUniversity_BOU","value":"Bangladesh Open University (BOU) ","sortOrder":658},{"name":"Medical_DentalColleges","value":"Medical/Dental Colleges ","sortOrder":659},{"name":"InstitutesofTechnology_IncludingPolytechnicInstitutes","value":"Institutes of Technology (Including Polytechnic Institutes) ","sortOrder":660},{"name":"BangladeshUniversityofEngineering&amp;Technology ","value":"Bangladesh University of Engineering &amp; Technology ","sortOrder":661}, {"name":"BangabandhuSheikhMujibMedicalUniversity ","value":"Bangabandhu Sheikh Mujib Medical University  ","sortOrder":662}, {"name":"DhakaUniversity","value":"Dhaka University ","sortOrder":663},{"name":"RajshahiUniversity","value":"Rajshahi University ","sortOrder":664},{"name":"ChittagongUniversity","value":"Chittagong University ","sortOrder":665},{"name":"JahangirnagarUniversity","value":"Jahangirnagar University ","sortOrder":666}, {"name":"KhulnaUniversity","value":"Khulna University ","sortOrder":667},{"name":"Cox'sBazarCulturalCentre","value":"Cox's Bazar Cultural Centre ","sortOrder":668},{"name":"BangladeshAcademyforRuralDevelopment_BARD","value":"Bangladesh Academy for Rural Development (BARD) ","sortOrder":669},{"name":"RuralDevelopmentAcademyBogra","value":"Rural Development Academy, Bogra ","sortOrder":670}, {"name":"BanglaAcademy ","value":"Bangla Academy  ","sortOrder":671},{"name":"BangladeshShilpakalaAcademy","value":"Bangladesh Shilpakala Academy ","sortOrder":672},{"name":"ForeignServiceAcademy","value":"Foreign Service Academy ","sortOrder":673},{"name":"BangladeshInsuranceAcademy","value":"Bangladesh Insurance Academy ","sortOrder":674},{"name":"MarineFisheriesAcademy","value":"Marine Fisheries Academy ","sortOrder":675},{"name":"NationalAcademyforPlanning&amp;Development","value":"National Academy for Planning &amp; Development ","sortOrder":676},{"name":"NationalAcademyofPrimaryEducation_NAEP","value":"National Academy of Primary Education (NAEP) ","sortOrder":677},{"name":"BangladeshCo-operativeAcademy","value":"Bangladesh Co-operative Academy ","sortOrder":678},{"name":"BangladeshMarineAcademy","value":"Bangladesh Marine Academy ","sortOrder":679},{"name":"BangladeshRuralDevelopmentTrainingInstitute_BRDTI","value":"Bangladesh Rural Development Training Institute (BRDTI) ","sortOrder":680},{"name":"MadrashaTeachersTrainingInstitute_MTTI","value":"Madrasha Teachers Training Institute (MTTI) ","sortOrder":681},{"name":"JudicialAdministrationTrainingInstitute","value":"Judicial Administration Training Institute ","sortOrder":682},{"name":"NationalLegalAidInstitute","value":"National Legal Aid Institute ","sortOrder":683},{"name":"BangladeshForeignTradeInstitute_BFTI","value":"Bangladesh Foreign Trade Institute (BFTI) ","sortOrder":684},{"name":"SoilResourcesDevelopmentInstitute","value":"Soil Resources Development Institute ","sortOrder":685},{"name":"CentralDevelopmentResourcesDevelopmentInstitute","value":"Central Development Resources Development Institute ","sortOrder":686},{"name":"BangladeshSericulturalResearchandTrainingInstitute","value":"Bangladesh Seri cultural Research and Training Institute","sortOrder":687},{"name":"InstituteofWaterModeling","value":"Institute of Water Modeling ","sortOrder":688},{"name":"NationalMaritimeInstitute","value":"National Maritime Institute ","sortOrder":689}, {"name":"BangladeshPetroleumInstitute","value":"Bangladesh Petroleum  Institute ","sortOrder":690},{"name":"NationalInstituteofBiotechnology","value":"National Institute of Biotechnology ","sortOrder":691},{"name":"BangladeshKriraShikkhaProtisthan_BKSP","value":"Bangladesh Krira Shikkha Protisthan (BKSP) ","sortOrder":692},{"name":"BangladeshInstituteofTextileTechnology_BITTTangail","value":"Bangladesh Institute of Textile Technology (BITT), Tangail ","sortOrder":693},{"name":"BangladeshInstituteofInternationalandStrategicStudies","value":"Bangladesh Institute of International and Strategic Studies  ","sortOrder":694},{"name":"BangladeshIndustrialTechnicalAssistanceCentre_BITAC_TejgaonDhaka","value":"Bangladesh Industrial Technical Assistance Centre (BITAC), Tejgaon, Dhaka ","sortOrder":695},{"name":"NationalBookCentreBangladesh","value":"National Book Centre, Bangladesh ","sortOrder":696},{"name":"RiverResearchInstitute","value":"River Research Institute ","sortOrder":697},{"name":"BangladeshInstituteofBankManagement_BIBM","value":"Bangladesh Institute of Bank Management (BIBM) ","sortOrder":698},{"name":"BangladeshHealthProfessionalsInstitute_BHPI","value":"Bangladesh Health Professionals Institute (BHPI) ","sortOrder":699},</t>
  </si>
  <si>
    <t>{"name":"BangladeshCollegeofPhysicians&amp;Surgeons","value":"Bangladesh College of Physicians &amp; Surgeons ","sortOrder":700},{"name":"BangladeshInstituteofDevelopmentStudies_BIDS","value":"Bangladesh Institute of Development Studies (BIDS) ","sortOrder":701},{"name":"BangladeshInstituteofInternationalandStrategicStudies_BIISS","value":"Bangladesh Institute of International and Strategic Studies (BIISS) ","sortOrder":702},{"name":"BangladeshInstituteofManagement_BIM","value":"Bangladesh Institute of Management (BIM) ","sortOrder":703},{"name":"InstituteofCharteredAccountantsofBangladesh_ICAB","value":"Institute of Chartered Accountants of Bangladesh (ICAB) ","sortOrder":704},{"name":"InstituteofCost&amp;ManagementAccountantsofBangladesh_ICMA","value":"Institute of Cost &amp; Management Accountants of Bangladesh (ICMA) ","sortOrder":705},{"name":"KhudroNriGosthiCulturalInstituteRangamati&amp;Bandarban","value":"Khudro Nri Gosthi Cultural Institute, Rangamati &amp; Bandarban ","sortOrder":706},{"name":"NationalInstituteofLocalGovernment","value":"National Institute of Local Government ","sortOrder":707},{"name":"PressInstituteofBangladesh","value":"Press Institute of Bangladesh ","sortOrder":708},{"name":"NationalInstituteofMassCommunication_NIMCO","value":"National Institute of Mass Communication (NIMCO) ","sortOrder":709},</t>
  </si>
  <si>
    <t>{"name":"NazrulInstitute","value":"Nazrul Institute ","sortOrder":710},{"name":"DockLabourManagementBoardChittagong","value":"Dock Labour Management Board, Chittagong","sortOrder":711},{"name":"DockLabourManagementBoardBagerhat","value":"Dock Labour Management Board, Bagerhat","sortOrder":712},{"name":"Others","value":"Others","sortOrder":713},{"name":"zilaParishad","value":"zila Parishad","sortOrder":714},{"name":"MunicipalityCityCorporation","value":"Municipality/City Corporation","sortOrder":715},{"name":"ThanaUpazillaParishad","value":"Thana / Upazilla Parishad","sortOrder":716}, {"name":"UnionParishad","value":"Union Parishad","sortOrder":717},{"name":"VillageParishad","value":"Village Parishad","sortOrder":718},{"name":"Agriculturist","value":"Agriculturist","sortOrder":719},{"name":"Fisheries","value":"Fisheries","sortOrder":720},{"name":"Diaryfariming","value":"Diary fariming","sortOrder":721},{"name":"Poultryfariming","value":"Poultry fariming","sortOrder":722},{"name":"JuteMills","value":"Jute Mills","sortOrder":723},{"name":"TextileMills","value":"Textile Mills","sortOrder":724},{"name":"GarmentsFactory","value":"Garments Factory","sortOrder":725},{"name":"Hosiery","value":"Hosiery","sortOrder":726},{"name":"ChemicalsandChemiProd","value":"Chemicals and Chemi. Prod.","sortOrder":727}, {"name":"CementFactory","value":"Cement Factory","sortOrder":728},{"name":"CeramicIndustries","value":"Ceramic Industries","sortOrder":729},{"name":"BrickandSandindustry","value":"Brick and Sand industry","sortOrder":730},{"name":"GlassandGlassIndustry","value":"Glass and Glass Industry","sortOrder":731}, {"name":"EdibleOil","value":"Edible Oil","sortOrder":732},{"name":"Soap","value":"Soap","sortOrder":733},</t>
  </si>
  <si>
    <t>{"name":"STEELENGandMETALICMetal","value":"STEEL ENG. and METALIC Metal","sortOrder":734},{"name":"Others","value":"Others","sortOrder":735},{"name":"CottageIndustry","value":"Cottage Industry","sortOrder":736},{"name":"Weaving","value":"Weaving","sortOrder":737},{"name":"GARMENTS","value":"GARMENTS","sortOrder":738},</t>
  </si>
  <si>
    <t>{"name":"Hosiery","value":"Hosiery","sortOrder":739},{"name":"Handicrafts","value":"Handicrafts","sortOrder":740},{"name":"Others","value":"Others","sortOrder":741},{"name":"ElectricityCompany","value":"Electricity  Company","sortOrder":742},{"name":"CommerceandTradeExportImportWholesaleTradeRetailTradeOtherBusiness","value":"Commerce and Trade-Export/Import/Wholesale Trade/Retail Trade/Other Business","sortOrder":743},{"name":"LandTransport_IncludingRailway","value":"Land Transport (Including Railway)","sortOrder":744},{"name":"WaterTransport","value":"Water Transport","sortOrder":745},{"name":"AirTransport","value":"Air Transport","sortOrder":746}, {"name":"ConstructionCompany","value":"Construction Company","sortOrder":747},{"name":"TelephoneCompanies","value":"Telephone Companies","sortOrder":748},{"name":"HousingCompaniesSocieties","value":"Housing Companies/Societies","sortOrder":749},{"name":"StorageCompany","value":"Storage Company","sortOrder":750},{"name":"TrustFundandNon-ProfitOrganizations","value":"Trust Fund and Non-Profit Organizations","sortOrder":751},{"name":"NGO","value":"NGO","sortOrder":752},{"name":"NonGovtPublicityandNewsMedia-NewsPaper","value":"Non Govt. Publicity and News Media-News Paper","sortOrder":753},{"name":"NonGovtPublicityandNewsMedia-Television","value":"Non Govt. Publicity and News Media- Television","sortOrder":754},{"name":"NonGovtPublicityandNewsMedia-RadioCompany","value":"Non Govt. Publicity and News Media- Radio Company","sortOrder":755},{"name":"PrivateSchoolCollegeUniversityandMadrasha","value":"Private School, College University and Madrasha","sortOrder":756},{"name":"ShahjalalUniversityofScienceandTechnology","value":"Shahjalal University of Science and Technology ","sortOrder":757},{"name":"PrivateMedicalandDentalCollege","value":"Private Medical and Dental College","sortOrder":758},{"name":"PrivateUniversity","value":"Private University","sortOrder":759},{"name":"Others_PrivateSchoolCollegeMadrashaetc","value":"Others (Private School, College, Madrasha etc)","sortOrder":760},{"name":"InsuranceCompanies","value":"Insurance Companies","sortOrder":761},{"name":"LeasingCompanies","value":"Leasing Companies","sortOrder":762}, {"name":"InvestmentCompanies -PrivateFinancialInstitutions","value":"Investment Companies -Private Financial Institutions","sortOrder":763},{"name":"LeasingCompanies -PrivateFinancialInstitutions","value":"Leasing Companies -Private Financial Institutions","sortOrder":764},{"name":"Others-PrivateFinancialInstitutions","value":"Others -Private Financial Institutions","sortOrder":765},</t>
  </si>
  <si>
    <t>{"name":"CentralCo-operativeBanks","value":"Central Co-operative Banks","sortOrder":766},{"name":"LandMortgageCooperativeBanks","value":"Land Mortgage Cooperative Banks","sortOrder":767},{"name":"OtherCooperativeBanksSocieties","value":"Other Cooperative Banks/Societies","sortOrder":768},{"name":"GrameenBank","value":"Grameen Bank","sortOrder":769},{"name":"Others","value":"Others","sortOrder":770},{"name":"MoneyExchanger","value":"Money Exchanger","sortOrder":771},{"name":"Others","value":"Others","sortOrder":772},{"name":"ProfessionalandSelfEmployedPersons","value":"Professional and Self Employed Persons","sortOrder":773},{"name":"WageandSalaryEarners","value":"Wage and Salary Earners","sortOrder":774},{"name":"ForeignOfficialEnterprisesCompaniesFarmsIndividuals","value":"Foreign Official Enterprises/Companies/Farms/Individuals","sortOrder":775},{"name":"OtherLocalCompaniesFirmsIndividuals","value":"Other Local Companies/Firms/Individuals","sortOrder":776}, {"name":"Other-LocalIndividuals","value":"Other-Local Individuals","sortOrder":777},{"name":"Shouldberectify_PreviousSBSCode:902190","value":"Should be rectify(Previous SBS Code:902190)","sortOrder":778},{"name":"Shouldberectify_PreviousSBSCode:902226","value":"Should be rectify(Previous SBS Code:902226)","sortOrder":779},{"name":"Shouldberectify_PreviousSBSCode:902235","value":"Should be rectify(Previous SBS Code:902235)","sortOrder":780},{"name":"Shouldberectify_PreviousSBSCode:113249","value":"Should be rectify(Previous SBS Code:113249)","sortOrder":781},{"name":"Shouldberectify_PreviousSBSCode:915050","value":"Should be rectify(Previous SBS Code:915050)","sortOrder":782},{"name":"Shouldberectify_PreviousSBSCode:113105","value":"Should be rectify(Previous SBS Code:113105)","sortOrder":783},{"name":"Shouldberectify_PreviousSBSCode:113106","value":"Should be rectify(Previous SBS Code:113106)","sortOrder":784},{"name":"Shouldberectify_PreviousSBSCode:113107","value":"Should be rectify(Previous SBS Code:113107)","sortOrder":785},{"name":"Shouldberectify_PreviousSBSCode:113109","value":"Should be rectify(Previous SBS Code:113109)","sortOrder":786},{"name":"Shouldberectify_PreviousSBSCode:113110","value":"Should be rectify(Previous SBS Code:113110)","sortOrder":787},{"name":"Shouldberectify_PreviousSBSCode:113111","value":"Should be rectify(Previous SBS Code:113111)","sortOrder":788},{"name":"Shouldberectify_PreviousSBSCode:112000","value":"Should be rectify(Previous SBS Code:112000)","sortOrder":789},{"name":"ShouldberectifyPreviousSBSCode:122999","value":"Should be rectify(Previous SBS Code:122999)","sortOrder":790},{"name":"Shouldberectify_PreviousSBSCode:123330","value":"Should be rectify(Previous SBS Code:123330)","sortOrder":791},{"name":"Shouldberectify_PreviousSBSCode:123390","value":"Should be rectify(Previous SBS Code:123390)","sortOrder":792},{"name":"Shouldberectify_PreviousSBSCode:902225","value":"Should be rectify(Previous SBS Code:902225)","sortOrder":793},{"name":"Shouldberectify_PreviousSBSCode:113108","value":"Should be rectify(Previous SBS Code:113108)","sortOrder":794},{"name":"HotelsInternationalsLtd_Threestar&amp;above","value":"Hotels Internationals Ltd (Three star &amp; amp;amp; above)","sortOrder":795},{"name":"GeneralInsuranceCompany","value":"General Insurance Company","sortOrder":796},{"name":"ClearingandForwarding_C&amp;Fagent","value":"Clearing and Forwarding (C&amp;amp;F) Agent","sortOrder":797}]}</t>
  </si>
  <si>
    <t>SectorType</t>
  </si>
  <si>
    <t>Sector Type</t>
  </si>
  <si>
    <t>NatureofOwnership</t>
  </si>
  <si>
    <t>Nature of Ownership</t>
  </si>
  <si>
    <t>LegalForm</t>
  </si>
  <si>
    <t>Legal Form (Nature of Ownership- CIB)</t>
  </si>
  <si>
    <t>GroupType</t>
  </si>
  <si>
    <t>Group Type</t>
  </si>
  <si>
    <t>Affiliation</t>
  </si>
  <si>
    <t>Product</t>
  </si>
  <si>
    <t>AccountType</t>
  </si>
  <si>
    <t>Account Type</t>
  </si>
  <si>
    <t>AccountCategory</t>
  </si>
  <si>
    <t>Account Category</t>
  </si>
  <si>
    <t>[{"topmenuid":"Dashboard_TopMenu","leftmenuids": ["Dashboard_DashboardAdmin"]},{"topmenuid":"Bank_TopMenu","leftmenuids": ["Branchs_Bank"]},{"topmenuid":"Customer_TopMenu","leftmenuids": ["Customer_CustomerList"]},{"topmenuid":"ServicePoint_TopMenu","leftmenuids": ["Agent_Agent","Service_Point","Service_Terminal","Agent_Staff_Service"]},{"topmenuid":"Reports_TopMenu","leftmenuids": ["Reports_ReportsAdmin"]},{"topmenuid":"Analytics_TopMenu","leftmenuids": ["Analytics_Analytics"]},{"topmenuid":"Setting_TopMenu","leftmenuids": ["Setting_Charges","Charge_Model","ddl_MetaData","Finger_Order","Finger_Configure"]},{"topmenuid":"Security_TopMenu","leftmenuids": ["Security_AdminUser"]}]</t>
  </si>
  <si>
    <t>servicePointID</t>
  </si>
  <si>
    <t>parentAgentID</t>
  </si>
  <si>
    <t>agentType</t>
  </si>
  <si>
    <t xml:space="preserve">agentName </t>
  </si>
  <si>
    <t>kycJson</t>
  </si>
  <si>
    <t>bankAccountNo</t>
  </si>
  <si>
    <t>makerID</t>
  </si>
  <si>
    <t>checkerID</t>
  </si>
  <si>
    <t>approverID</t>
  </si>
  <si>
    <t>rejectionCause</t>
  </si>
  <si>
    <t>role</t>
  </si>
  <si>
    <t>AG100002</t>
  </si>
  <si>
    <t>SAgent1</t>
  </si>
  <si>
    <t>SAgent2</t>
  </si>
  <si>
    <t>SP101</t>
  </si>
  <si>
    <t>SP102</t>
  </si>
  <si>
    <t>SP103</t>
  </si>
  <si>
    <t>SP104</t>
  </si>
  <si>
    <t>Agent2</t>
  </si>
  <si>
    <t>{"Name":"Agent 1, "Address":"Dhaka 1"}</t>
  </si>
  <si>
    <t>{"Name":"Agent 2, "Address":"CTG 1"}</t>
  </si>
  <si>
    <t>{"Name":"Sub SAgent1, "Address":"Dhaka 1"}</t>
  </si>
  <si>
    <t>{"Name":"Sub SAgent2, "Address":"CTG 1"}</t>
  </si>
  <si>
    <t>Branch.OfficerMaker</t>
  </si>
  <si>
    <t>Branch.OfficerChecker</t>
  </si>
  <si>
    <t>Branch.OfficerApprover</t>
  </si>
  <si>
    <t>COMMIT;</t>
  </si>
  <si>
    <t>AG100003</t>
  </si>
  <si>
    <t>AG100004</t>
  </si>
  <si>
    <t>DDL-11</t>
  </si>
  <si>
    <t>,  {"ID":"20000128","name":"Cement Factory","sortOrder":773},  {"ID":"20000129","name":"Ceramic Industries","sortOrder":774},  {"ID":"20000130","name":"Brick and Sand industry","sortOrder":775},  {"ID":"20000131","name":"Glass and Glass Industry","sortOrder":776},  {"ID":"20000132","name":"Edible Oil","sortOrder":777},  {"ID":"20000133","name":"Soap","sortOrder":778},  {"ID":"20000134","name":"STEEL ENG. and METALIC Metal","sortOrder":779},  {"ID":"20000135","name":"Others","sortOrder":780},  {"ID":"20000136","name":"Cottage Industry","sortOrder":781},  {"ID":"20000137","name":"Weaving","sortOrder":782},  {"ID":"20000138","name":"GARMENTS","sortOrder":783},  {"ID":"20000139","name":"Hosiery","sortOrder":784},  {"ID":"20000140","name":"Handicrafts","sortOrder":785},  {"ID":"20000141","name":"Others","sortOrder":786},  {"ID":"20000142","name":"Electricity  Company","sortOrder":787},  {"ID":"20000143","name":"Commerce and Trade-Export/Import/Wholesale Trade/Retail Trade/Other Business","sortOrder":788},  {"ID":"20000144","name":"Land Transport (Including Railway)","sortOrder":789},  {"ID":"20000145","name":"Water Transport","sortOrder":790},  {"ID":"20000146","name":"Air Transport","sortOrder":791},  {"ID":"20000147","name":"Construction Company","sortOrder":792},  {"ID":"20000148","name":"Telephone Companies","sortOrder":793},  {"ID":"20000149","name":"Housing Companies/Societies","sortOrder":794},  {"ID":"20000150","name":"Storage Company","sortOrder":795},  {"ID":"20000151","name":"Trust Fund and Non-Profit Organizations","sortOrder":796},  {"ID":"20000152","name":"NGO","sortOrder":797} ]}</t>
  </si>
  <si>
    <t>Type of Agent</t>
  </si>
  <si>
    <t>AgentType</t>
  </si>
  <si>
    <t>All Thana Name</t>
  </si>
  <si>
    <t xml:space="preserve">Sector </t>
  </si>
  <si>
    <t>productID</t>
  </si>
  <si>
    <t>productName</t>
  </si>
  <si>
    <t>Security Deposit Receipt</t>
  </si>
  <si>
    <t>Payment Order</t>
  </si>
  <si>
    <t>Demand Draft</t>
  </si>
  <si>
    <t>Asset</t>
  </si>
  <si>
    <t>Liability</t>
  </si>
  <si>
    <t>Expenditure</t>
  </si>
  <si>
    <t>Income</t>
  </si>
  <si>
    <t>Local Guarantee</t>
  </si>
  <si>
    <t>Import Contract</t>
  </si>
  <si>
    <t>Others L/C(Local)</t>
  </si>
  <si>
    <t xml:space="preserve">Inland Back to Back L/C(Sight) </t>
  </si>
  <si>
    <t>Inland Back to Back L/C(Usance)</t>
  </si>
  <si>
    <t>Foreign Back to Back L/C( Sight)</t>
  </si>
  <si>
    <t>Export LC</t>
  </si>
  <si>
    <t>Foreign Back to Back L/C(Usance)</t>
  </si>
  <si>
    <t>Transferred LC</t>
  </si>
  <si>
    <t>IDBP</t>
  </si>
  <si>
    <t>FDBP</t>
  </si>
  <si>
    <t>IDBC</t>
  </si>
  <si>
    <t>FDBC</t>
  </si>
  <si>
    <t>ADVANCE TT</t>
  </si>
  <si>
    <t>Packing Credit</t>
  </si>
  <si>
    <t>Cash L/C (Sight)</t>
  </si>
  <si>
    <t>Cash L/C (Usance or Deferred)</t>
  </si>
  <si>
    <t>Cash Sight (Non-AD)</t>
  </si>
  <si>
    <t>Cash Usance (Non-AD)</t>
  </si>
  <si>
    <t>L/C under Aid/Investment</t>
  </si>
  <si>
    <t>L/C under STA(Special Trade Arrangement)/Barter</t>
  </si>
  <si>
    <t xml:space="preserve">Import from EPZ (Cash L/C /Sight) </t>
  </si>
  <si>
    <t>Import from EPZ (Cash L/C / Usance)</t>
  </si>
  <si>
    <t>Import from EPZ (Back to Back L/C /Sight)</t>
  </si>
  <si>
    <t>Import from EPZ (Back to Back L/C /Usance)</t>
  </si>
  <si>
    <t>Others(Local)(Non-AD)</t>
  </si>
  <si>
    <t>Sales Contract</t>
  </si>
  <si>
    <t>LCAF Issue</t>
  </si>
  <si>
    <t>PAD</t>
  </si>
  <si>
    <t>TIME LOAN</t>
  </si>
  <si>
    <t>LTR</t>
  </si>
  <si>
    <t>PACKING CREDIT</t>
  </si>
  <si>
    <t>LOAN AGAINST WORK ORDER</t>
  </si>
  <si>
    <t>LOAN AGAINST SUPPLY ORDER</t>
  </si>
  <si>
    <t>EXPORT TIME LOAN</t>
  </si>
  <si>
    <t>EDF LOAN</t>
  </si>
  <si>
    <t>LOAN AGAINST ACCEPTED BILLS/ IDBP</t>
  </si>
  <si>
    <t>LOAN AGAINST EARNEST MONEY</t>
  </si>
  <si>
    <t>LOAN AGAINST NRBCBL FO</t>
  </si>
  <si>
    <t>LOAN AGAINST OTHER BANK’S FO</t>
  </si>
  <si>
    <t>CROP LOAN</t>
  </si>
  <si>
    <t>Mail Transfer</t>
  </si>
  <si>
    <t>Telegraphic Transfer</t>
  </si>
  <si>
    <t>Outward Remittance(FTT Issue)</t>
  </si>
  <si>
    <t>Inward Remittance(FTT Realization)</t>
  </si>
  <si>
    <t>Inward Remittance(OFBC)</t>
  </si>
  <si>
    <t>Inward Remittance(Cash Foreign Currency Purchase)</t>
  </si>
  <si>
    <t>MASHIK MUNAFA PROKALPA</t>
  </si>
  <si>
    <t>NRB MONEY MAKER SCHEME - INDIVIDUALS</t>
  </si>
  <si>
    <t>NRB MONEY MAKER SCHEME - CORPORATE</t>
  </si>
  <si>
    <t>DEPOSIT PENSION SCHEME</t>
  </si>
  <si>
    <t>TRIPLE BENEFIT PLUS SCHEME</t>
  </si>
  <si>
    <t>DOUBLE BENEFIT SCHEME</t>
  </si>
  <si>
    <t>LAKHOPOTI DEPOSIT SCHEME</t>
  </si>
  <si>
    <t>MILLIONAIRE DEPOSIT SCHEME</t>
  </si>
  <si>
    <t>LOAN GENERAL</t>
  </si>
  <si>
    <t>LEASE FINANCE</t>
  </si>
  <si>
    <t>HIRE PURCHASE</t>
  </si>
  <si>
    <t>HOUSE BUILDING LOAN (COMMERCIAL)</t>
  </si>
  <si>
    <t>HOUSE BUILDING LOAN (RESIDENTAIL)</t>
  </si>
  <si>
    <t>SMALL LOAN SCHEME</t>
  </si>
  <si>
    <t>DOCTOR CREDIT SCHEME</t>
  </si>
  <si>
    <t>HOUSE FURNISHING LOAN</t>
  </si>
  <si>
    <t>CAR LOAN</t>
  </si>
  <si>
    <t>OVERSEAS EMPLOYMENT LOAN</t>
  </si>
  <si>
    <t>HOME LOAN</t>
  </si>
  <si>
    <t>EDUCATION LOAN</t>
  </si>
  <si>
    <t>PERSONAL LOAN</t>
  </si>
  <si>
    <t>TERM LOAN - AGRI</t>
  </si>
  <si>
    <t>HIRE PURCHASE - AGRI</t>
  </si>
  <si>
    <t>LEASE FINANCE- AGRI</t>
  </si>
  <si>
    <t>TERM LOAN - SE</t>
  </si>
  <si>
    <t>HIRE PURCHASE - SE</t>
  </si>
  <si>
    <t>LEASE FINANCE - SE</t>
  </si>
  <si>
    <t>REVOLVING CROP LOAN</t>
  </si>
  <si>
    <t>LTR - AGRI</t>
  </si>
  <si>
    <t>LTR - SE</t>
  </si>
  <si>
    <t>TIME LOAN  - SE</t>
  </si>
  <si>
    <t>CASH CREDIT (HYPO)</t>
  </si>
  <si>
    <t>EXPORT CASH CREDIT (HYPO)</t>
  </si>
  <si>
    <t>CASH CREDIT (HYPO) - AGRI</t>
  </si>
  <si>
    <t>CASH CREDIT (HYPO) - SE</t>
  </si>
  <si>
    <t>SOD (GENERAL)</t>
  </si>
  <si>
    <t>SOD AGT SHARE</t>
  </si>
  <si>
    <t>SOD AGT FDR</t>
  </si>
  <si>
    <t>SOD AGT SPECIAL SCHM</t>
  </si>
  <si>
    <t>SOD AGT OTHER FO (OTHER THAN NRBCBL DEPOSIT)</t>
  </si>
  <si>
    <t>SOD (GENERAL) - AGRI</t>
  </si>
  <si>
    <t>SOD (GENERAL) - SE</t>
  </si>
  <si>
    <t>IBP</t>
  </si>
  <si>
    <t>FBP</t>
  </si>
  <si>
    <t>EMPLOYEE HOUSE BUILDING LOAN</t>
  </si>
  <si>
    <t>EXECUTIVE CAR LOAN</t>
  </si>
  <si>
    <t>EMPLOYEE PERSONAL LOAN</t>
  </si>
  <si>
    <t>F.C. DEPOSIT GEN - USD</t>
  </si>
  <si>
    <t>F.C. DEPOSIT GEN - GBP</t>
  </si>
  <si>
    <t>F.C. DEPOSIT GEN - EURO</t>
  </si>
  <si>
    <t>F.C. DEPOSIT GEN - JPY</t>
  </si>
  <si>
    <t>F.C. DEPOSIT NRB - USD</t>
  </si>
  <si>
    <t>F.C. DEPOSIT NRB - GBP</t>
  </si>
  <si>
    <t>F.C. DEPOSIT NRB - EURO</t>
  </si>
  <si>
    <t>F.C. DEPOSIT NRB - JPY</t>
  </si>
  <si>
    <t>SAVINGS BANK DEPOSIT ACCOUNT - GENERAL</t>
  </si>
  <si>
    <t>SAVINGS BANK DEPOSIT ACCOUNT - STAFF</t>
  </si>
  <si>
    <t>SAVINGS BANK DEPOSIT ACCOUNT - BANK</t>
  </si>
  <si>
    <t>SAVINGS BANK DEPOSIT ACCOUNT - FINANCIAL INST.</t>
  </si>
  <si>
    <t>SAVINGS BANK DEPOSIT ACCOUNT - OTHER INST.</t>
  </si>
  <si>
    <t>CURRENT DEPOSIT ACCOUNT - GENERAL</t>
  </si>
  <si>
    <t>CURRENT DEPOSIT ACCOUNT - BANK</t>
  </si>
  <si>
    <t>CURRENT DEPOSIT ACCOUNT - FINANCIAL INST.</t>
  </si>
  <si>
    <t>CURRENT DEPOSIT ACCOUNT - OTHER</t>
  </si>
  <si>
    <t>SPECIAL NOTICE DEPOSIT (SND) ACCOUNT - GENERAL</t>
  </si>
  <si>
    <t>SPECIAL NOTICE DEPOSIT (SND) ACCOUNT - BANK</t>
  </si>
  <si>
    <t>SPECIAL NOTICE DEPOSIT (SND) ACCOUNT - FIN. INST.</t>
  </si>
  <si>
    <t>SPECIAL NOTICE DEPOSIT (SND) ACCOUNT - OTHER</t>
  </si>
  <si>
    <t>Fixed Deposit Receipt(Day Basis)</t>
  </si>
  <si>
    <t>Fixed Deposit Receipt(1 Month)</t>
  </si>
  <si>
    <t>Fixed Deposit Receipt(3 Month)</t>
  </si>
  <si>
    <t>Fixed Deposit Receipt(6 Month)</t>
  </si>
  <si>
    <t>Fixed Deposit Receipt(12 Month)</t>
  </si>
  <si>
    <t>Fixed Deposit Receipt(24 Month)</t>
  </si>
  <si>
    <t>NRB MONEY MAKER SCHEME(10Y) - INDIVIDUALS</t>
  </si>
  <si>
    <t>Fixed Deposit Receipt(2 Month)</t>
  </si>
  <si>
    <t xml:space="preserve">NRBCB PRIORITY DEPOSIT SCHEME </t>
  </si>
  <si>
    <t>NON RESIDENT INVESTORS TAKA A/C - NRB USD</t>
  </si>
  <si>
    <t>NON RESIDENT INVESTORS TAKA A/C - NRB GBP</t>
  </si>
  <si>
    <t>NON RESIDENT INVESTORS TAKA A/C - NRB  EURO</t>
  </si>
  <si>
    <t>NON RESIDENT INVESTORS TAKA A/C - NRB JPY</t>
  </si>
  <si>
    <t>NON RESIDENT INVESTORS TAKA A/C - OTHER USD</t>
  </si>
  <si>
    <t>NON RESIDENT INVESTORS TAKA A/C - OTHER GBP</t>
  </si>
  <si>
    <t>NON RESIDENT INVESTORS TAKA A/C - OTHER  EURO</t>
  </si>
  <si>
    <t>NON RESIDENT INVESTORS TAKA A/C - OTHER JPY</t>
  </si>
  <si>
    <t>NON RESIDENT TAKA A/C - NRB USD</t>
  </si>
  <si>
    <t>NON RESIDENT TAKA A/C - NRB GBP</t>
  </si>
  <si>
    <t>NON RESIDENT TAKA A/C - NRB  EURO</t>
  </si>
  <si>
    <t>NON RESIDENT TAKA A/C - NRB JPY</t>
  </si>
  <si>
    <t>NON RESIDENT TAKA A/C - OTHER USD</t>
  </si>
  <si>
    <t>NON RESIDENT TAKA A/C - OTHER GBP</t>
  </si>
  <si>
    <t>NON RESIDENT TAKA A/C - OTHER  EURO</t>
  </si>
  <si>
    <t>NON RESIDENT TAKA A/C - OTHER JPY</t>
  </si>
  <si>
    <t>RESIDENT FOREIGN CURRENCY DEPOSIT - USD</t>
  </si>
  <si>
    <t>RESIDENT FOREIGN CURRENCY DEPOSIT - GBP</t>
  </si>
  <si>
    <t>RESIDENT FOREIGN CURRENCY DEPOSIT - EURO</t>
  </si>
  <si>
    <t>RESIDENT FOREIGN CURRENCY DEPOSIT - JPY</t>
  </si>
  <si>
    <t>ERQ A/C - USD</t>
  </si>
  <si>
    <t>ERQ A/C - GBP</t>
  </si>
  <si>
    <t>ERQ A/C - EURO</t>
  </si>
  <si>
    <t>ERQ A/C - JPY</t>
  </si>
  <si>
    <t>NFCD TERM DEP. - NRB USD</t>
  </si>
  <si>
    <t>NFCD TERM DEP. - NRB GBP</t>
  </si>
  <si>
    <t>NFCD TERM DEP. - NRB JPY</t>
  </si>
  <si>
    <t>NFCD TERM DEP. - NRB EURO</t>
  </si>
  <si>
    <t>NFCD TERM DEP. - OTHERS USD</t>
  </si>
  <si>
    <t>NFCD TERM DEP. - OTHERS GBP</t>
  </si>
  <si>
    <t>NFCD TERM DEP. - OTHERS JPY</t>
  </si>
  <si>
    <t>NFCD TERM DEP. - OTHERS EURO</t>
  </si>
  <si>
    <t>ERQ TERM DEP. - NRB USD</t>
  </si>
  <si>
    <t>ERQ TERM DEP. - NRB GBP</t>
  </si>
  <si>
    <t>ERQ TERM DEP. - NRB JPY</t>
  </si>
  <si>
    <t>ERQ TERM DEP. - NRB EURO</t>
  </si>
  <si>
    <t>FC HELD (USD)</t>
  </si>
  <si>
    <t>FC HELD EDF - USD</t>
  </si>
  <si>
    <t>NRBCB STUDENT DEPOSIT SCHEME</t>
  </si>
  <si>
    <t>NRBCB FLEXIBLE DEPOSIT SCHEME</t>
  </si>
  <si>
    <t>NRBCB THREE MONTHS BENEFIT SCHEME</t>
  </si>
  <si>
    <t>Foreign Guarantee</t>
  </si>
  <si>
    <t>TIME LOAN (PAD)</t>
  </si>
  <si>
    <t>CURRENT DEPOSIT ACCOUNT (COLLECTION)</t>
  </si>
  <si>
    <t>DEALER LOAN</t>
  </si>
  <si>
    <t>SPECIAL NOTICE DEPOSIT (SND) ACCOUNT - PREMIUM</t>
  </si>
  <si>
    <t>NRBCB SHOHOJ SHANCHAY - 50K</t>
  </si>
  <si>
    <t>NRBCB SHOHOJ SHANCHAY - 100K</t>
  </si>
  <si>
    <t>NRBCB SHOHOJ SHANCHAY - 200K</t>
  </si>
  <si>
    <t>HOME LOAN FOR NRB</t>
  </si>
  <si>
    <t>TERM LOAN-NBFI</t>
  </si>
  <si>
    <t>PARAIBAR SANCHAYA PATRA</t>
  </si>
  <si>
    <t>BANGLADESH SANCHAYA PATRA(3YEARS-MIS)</t>
  </si>
  <si>
    <t>BANGLADESH SANCHAYA PATRA(5YEARS)</t>
  </si>
  <si>
    <t xml:space="preserve">{"DDL_Type":"DDL-3", "Name":"OccupationJson", "DDLList":[  {"ID":"743","name":"Banker","sortOrder":0},  {"ID":"772","name":"Business ( Money Changer)","sortOrder":1},  {"ID":"774","name":"Business (Car Dealer, Repair, Finance)","sortOrder":2},  {"ID":"770","name":"Business (Courier Service)","sortOrder":3},  {"ID":"767","name":"Business (Export Sector)","sortOrder":4},  {"ID":"773","name":"Business (Hotel /Restuarent / Bar)","sortOrder":5},  {"ID":"776","name":"Business (Other Local Business)","sortOrder":6},  {"ID":"737","name":"Business (Real State / Construction)","sortOrder":7},  {"ID":"771","name":"Business (Stock Broker)","sortOrder":8},  {"ID":"775","name":"Business (Trading, Retail)","sortOrder":9},  {"ID":"768","name":"Business (jewelry / gems/ art/ antique)","sortOrder":10},  {"ID":"758","name":"Defense Service (Commissioned Officer)","sortOrder":11},  {"ID":"759","name":"Defense Service (Non-Commissioned)","sortOrder":12},  {"ID":"777","name":"Director Private Limited Company","sortOrder":13},  {"ID":"778","name":"Director Public Limited Company","sortOrder":14},  {"ID":"742","name":"Doctor","sortOrder":15},  {"ID":"762","name":"Engineer","sortOrder":16},  {"ID":"779","name":"Government Service","sortOrder":17},  {"ID":"740","name":"Government Service - Non Officer","sortOrder":18},  {"ID":"739","name":"Government Service Officer","sortOrder":19},  {"ID":"746","name":"Housewife","sortOrder":20},  {"ID":"757","name":"Judiciary","sortOrder":21},  {"ID":"763","name":"Lawyer","sortOrder":22},  {"ID":"780","name":"Others","sortOrder":23},  {"ID":"756","name":"Police, Customs, Tax","sortOrder":24},  {"ID":"764","name":"Private Service (Managerial)","sortOrder":25},  {"ID":"765","name":"Private Service (Non-Managerial)","sortOrder":26},  {"ID":"761","name":"Professor","sortOrder":27},  {"ID":"766","name":"Retired Individual","sortOrder":28},  {"ID":"744","name":"Self Employed Professional","sortOrder":29},  {"ID":"738","name":"Service","sortOrder":30},  {"ID":"760","name":"Service- State Owned Enterprise (managerial)","sortOrder":31},  {"ID":"769","name":"Service- State Owned Enterprise (non-managerial)","sortOrder":32},  {"ID":"745","name":"Student","sortOrder":33},  {"ID":"741","name":"Teacher","sortOrder":34} ]}  </t>
  </si>
  <si>
    <t>{"DDL_Type":"DDL-4", "Name":"Division", "DDLList":[  {"ID":"1","name":"CHITTAGONG","countryID":"001","sortOrder":0},  {"ID":"2","name":"DHAKA","countryID":"001","sortOrder":1},  {"ID":"3","name":"KHULNA","countryID":"001","sortOrder":2},  {"ID":"4","name":"RAJSHAHI","countryID":"001","sortOrder":3},  {"ID":"5","name":"BARISAL","countryID":"001","sortOrder":4},  {"ID":"6","name":"SYLHET","countryID":"001","sortOrder":5},  {"ID":"7","name":"RANGPUR","countryID":"001","sortOrder":6} ]}</t>
  </si>
  <si>
    <t xml:space="preserve">{"DDL_Type":"DDL-5", "Name":"District", "DDLList":[  {"ID":"110","Div_ID":"1","name":"BANDARBAN","sortOrder":0},  {"ID":"115","Div_ID":"1","name":"BRAHMANBARIA","sortOrder":1},  {"ID":"120","Div_ID":"1","name":"CHANDPUR","sortOrder":2},  {"ID":"125","Div_ID":"1","name":"CHITTAGONG","sortOrder":3},  {"ID":"130","Div_ID":"1","name":"RANGAMATI","sortOrder":4},  {"ID":"135","Div_ID":"1","name":"COMILLA","sortOrder":5},  {"ID":"140","Div_ID":"1","name":"COX''S BAZAR","sortOrder":6},  {"ID":"145","Div_ID":"1","name":"FENI","sortOrder":7},  {"ID":"160","Div_ID":"1","name":"KHAGRACHARI","sortOrder":8},  {"ID":"165","Div_ID":"1","name":"LAKSHMIPUR","sortOrder":9},  {"ID":"180","Div_ID":"1","name":"NOAKHALI","sortOrder":10},  {"ID":"210","Div_ID":"2","name":"DHAKA","sortOrder":11},  {"ID":"215","Div_ID":"2","name":"FARIDPUR","sortOrder":12},  {"ID":"220","Div_ID":"2","name":"GAZIPUR","sortOrder":13},  {"ID":"225","Div_ID":"2","name":"GOPALGANJ","sortOrder":14},  {"ID":"230","Div_ID":"2","name":"JAMALPUR","sortOrder":15},  {"ID":"235","Div_ID":"2","name":"KISHOREGANJ","sortOrder":16},  {"ID":"240","Div_ID":"2","name":"MADARIPUR","sortOrder":17},  {"ID":"245","Div_ID":"2","name":"MANIKGANJ","sortOrder":18},  {"ID":"250","Div_ID":"2","name":"MUNSHIGANJ","sortOrder":19},  {"ID":"255","Div_ID":"2","name":"MYMENSINGH","sortOrder":20},  {"ID":"260","Div_ID":"2","name":"NARAYANGANJ","sortOrder":21},  {"ID":"265","Div_ID":"2","name":"NARSINGDI","sortOrder":22},  {"ID":"270","Div_ID":"2","name":"NETROKONA","sortOrder":23},  {"ID":"275","Div_ID":"2","name":"RAJBARI","sortOrder":24},  {"ID":"280","Div_ID":"2","name":"SHARIATPUR","sortOrder":25},  {"ID":"285","Div_ID":"2","name":"SHERPUR","sortOrder":26},  {"ID":"290","Div_ID":"2","name":"TANGAIL","sortOrder":27},  {"ID":"310","Div_ID":"3","name":"BAGERHAT","sortOrder":28},  {"ID":"330","Div_ID":"3","name":"CHUADANGA","sortOrder":29},  {"ID":"335","Div_ID":"3","name":"JESSORE","sortOrder":30},  {"ID":"345","Div_ID":"3","name":"JHENAIDAH","sortOrder":31},  {"ID":"350","Div_ID":"3","name":"KHULNA","sortOrder":32},  {"ID":"355","Div_ID":"3","name":"KUSHTIA","sortOrder":33},  {"ID":"360","Div_ID":"3","name":"MAGURA","sortOrder":34},  {"ID":"365","Div_ID":"3","name":"MEHERPUR","sortOrder":35},  {"ID":"370","Div_ID":"3","name":"NARAIL","sortOrder":36},  {"ID":"385","Div_ID":"3","name":"SATKHIRA","sortOrder":37},  {"ID":"410","Div_ID":"4","name":"BOGRA","sortOrder":38},  {"ID":"415","Div_ID":"4","name":"JOYPURHAT","sortOrder":39},  {"ID":"420","Div_ID":"4","name":"NATORE","sortOrder":40},  {"ID":"425","Div_ID":"4","name":"NAOGAON","sortOrder":41},  {"ID":"430","Div_ID":"4","name":"CHAPAI NAWABGANJ","sortOrder":42},  {"ID":"435","Div_ID":"4","name":"PABNA","sortOrder":43},  {"ID":"440","Div_ID":"4","name":"RAJSHAHI","sortOrder":44},  {"ID":"445","Div_ID":"4","name":"SIRAJGANJ","sortOrder":45},  {"ID":"450","Div_ID":"5","name":"BARGUNA","sortOrder":46},  {"ID":"455","Div_ID":"5","name":"BARISAL","sortOrder":47},  {"ID":"460","Div_ID":"5","name":"BHOLA","sortOrder":48},  {"ID":"465","Div_ID":"5","name":"JHALOKATHI","sortOrder":49},  {"ID":"470","Div_ID":"5","name":"PATUAKHALI","sortOrder":50},  {"ID":"475","Div_ID":"5","name":"PIROJPUR","sortOrder":51},  {"ID":"480","Div_ID":"6","name":"HABIGANJ","sortOrder":52},  {"ID":"485","Div_ID":"6","name":"MOULVI BAZAR","sortOrder":53},  {"ID":"510","Div_ID":"6","name":"SUNAMGANJ","sortOrder":54},  {"ID":"515","Div_ID":"6","name":"SYLHET","sortOrder":55},  {"ID":"520","Div_ID":"7","name":"DINAJPUR","sortOrder":56},  {"ID":"525","Div_ID":"7","name":"GAIBANDHA","sortOrder":57},  {"ID":"530","Div_ID":"7","name":"KURIGRAM","sortOrder":58},  {"ID":"535","Div_ID":"7","name":"LALMONIRHAT","sortOrder":59},  {"ID":"650","Div_ID":"7","name":"NILPHAMARI","sortOrder":60},  {"ID":"675","Div_ID":"7","name":"PANCHAGARH","sortOrder":61},  {"ID":"694","Div_ID":"7","name":"RANGPUR","sortOrder":62},  {"ID":"695","Div_ID":"7","name":"THAKURGAON","sortOrder":63} ]}  </t>
  </si>
  <si>
    <t>{"DDL_Type":"DDL-6", "Name":"Thana", "DDLList":[  {"ID":"11011","DIV_ID":"1","DIST_ID":"110","name":"BANDARBAN","sortOrder":0},  {"ID":"11012","DIV_ID":"1","DIST_ID":"110","name":"ROWANG CHARI","sortOrder":1},  {"ID":"11013","DIV_ID":"1","DIST_ID":"110","name":"RUMA","sortOrder":2},  {"ID":"11014","DIV_ID":"1","DIST_ID":"110","name":"THANCHI","sortOrder":3},  {"ID":"11015","DIV_ID":"1","DIST_ID":"110","name":"ALI KADAM","sortOrder":4},  {"ID":"11016","DIV_ID":"1","DIST_ID":"110","name":"LAMA","sortOrder":5},  {"ID":"11017","DIV_ID":"1","DIST_ID":"110","name":"NAIKHANGCHARI","sortOrder":6},  {"ID":"11018","DIV_ID":"1","DIST_ID":"110","name":"BOALCHARI","sortOrder":7},  {"ID":"11031","DIV_ID":"1","DIST_ID":"110","name":"BAISHARI","sortOrder":8},  {"ID":"11511","DIV_ID":"1","DIST_ID":"115","name":"AKHAURA","sortOrder":9},  {"ID":"11512","DIV_ID":"1","DIST_ID":"115","name":"BANCHARAMPUR","sortOrder":10},  {"ID":"11513","DIV_ID":"1","DIST_ID":"115","name":"BRAHMANBARIA","sortOrder":11},  {"ID":"11514","DIV_ID":"1","DIST_ID":"115","name":"KASBA","sortOrder":12},  {"ID":"11515","DIV_ID":"1","DIST_ID":"115","name":"NABINAGAR","sortOrder":13},  {"ID":"11516","DIV_ID":"1","DIST_ID":"115","name":"NASIR NAGAR","sortOrder":14},  {"ID":"11517","DIV_ID":"1","DIST_ID":"115","name":"SARAIL","sortOrder":15},  {"ID":"11518","DIV_ID":"1","DIST_ID":"115","name":"ASHUGANJ","sortOrder":16},  {"ID":"12011","DIV_ID":"1","DIST_ID":"120","name":"CHANDPUR","sortOrder":17},  {"ID":"12012","DIV_ID":"1","DIST_ID":"120","name":"FARIDGANJ","sortOrder":18},  {"ID":"12013","DIV_ID":"1","DIST_ID":"120","name":"HAIMCHAR","sortOrder":19},  {"ID":"12014","DIV_ID":"1","DIST_ID":"120","name":"HAJIGANJ","sortOrder":20},  {"ID":"12015","DIV_ID":"1","DIST_ID":"120","name":"KACHUA","sortOrder":21},  {"ID":"12016","DIV_ID":"1","DIST_ID":"120","name":"MATLAB","sortOrder":22},  {"ID":"12017","DIV_ID":"1","DIST_ID":"120","name":"SHAHARASTI","sortOrder":23},  {"ID":"12018","DIV_ID":"1","DIST_ID":"120","name":"MATLAB UTTAR","sortOrder":24},  {"ID":"12511","DIV_ID":"1","DIST_ID":"125","name":"FATIKCHARI","sortOrder":25},  {"ID":"12512","DIV_ID":"1","DIST_ID":"125","name":"HATHAZARI","sortOrder":26},  {"ID":"12513","DIV_ID":"1","DIST_ID":"125","name":"MIRSARAI","sortOrder":27},  {"ID":"12514","DIV_ID":"1","DIST_ID":"125","name":"RANGUNIA","sortOrder":28},  {"ID":"12515","DIV_ID":"1","DIST_ID":"125","name":"RAOZAN","sortOrder":29},  {"ID":"12516","DIV_ID":"1","DIST_ID":"125","name":"SANDWIP","sortOrder":30},  {"ID":"12517","DIV_ID":"1","DIST_ID":"125","name":"SITAKUNDA","sortOrder":31},  {"ID":"12518","DIV_ID":"1","DIST_ID":"125","name":"ANOWARA","sortOrder":32},  {"ID":"12519","DIV_ID":"1","DIST_ID":"125","name":"BANSHKHALI","sortOrder":33},  {"ID":"12520","DIV_ID":"1","DIST_ID":"125","name":"BOALKHALI","sortOrder":34},  {"ID":"12521","DIV_ID":"1","DIST_ID":"125","name":"CHANDANAISH","sortOrder":36},  {"ID":"12522","DIV_ID":"1","DIST_ID":"125","name":"LOHAGARA","sortOrder":37},  {"ID":"12523","DIV_ID":"1","DIST_ID":"125","name":"PATIYA","sortOrder":38},  {"ID":"12524","DIV_ID":"1","DIST_ID":"125","name":"SATKANIA","sortOrder":39},  {"ID":"12531","DIV_ID":"1","DIST_ID":"125","name":"CHANDGAON","sortOrder":40},  {"ID":"12532","DIV_ID":"1","DIST_ID":"125","name":"BANDAR-CTG","sortOrder":41},  {"ID":"12533","DIV_ID":"1","DIST_ID":"125","name":"DOUBLE MOORING","sortOrder":42},  {"ID":"12534","DIV_ID":"1","DIST_ID":"125","name":"KOTWALI CHITTA;NG","sortOrder":43},  {"ID":"12535","DIV_ID":"1","DIST_ID":"125","name":"PAHARTALI","sortOrder":44},  {"ID":"12536","DIV_ID":"1","DIST_ID":"125","name":"PANCHLAISH","sortOrder":45},  {"ID":"12537","DIV_ID":"1","DIST_ID":"125","name":"BAKALIA","sortOrder":46},  {"ID":"12538","DIV_ID":"1","DIST_ID":"125","name":"KHULSHI","sortOrder":47},  {"ID":"12539","DIV_ID":"1","DIST_ID":"125","name":"BAYZID BOSTAMI","sortOrder":48},  {"ID":"12540","DIV_ID":"1","DIST_ID":"125","name":"POTENGA","sortOrder":49},  {"ID":"12541","DIV_ID":"1","DIST_ID":"125","name":"KARNAPHULY","sortOrder":50},  {"ID":"12542","DIV_ID":"1","DIST_ID":"125","name":"HALISAHAR","sortOrder":51},  {"ID":"12543","DIV_ID":"1","DIST_ID":"125","name":"SIBERHAT","sortOrder":52},  {"ID":"13011","DIV_ID":"1","DIST_ID":"130","name":"BAGHAICHARI","sortOrder":53},  {"ID":"13012","DIV_ID":"1","DIST_ID":"130","name":"BARKAL","sortOrder":54},  {"ID":"13013","DIV_ID":"1","DIST_ID":"130","name":"KAWKHALI","sortOrder":55},  {"ID":"13014","DIV_ID":"1","DIST_ID":"130","name":"JURACHARI","sortOrder":56},  {"ID":"13015","DIV_ID":"1","DIST_ID":"130","name":"LANGADU","sortOrder":57},  {"ID":"13016","DIV_ID":"1","DIST_ID":"130","name":"NANIARCHAR","sortOrder":59},  {"ID":"13017","DIV_ID":"1","DIST_ID":"130","name":"KOTWALI-RANGAMATI","sortOrder":60},  {"ID":"13018","DIV_ID":"1","DIST_ID":"130","name":"BELAICHARI","sortOrder":61},  {"ID":"13019","DIV_ID":"1","DIST_ID":"130","name":"KAPTAI","sortOrder":62},  {"ID":"13020","DIV_ID":"1","DIST_ID":"130","name":"RAJASTHALI","sortOrder":63},  {"ID":"13021","DIV_ID":"1","DIST_ID":"130","name":"BARKHALI","sortOrder":64},  {"ID":"13031","DIV_ID":"1","DIST_ID":"130","name":"SAJEK","sortOrder":65},  {"ID":"13032","DIV_ID":"1","DIST_ID":"130","name":"CHANDRAGHONA","sortOrder":66},  {"ID":"13033","DIV_ID":"1","DIST_ID":"130","name":"FARUA","sortOrder":67},  {"ID":"13511","DIV_ID":"1","DIST_ID":"135","name":"BARURA","sortOrder":68},  {"ID":"13512","DIV_ID":"1","DIST_ID":"135","name":"BRAHAMANPARA","sortOrder":69},  {"ID":"13513","DIV_ID":"1","DIST_ID":"135","name":"BURICHANG","sortOrder":70},  {"ID":"13514","DIV_ID":"1","DIST_ID":"135","name":"CHANDINA","sortOrder":71},  {"ID":"13515","DIV_ID":"1","DIST_ID":"135","name":"CHOUDDAGRAM","sortOrder":72},  {"ID":"13516","DIV_ID":"1","DIST_ID":"135","name":"DAUDKANDI","sortOrder":73},  {"ID":"13517","DIV_ID":"1","DIST_ID":"135","name":"DEBIDWAR","sortOrder":74},  {"ID":"13518","DIV_ID":"1","DIST_ID":"135","name":"HOMNA","sortOrder":75},  {"ID":"13519","DIV_ID":"1","DIST_ID":"135","name":"KOTWALI_COMILLA","sortOrder":76},  {"ID":"13520","DIV_ID":"1","DIST_ID":"135","name":"LAKSHAM","sortOrder":77},  {"ID":"13521","DIV_ID":"1","DIST_ID":"135","name":"MURADNAGAR","sortOrder":78},  {"ID":"13522","DIV_ID":"1","DIST_ID":"135","name":"NAN;LKOT","sortOrder":79},  {"ID":"13523","DIV_ID":"1","DIST_ID":"135","name":"MEGHNA","sortOrder":80},  {"ID":"13534","DIV_ID":"1","DIST_ID":"135","name":"Unknown","sortOrder":81},  {"ID":"14011","DIV_ID":"1","DIST_ID":"140","name":"CHAKARIA","sortOrder":82},  {"ID":"14012","DIV_ID":"1","DIST_ID":"140","name":"COX''S BAZAR SADAR","sortOrder":83},  {"ID":"14013","DIV_ID":"1","DIST_ID":"140","name":"KUTUBDIA","sortOrder":84},  {"ID":"14014","DIV_ID":"1","DIST_ID":"140","name":"MAHESHKHALI","sortOrder":85},  {"ID":"14015","DIV_ID":"1","DIST_ID":"140","name":"RAMU","sortOrder":86},  {"ID":"14016","DIV_ID":"1","DIST_ID":"140","name":"TEKNAF","sortOrder":87},  {"ID":"14017","DIV_ID":"1","DIST_ID":"140","name":"UKHIA","sortOrder":88},  {"ID":"14511","DIV_ID":"1","DIST_ID":"145","name":"CHHAGALNAIYA","sortOrder":89},  {"ID":"14512","DIV_ID":"1","DIST_ID":"145","name":"DAGANBHUIYAN","sortOrder":90},  {"ID":"14513","DIV_ID":"1","DIST_ID":"145","name":"FENI SADAR","sortOrder":91},  {"ID":"14514","DIV_ID":"1","DIST_ID":"145","name":"PARSHURAM","sortOrder":92},  {"ID":"14515","DIV_ID":"1","DIST_ID":"145","name":"SONAGAZI","sortOrder":93},  {"ID":"14531","DIV_ID":"1","DIST_ID":"145","name":"FULGAZI","sortOrder":94},  {"ID":"16011","DIV_ID":"1","DIST_ID":"160","name":"DIGHINALA","sortOrder":95},  {"ID":"16012","DIV_ID":"1","DIST_ID":"160","name":"KHAGRACHARI","sortOrder":96},  {"ID":"16013","DIV_ID":"1","DIST_ID":"160","name":"MAHALCHARI","sortOrder":97},  {"ID":"16014","DIV_ID":"1","DIST_ID":"160","name":"PANCHARI","sortOrder":98},  {"ID":"16015","DIV_ID":"1","DIST_ID":"160","name":"LAKSHMICHARI","sortOrder":99},  {"ID":"16016","DIV_ID":"1","DIST_ID":"160","name":"MANIKCHARI","sortOrder":100},  {"ID":"16017","DIV_ID":"1","DIST_ID":"160","name":"MATIRANGA","sortOrder":101},  {"ID":"16018","DIV_ID":"1","DIST_ID":"160","name":"RAMGARH","sortOrder":102},  {"ID":"16031","DIV_ID":"1","DIST_ID":"160","name":"GUIMARA","sortOrder":103},  {"ID":"16511","DIV_ID":"1","DIST_ID":"165","name":"LAKSHMIPUR SADAR","sortOrder":104},  {"ID":"16512","DIV_ID":"1","DIST_ID":"165","name":"RAIPUR_LAXMIPUR","sortOrder":105},  {"ID":"16513","DIV_ID":"1","DIST_ID":"165","name":"RAMGANJ","sortOrder":106},  {"ID":"16514","DIV_ID":"1","DIST_ID":"165","name":"RAMGATI","sortOrder":107},  {"ID":"18011","DIV_ID":"1","DIST_ID":"180","name":"BEGUMGANJ","sortOrder":108},  {"ID":"18012","DIV_ID":"1","DIST_ID":"180","name":"CHATKHIL","sortOrder":109},  {"ID":"18013","DIV_ID":"1","DIST_ID":"180","name":"COMPANIGANJ_NOAKHALI","sortOrder":110},  {"ID":"18014","DIV_ID":"1","DIST_ID":"180","name":"HATIA","sortOrder":111},  {"ID":"18015","DIV_ID":"1","DIST_ID":"180","name":"SENBAG","sortOrder":112},  {"ID":"18016","DIV_ID":"1","DIST_ID":"180","name":"SUDARAM SADAR","sortOrder":113},  {"ID":"18017","DIV_ID":"1","DIST_ID":"180","name":"SONAIMURI","sortOrder":114},  {"ID":"18018","DIV_ID":"1","DIST_ID":"180","name":"CHAR JABBAR","sortOrder":115},  {"ID":"21011","DIV_ID":"2","DIST_ID":"210","name":"DHAMRAI","sortOrder":116},  {"ID":"21012","DIV_ID":"2","DIST_ID":"210","name":"DOHAR","sortOrder":117},  {"ID":"21013","DIV_ID":"2","DIST_ID":"210","name":"KERANIGANJ","sortOrder":118},  {"ID":"21014","DIV_ID":"2","DIST_ID":"210","name":"NAWABGANJ_DHAKA","sortOrder":119},  {"ID":"21015","DIV_ID":"2","DIST_ID":"210","name":"SAVAR","sortOrder":120},  {"ID":"21031","DIV_ID":"2","DIST_ID":"210","name":"CANTONMENT","sortOrder":121},  {"ID":"21032","DIV_ID":"2","DIST_ID":"210","name":"DEMRA","sortOrder":122},  {"ID":"21033","DIV_ID":"2","DIST_ID":"210","name":"DHANMONDI","sortOrder":123},  {"ID":"21034","DIV_ID":"2","DIST_ID":"210","name":"GULSHAN","sortOrder":124},  {"ID":"21035","DIV_ID":"2","DIST_ID":"210","name":"KOTWALI_DHAKA","sortOrder":125},  {"ID":"21036","DIV_ID":"2","DIST_ID":"210","name":"LALBAG","sortOrder":126},  {"ID":"21037","DIV_ID":"2","DIST_ID":"210","name":"MIRPUR_DHAKA","sortOrder":127},  {"ID":"21038","DIV_ID":"2","DIST_ID":"210","name":"MOHAMMADPUR_DHAKA","sortOrder":128},  {"ID":"21039","DIV_ID":"2","DIST_ID":"210","name":"MOTIJHEEL","sortOrder":129},  {"ID":"21040","DIV_ID":"2","DIST_ID":"210","name":"RAMNA","sortOrder":130},  {"ID":"21041","DIV_ID":"2","DIST_ID":"210","name":"SUTRAPUR","sortOrder":131},  {"ID":"21042","DIV_ID":"2","DIST_ID":"210","name":"TEJGAON","sortOrder":132},  {"ID":"21043","DIV_ID":"2","DIST_ID":"210","name":"SABUJBAG","sortOrder":133},  {"ID":"21044","DIV_ID":"2","DIST_ID":"210","name":"PALLABI","sortOrder":134},  {"ID":"21045","DIV_ID":"2","DIST_ID":"210","name":"UTTARA","sortOrder":135},  {"ID":"21046","DIV_ID":"2","DIST_ID":"210","name":"SHYAMPUR","sortOrder":136},  {"ID":"21047","DIV_ID":"2","DIST_ID":"210","name":"KHILGAON","sortOrder":137},  {"ID":"21048","DIV_ID":"2","DIST_ID":"210","name":"BADDA","sortOrder":138},  {"ID":"21049","DIV_ID":"2","DIST_ID":"210","name":"KAFRUL","sortOrder":139},  {"ID":"21050","DIV_ID":"2","DIST_ID":"210","name":"KAMRANGIRCHAR","sortOrder":140},  {"ID":"21051","DIV_ID":"2","DIST_ID":"210","name":"HAZARIBAG","sortOrder":141},  {"ID":"21052","DIV_ID":"2","DIST_ID":"210","name":"DHAKA INT.AIRPORT","sortOrder":142},  {"ID":"21053","DIV_ID":"2","DIST_ID":"210","name":"BANANI","sortOrder":143},  {"ID":"21511","DIV_ID":"2","DIST_ID":"210","name":"KHILKHET","sortOrder":144},  {"ID":"21512","DIV_ID":"2","DIST_ID":"210","name":"NEW MARKET","sortOrder":145},  {"ID":"21513","DIV_ID":"2","DIST_ID":"210","name":"SHAHBAGH","sortOrder":146},  {"ID":"21514","DIV_ID":"2","DIST_ID":"210","name":"KADAMTALI","sortOrder":147},  {"ID":"21515","DIV_ID":"2","DIST_ID":"210","name":"JATRABARI","sortOrder":148},  {"ID":"21516","DIV_ID":"2","DIST_ID":"210","name":"PALTAN","sortOrder":149},  {"ID":"21517","DIV_ID":"2","DIST_ID":"210","name":"TEJGAON I/A","sortOrder":150},  {"ID":"21518","DIV_ID":"2","DIST_ID":"210","name":"ADABOR","sortOrder":151},  {"ID":"21519","DIV_ID":"2","DIST_ID":"210","name":"DARUS SALAM","sortOrder":152},  {"ID":"22011","DIV_ID":"2","DIST_ID":"210","name":"SHAH ALI","sortOrder":153},  {"ID":"22012","DIV_ID":"2","DIST_ID":"210","name":"TURAG","sortOrder":154},  {"ID":"22013","DIV_ID":"2","DIST_ID":"210","name":"UTTAR KHAN","sortOrder":155},  {"ID":"22014","DIV_ID":"2","DIST_ID":"210","name":"DAKKHIN KHAN","sortOrder":156},  {"ID":"22015","DIV_ID":"2","DIST_ID":"215","name":"ALFADANGA","sortOrder":157},  {"ID":"22031","DIV_ID":"2","DIST_ID":"215","name":"BHANGA","sortOrder":158},  {"ID":"22511","DIV_ID":"2","DIST_ID":"215","name":"BOALMARI","sortOrder":159},  {"ID":"22512","DIV_ID":"2","DIST_ID":"215","name":"CHAR BHADRASAN","sortOrder":160},  {"ID":"22513","DIV_ID":"2","DIST_ID":"215","name":"KOTWALI_FARIDPUR","sortOrder":161},  {"ID":"22514","DIV_ID":"2","DIST_ID":"215","name":"MADHUKHALI","sortOrder":162},  {"ID":"22515","DIV_ID":"2","DIST_ID":"215","name":"NAGARKANDA","sortOrder":163},  {"ID":"23011","DIV_ID":"2","DIST_ID":"215","name":"SADARPUR","sortOrder":164},  {"ID":"23012","DIV_ID":"2","DIST_ID":"215","name":"SALTHA","sortOrder":165},  {"ID":"23013","DIV_ID":"2","DIST_ID":"220","name":"GAZIPUR SADAR","sortOrder":166},  {"ID":"23014","DIV_ID":"2","DIST_ID":"220","name":"KALIAKOIR","sortOrder":167},  {"ID":"23015","DIV_ID":"2","DIST_ID":"220","name":"KALIGANJ_GAZIPUR","sortOrder":168},  {"ID":"23016","DIV_ID":"2","DIST_ID":"220","name":"KAPASHIA","sortOrder":169},  {"ID":"23017","DIV_ID":"2","DIST_ID":"220","name":"SREEPUR","sortOrder":170},  {"ID":"23031","DIV_ID":"2","DIST_ID":"220","name":"TONGI","sortOrder":172},  {"ID":"23511","DIV_ID":"2","DIST_ID":"225","name":"GOPALGANJ SADAR","sortOrder":173},  {"ID":"23512","DIV_ID":"2","DIST_ID":"225","name":"KASIANI","sortOrder":174},  {"ID":"23513","DIV_ID":"2","DIST_ID":"225","name":"KOTALIPARA","sortOrder":175},  {"ID":"23514","DIV_ID":"2","DIST_ID":"225","name":"MUKSUDPUR","sortOrder":176},  {"ID":"23515","DIV_ID":"2","DIST_ID":"225","name":"TUNGIPARA","sortOrder":177},  {"ID":"23516","DIV_ID":"2","DIST_ID":"230","name":"BAKSHIGANJ","sortOrder":178},  {"ID":"23517","DIV_ID":"2","DIST_ID":"230","name":"DEWANGANJ","sortOrder":179},  {"ID":"23518","DIV_ID":"2","DIST_ID":"230","name":"ISLAMPUR","sortOrder":180},  {"ID":"23519","DIV_ID":"2","DIST_ID":"230","name":"JAMALPUR SADAR","sortOrder":181},  {"ID":"23520","DIV_ID":"2","DIST_ID":"230","name":"MADARGANJ","sortOrder":182},  {"ID":"23521","DIV_ID":"2","DIST_ID":"230","name":"MELANDAH","sortOrder":183},  {"ID":"23522","DIV_ID":"2","DIST_ID":"230","name":"SARISHABARI","sortOrder":184},  {"ID":"23523","DIV_ID":"2","DIST_ID":"230","name":"BAHADURABAD","sortOrder":185},  {"ID":"24011","DIV_ID":"2","DIST_ID":"235","name":"ASTAGRAM","sortOrder":186},  {"ID":"24012","DIV_ID":"2","DIST_ID":"235","name":"BAJITPUR","sortOrder":187},  {"ID":"24013","DIV_ID":"2","DIST_ID":"235","name":"BHAIRAB","sortOrder":188},  {"ID":"24014","DIV_ID":"2","DIST_ID":"235","name":"HOSSAINPUR","sortOrder":189},  {"ID":"24511","DIV_ID":"2","DIST_ID":"235","name":"ITNA","sortOrder":190},  {"ID":"24512","DIV_ID":"2","DIST_ID":"235","name":"KARIMGANJ","sortOrder":191},  {"ID":"24513","DIV_ID":"2","DIST_ID":"235","name":"KATIADI","sortOrder":192},  {"ID":"24514","DIV_ID":"2","DIST_ID":"235","name":"KISHOREGANJ_KISHOREGANJ","sortOrder":193},  {"ID":"24515","DIV_ID":"2","DIST_ID":"235","name":"KULIARCHAR","sortOrder":194},  {"ID":"24516","DIV_ID":"2","DIST_ID":"235","name":"MITHAMOIN","sortOrder":195},  {"ID":"24517","DIV_ID":"2","DIST_ID":"235","name":"NIKLI","sortOrder":196},  {"ID":"25011","DIV_ID":"2","DIST_ID":"235","name":"PAKUNDIA","sortOrder":197},  {"ID":"25012","DIV_ID":"2","DIST_ID":"235","name":"TARAIL","sortOrder":198},  {"ID":"25013","DIV_ID":"2","DIST_ID":"240","name":"KALKINI","sortOrder":199},  {"ID":"25014","DIV_ID":"2","DIST_ID":"240","name":"MADARIPUR","sortOrder":200},  {"ID":"25015","DIV_ID":"2","DIST_ID":"240","name":"RAJOIR","sortOrder":201},  {"ID":"25016","DIV_ID":"2","DIST_ID":"240","name":"SHIBCHAR","sortOrder":202},  {"ID":"25511","DIV_ID":"2","DIST_ID":"245","name":"DAULATPUR_MANIKGANJ","sortOrder":203},  {"ID":"25512","DIV_ID":"2","DIST_ID":"245","name":"GHIOR","sortOrder":204},  {"ID":"25513","DIV_ID":"2","DIST_ID":"245","name":"HARIRAMPUR","sortOrder":205},  {"ID":"25514","DIV_ID":"2","DIST_ID":"245","name":"MANIKGANJ","sortOrder":206},  {"ID":"25515","DIV_ID":"2","DIST_ID":"245","name":"SATURIA","sortOrder":207},  {"ID":"25516","DIV_ID":"2","DIST_ID":"245","name":"SHIBALAYA","sortOrder":208},  {"ID":"25517","DIV_ID":"2","DIST_ID":"245","name":"SINGAIR","sortOrder":209},  {"ID":"25518","DIV_ID":"2","DIST_ID":"250","name":"GAZARIA","sortOrder":210},  {"ID":"25519","DIV_ID":"2","DIST_ID":"250","name":"LOUHAJONG","sortOrder":211},  {"ID":"25520","DIV_ID":"2","DIST_ID":"250","name":"MUNSHIGANJ","sortOrder":212},  {"ID":"25521","DIV_ID":"2","DIST_ID":"250","name":"SERAJDIKHAN","sortOrder":213},  {"ID":"25522","DIV_ID":"2","DIST_ID":"250","name":"SREE NAGAR","sortOrder":214},  {"ID":"25523","DIV_ID":"2","DIST_ID":"250","name":"TONGI BARI","sortOrder":215},  {"ID":"26011","DIV_ID":"2","DIST_ID":"255","name":"BHALUKA","sortOrder":216},  {"ID":"26012","DIV_ID":"2","DIST_ID":"255","name":"FULBARIA","sortOrder":217},  {"ID":"26013","DIV_ID":"2","DIST_ID":"255","name":"FULPUR","sortOrder":218},  {"ID":"26014","DIV_ID":"2","DIST_ID":"255","name":"GAFARGAON","sortOrder":219},  {"ID":"26015","DIV_ID":"2","DIST_ID":"255","name":"GOURIPUR","sortOrder":220},  {"ID":"26031","DIV_ID":"2","DIST_ID":"255","name":"HALUAGHAT","sortOrder":221},  {"ID":"26032","DIV_ID":"2","DIST_ID":"255","name":"ISHWARGANJ","sortOrder":222},  {"ID":"26511","DIV_ID":"2","DIST_ID":"255","name":"KOTWALI_MYMENSINGH","sortOrder":223},  {"ID":"26512","DIV_ID":"2","DIST_ID":"255","name":"MUKTAGACHA","sortOrder":224},  {"ID":"26513","DIV_ID":"2","DIST_ID":"255","name":"NANDAIL","sortOrder":225},  {"ID":"26514","DIV_ID":"2","DIST_ID":"255","name":"TRISHAL","sortOrder":226},  {"ID":"26515","DIV_ID":"2","DIST_ID":"255","name":"DHUBAURA","sortOrder":227},  {"ID":"26516","DIV_ID":"2","DIST_ID":"255","name":"TARAKANDA","sortOrder":228},  {"ID":"27011","DIV_ID":"2","DIST_ID":"260","name":"ARAIHAZAR","sortOrder":229},  {"ID":"27012","DIV_ID":"2","DIST_ID":"260","name":"SONARGAON","sortOrder":230},  {"ID":"27013","DIV_ID":"2","DIST_ID":"260","name":"BANDAR N.GANJ","sortOrder":231},  {"ID":"27014","DIV_ID":"2","DIST_ID":"260","name":"NARAYANGANJ","sortOrder":232},  {"ID":"27015","DIV_ID":"2","DIST_ID":"260","name":"RUPGANJ","sortOrder":233},  {"ID":"27016","DIV_ID":"2","DIST_ID":"260","name":"FATULLAH","sortOrder":234},  {"ID":"27017","DIV_ID":"2","DIST_ID":"260","name":"SIDDIRGANJ","sortOrder":235},  {"ID":"27018","DIV_ID":"2","DIST_ID":"265","name":"BELABO","sortOrder":236},  {"ID":"27019","DIV_ID":"2","DIST_ID":"265","name":"MANAHARDI","sortOrder":237},  {"ID":"27020","DIV_ID":"2","DIST_ID":"265","name":"NARSINGDI","sortOrder":238},  {"ID":"27021","DIV_ID":"2","DIST_ID":"265","name":"PALASH","sortOrder":239},  {"ID":"27511","DIV_ID":"2","DIST_ID":"265","name":"RAIPURA_NARSINGDI","sortOrder":240},  {"ID":"27512","DIV_ID":"2","DIST_ID":"265","name":"SHIBPUR","sortOrder":241},  {"ID":"27513","DIV_ID":"2","DIST_ID":"270","name":"ATPARA","sortOrder":242},  {"ID":"27514","DIV_ID":"2","DIST_ID":"270","name":"BARHATHA","sortOrder":243},  {"ID":"28011","DIV_ID":"2","DIST_ID":"270","name":"DHUBARUA(PREVIOUS)","sortOrder":244},  {"ID":"28012","DIV_ID":"2","DIST_ID":"270","name":"DURGAPUR","sortOrder":245},  {"ID":"28013","DIV_ID":"2","DIST_ID":"270","name":"KALIAJURI","sortOrder":246},  {"ID":"28014","DIV_ID":"2","DIST_ID":"270","name":"KALMAKANDA","sortOrder":247},  {"ID":"28015","DIV_ID":"2","DIST_ID":"270","name":"KENDUA","sortOrder":248},  {"ID":"28016","DIV_ID":"2","DIST_ID":"270","name":"MADAN","sortOrder":249},  {"ID":"28017","DIV_ID":"2","DIST_ID":"270","name":"MOHANGANJ","sortOrder":250},  {"ID":"28511","DIV_ID":"2","DIST_ID":"270","name":"NETROKONA","sortOrder":251},  {"ID":"28512","DIV_ID":"2","DIST_ID":"270","name":"PURBADHALA","sortOrder":252},  {"ID":"28513","DIV_ID":"2","DIST_ID":"275","name":"BALIAKANDI","sortOrder":253},  {"ID":"28514","DIV_ID":"2","DIST_ID":"275","name":"GOALANDAGHAT","sortOrder":254},  {"ID":"28515","DIV_ID":"2","DIST_ID":"275","name":"PANGSHA","sortOrder":255},  {"ID":"29011","DIV_ID":"2","DIST_ID":"275","name":"RAJBARI","sortOrder":256},  {"ID":"29012","DIV_ID":"2","DIST_ID":"280","name":"BEDERGANJ","sortOrder":257},  {"ID":"29013","DIV_ID":"2","DIST_ID":"280","name":"DAMODYA","sortOrder":258},  {"ID":"29014","DIV_ID":"2","DIST_ID":"280","name":"SHAIRHAT","sortOrder":259},  {"ID":"29015","DIV_ID":"2","DIST_ID":"280","name":"NARIA","sortOrder":260},  {"ID":"29016","DIV_ID":"2","DIST_ID":"280","name":"PALONG","sortOrder":261},  {"ID":"29017","DIV_ID":"2","DIST_ID":"280","name":"ZAJIRA","sortOrder":262},  {"ID":"29018","DIV_ID":"2","DIST_ID":"280","name":"SAKHIPUR","sortOrder":263},  {"ID":"29019","DIV_ID":"2","DIST_ID":"285","name":"JHENAIGATI","sortOrder":264},  {"ID":"29020","DIV_ID":"2","DIST_ID":"285","name":"NAKHLA","sortOrder":265},  {"ID":"29021","DIV_ID":"2","DIST_ID":"285","name":"NALITABARI","sortOrder":266},  {"ID":"29022","DIV_ID":"2","DIST_ID":"285","name":"SHERPUR_SHERPUR","sortOrder":267},  {"ID":"29023","DIV_ID":"2","DIST_ID":"285","name":"SRIBARDI","sortOrder":268},  {"ID":"31011","DIV_ID":"2","DIST_ID":"290","name":"BASAIL","sortOrder":269},  {"ID":"31012","DIV_ID":"2","DIST_ID":"290","name":"BHUAPUR","sortOrder":270},  {"ID":"31013","DIV_ID":"2","DIST_ID":"290","name":"DELDUAR","sortOrder":271},  {"ID":"31014","DIV_ID":"2","DIST_ID":"290","name":"GHATAIL","sortOrder":272},  {"ID":"31015","DIV_ID":"2","DIST_ID":"290","name":"GOPALPUR","sortOrder":273},  {"ID":"31016","DIV_ID":"2","DIST_ID":"290","name":"KALIHATI","sortOrder":274},  {"ID":"31017","DIV_ID":"2","DIST_ID":"290","name":"MADHUPUR","sortOrder":275},  {"ID":"31018","DIV_ID":"2","DIST_ID":"290","name":"MIRJAPUR","sortOrder":276},  {"ID":"31019","DIV_ID":"2","DIST_ID":"290","name":"NAGARPUR","sortOrder":277},  {"ID":"33011","DIV_ID":"2","DIST_ID":"290","name":"SHAKHIPUR","sortOrder":278},  {"ID":"33012","DIV_ID":"2","DIST_ID":"290","name":"TANGAIL","sortOrder":279},  {"ID":"33013","DIV_ID":"2","DIST_ID":"290","name":"JAMUNA SETU(EAST)","sortOrder":280},  {"ID":"33014","DIV_ID":"2","DIST_ID":"290","name":"DHANBARI","sortOrder":281},  {"ID":"33511","DIV_ID":"3","DIST_ID":"310","name":"BAGERHAT","sortOrder":282},  {"ID":"33512","DIV_ID":"3","DIST_ID":"310","name":"CHITALMARI","sortOrder":283},  {"ID":"33513","DIV_ID":"3","DIST_ID":"310","name":"FAKIRHAT","sortOrder":284},  {"ID":"33514","DIV_ID":"3","DIST_ID":"310","name":"KACHUA","sortOrder":285},  {"ID":"33515","DIV_ID":"3","DIST_ID":"310","name":"MOLLAHAT","sortOrder":286},  {"ID":"33516","DIV_ID":"3","DIST_ID":"310","name":"MONGLA","sortOrder":287},  {"ID":"33517","DIV_ID":"3","DIST_ID":"310","name":"MORELGANJ","sortOrder":288},  {"ID":"33518","DIV_ID":"3","DIST_ID":"310","name":"RAMPAL","sortOrder":289},  {"ID":"33519","DIV_ID":"3","DIST_ID":"310","name":"SARANKHOLA","sortOrder":290},  {"ID":"34511","DIV_ID":"3","DIST_ID":"330","name":"ALAMDANGA","sortOrder":291},  {"ID":"34512","DIV_ID":"3","DIST_ID":"330","name":"CHUADANGA","sortOrder":292},  {"ID":"34513","DIV_ID":"3","DIST_ID":"330","name":"DAMURHUDA","sortOrder":293},  {"ID":"34514","DIV_ID":"3","DIST_ID":"330","name":"JIBAN NAGAR","sortOrder":294},  {"ID":"34515","DIV_ID":"3","DIST_ID":"335","name":"ABHOY NAGAR","sortOrder":295},  {"ID":"34516","DIV_ID":"3","DIST_ID":"335","name":"BAGERPARA","sortOrder":296},  {"ID":"35011","DIV_ID":"3","DIST_ID":"335","name":"CHOWGACHA","sortOrder":297},  {"ID":"35012","DIV_ID":"3","DIST_ID":"335","name":"JHIKARGACHA","sortOrder":298},  {"ID":"35013","DIV_ID":"3","DIST_ID":"335","name":"KESHABPUR","sortOrder":299},  {"ID":"35014","DIV_ID":"3","DIST_ID":"335","name":"KOTWALI JESSORE","sortOrder":300},  {"ID":"35015","DIV_ID":"3","DIST_ID":"335","name":"MONIRAMPUR","sortOrder":301},  {"ID":"35016","DIV_ID":"3","DIST_ID":"335","name":"SARSHA","sortOrder":302},  {"ID":"35017","DIV_ID":"3","DIST_ID":"335","name":"BENAPOLE PORT","sortOrder":303},  {"ID":"35018","DIV_ID":"3","DIST_ID":"345","name":"HARINAKUNDA","sortOrder":304},  {"ID":"35019","DIV_ID":"3","DIST_ID":"345","name":"JHENAIDAH","sortOrder":305},  {"ID":"35020","DIV_ID":"3","DIST_ID":"345","name":"KALIGANJ_JHENAIDAH","sortOrder":306},  {"ID":"35021","DIV_ID":"3","DIST_ID":"345","name":"KOTCHANDPUR","sortOrder":307},  {"ID":"35022","DIV_ID":"3","DIST_ID":"345","name":"MOHESHPUR","sortOrder":308},  {"ID":"35023","DIV_ID":"3","DIST_ID":"345","name":"SAILAKUPA","sortOrder":309},  {"ID":"35024","DIV_ID":"3","DIST_ID":"350","name":"BATIAGHATA","sortOrder":310},  {"ID":"35031","DIV_ID":"3","DIST_ID":"350","name":"BOYRA","sortOrder":311},  {"ID":"35511","DIV_ID":"3","DIST_ID":"350","name":"DACOPE","sortOrder":312},  {"ID":"35512","DIV_ID":"3","DIST_ID":"350","name":"DAULATPUR_KHULNA","sortOrder":313},  {"ID":"35513","DIV_ID":"3","DIST_ID":"350","name":"DUMURIA","sortOrder":314},  {"ID":"35514","DIV_ID":"3","DIST_ID":"350","name":"PAIKGACHA","sortOrder":315},  {"ID":"35515","DIV_ID":"3","DIST_ID":"350","name":"PHULTALA","sortOrder":316},  {"ID":"35516","DIV_ID":"3","DIST_ID":"350","name":"RUPSA","sortOrder":317},  {"ID":"35517","DIV_ID":"3","DIST_ID":"350","name":"TEROKHADA","sortOrder":318},  {"ID":"36011","DIV_ID":"3","DIST_ID":"350","name":"DIGHALIA","sortOrder":319},  {"ID":"36012","DIV_ID":"3","DIST_ID":"350","name":"KHAN JAHAN ALI","sortOrder":320},  {"ID":"36013","DIV_ID":"3","DIST_ID":"350","name":"KHALISHPUR","sortOrder":321},  {"ID":"36014","DIV_ID":"3","DIST_ID":"350","name":"KOYRA","sortOrder":322},  {"ID":"36511","DIV_ID":"3","DIST_ID":"350","name":"SONADANGA","sortOrder":323},  {"ID":"36512","DIV_ID":"3","DIST_ID":"350","name":"KOTWALI_KHULNA","sortOrder":324},  {"ID":"36513","DIV_ID":"3","DIST_ID":"355","name":"BHERAMARA","sortOrder":325},  {"ID":"37011","DIV_ID":"3","DIST_ID":"355","name":"DAULATPUR_KUSHTIA","sortOrder":326},  {"ID":"37012","DIV_ID":"3","DIST_ID":"355","name":"KHOKSA","sortOrder":327},  {"ID":"37013","DIV_ID":"3","DIST_ID":"355","name":"KUMARKHALI","sortOrder":328},  {"ID":"37014","DIV_ID":"3","DIST_ID":"355","name":"KUSHTIA","sortOrder":329},  {"ID":"38511","DIV_ID":"3","DIST_ID":"355","name":"MIRPUR_KUSHTIA","sortOrder":330},  {"ID":"38512","DIV_ID":"3","DIST_ID":"355","name":"ISLAMI UNIVERSITY","sortOrder":331},  {"ID":"38513","DIV_ID":"3","DIST_ID":"360","name":"MAGURA","sortOrder":332},  {"ID":"38514","DIV_ID":"3","DIST_ID":"360","name":"MOHAMMADPUR_MAGURA","sortOrder":333},  {"ID":"38515","DIV_ID":"3","DIST_ID":"360","name":"SALIKHA","sortOrder":334},  {"ID":"38516","DIV_ID":"3","DIST_ID":"360","name":"SREEPUR","sortOrder":335},  {"ID":"38517","DIV_ID":"3","DIST_ID":"365","name":"GANGNI","sortOrder":336},  {"ID":"41011","DIV_ID":"3","DIST_ID":"365","name":"MEHERPUR","sortOrder":337},  {"ID":"41012","DIV_ID":"3","DIST_ID":"365","name":"MUJIBNAGAR","sortOrder":338},  {"ID":"41013","DIV_ID":"3","DIST_ID":"370","name":"KALIA","sortOrder":339},  {"ID":"41014","DIV_ID":"3","DIST_ID":"370","name":"LOHA;RA_NARAIL","sortOrder":340},  {"ID":"41015","DIV_ID":"3","DIST_ID":"370","name":"NARAIL","sortOrder":341},  {"ID":"41016","DIV_ID":"3","DIST_ID":"370","name":"NARAGATE","sortOrder":342},  {"ID":"41017","DIV_ID":"3","DIST_ID":"385","name":"ASHASUNI","sortOrder":343},  {"ID":"41018","DIV_ID":"3","DIST_ID":"385","name":"DEBHATA","sortOrder":344},  {"ID":"41019","DIV_ID":"3","DIST_ID":"385","name":"KALAROA","sortOrder":345},  {"ID":"41020","DIV_ID":"3","DIST_ID":"385","name":"KALIGANJ","sortOrder":346},  {"ID":"41021","DIV_ID":"3","DIST_ID":"385","name":"SATKHIRA","sortOrder":347},  {"ID":"41022","DIV_ID":"3","DIST_ID":"385","name":"SHYAMNAGAR","sortOrder":348},  {"ID":"41511","DIV_ID":"3","DIST_ID":"385","name":"TALA","sortOrder":349},  {"ID":"41512","DIV_ID":"4","DIST_ID":"410","name":"ADAMDIGHI","sortOrder":350},  {"ID":"41513","DIV_ID":"4","DIST_ID":"410","name":"KOTWALI BOGRA","sortOrder":351},  {"ID":"41514","DIV_ID":"4","DIST_ID":"410","name":"DHUNAT","sortOrder":352},  {"ID":"41515","DIV_ID":"4","DIST_ID":"410","name":"DUPCHACHIA","sortOrder":353},  {"ID":"41516","DIV_ID":"4","DIST_ID":"410","name":"GABTALI","sortOrder":354},  {"ID":"41517","DIV_ID":"4","DIST_ID":"410","name":"KAHALOO","sortOrder":355},  {"ID":"41518","DIV_ID":"4","DIST_ID":"410","name":"NANDIGRAM","sortOrder":356},  {"ID":"41519","DIV_ID":"4","DIST_ID":"410","name":"SARIAKANDI","sortOrder":357},  {"ID":"41520","DIV_ID":"4","DIST_ID":"410","name":"SHERPUR_BOGRA","sortOrder":358},  {"ID":"41521","DIV_ID":"4","DIST_ID":"410","name":"SHIBGANJ_BOGRA","sortOrder":359},  {"ID":"41522","DIV_ID":"4","DIST_ID":"410","name":"SONATOLA","sortOrder":360},  {"ID":"41523","DIV_ID":"4","DIST_ID":"410","name":"MAJHIRA","sortOrder":361},  {"ID":"42011","DIV_ID":"4","DIST_ID":"415","name":"BIRAMPUR","sortOrder":362},  {"ID":"42012","DIV_ID":"4","DIST_ID":"415","name":"BIRGANJ","sortOrder":363},  {"ID":"42013","DIV_ID":"4","DIST_ID":"415","name":"BIROL","sortOrder":364},  {"ID":"42014","DIV_ID":"4","DIST_ID":"415","name":"BOCHAGANJ","sortOrder":365},  {"ID":"42015","DIV_ID":"4","DIST_ID":"415","name":"CHIRIRBANDAR","sortOrder":366},  {"ID":"42016","DIV_ID":"4","DIST_ID":"415","name":"PHULBARI_DINAJPUR","sortOrder":367},  {"ID":"42017","DIV_ID":"4","DIST_ID":"415","name":"GHORAGHAT","sortOrder":368},  {"ID":"42511","DIV_ID":"4","DIST_ID":"415","name":"HAKIMPUR","sortOrder":369},  {"ID":"42512","DIV_ID":"4","DIST_ID":"415","name":"KAHAROLE","sortOrder":370},  {"ID":"42513","DIV_ID":"4","DIST_ID":"415","name":"KHANSHAMA","sortOrder":371},  {"ID":"42514","DIV_ID":"4","DIST_ID":"415","name":"KOTWALI_DINAJPUR","sortOrder":372},  {"ID":"42515","DIV_ID":"4","DIST_ID":"415","name":"NAWABGANJ_DINAJPUR","sortOrder":373},  {"ID":"43011","DIV_ID":"4","DIST_ID":"415","name":"PARBOTIPUR","sortOrder":374},  {"ID":"43012","DIV_ID":"4","DIST_ID":"420","name":"FULCHHARI","sortOrder":375},  {"ID":"43013","DIV_ID":"4","DIST_ID":"420","name":"GAIBANDHA","sortOrder":376},  {"ID":"43014","DIV_ID":"4","DIST_ID":"420","name":"GOBINDAGANJ","sortOrder":377},  {"ID":"43015","DIV_ID":"4","DIST_ID":"420","name":"PALASHBARI","sortOrder":378},  {"ID":"43016","DIV_ID":"4","DIST_ID":"420","name":"SADULLAPUR","sortOrder":379},  {"ID":"43017","DIV_ID":"4","DIST_ID":"420","name":"SAGHATTA","sortOrder":380},  {"ID":"43018","DIV_ID":"4","DIST_ID":"420","name":"SUNDARGANJ","sortOrder":381},  {"ID":"43019","DIV_ID":"4","DIST_ID":"425","name":"AKKELPUR","sortOrder":382},  {"ID":"43031","DIV_ID":"4","DIST_ID":"425","name":"JOYPURHAT","sortOrder":383},  {"ID":"43511","DIV_ID":"4","DIST_ID":"425","name":"KALAI","sortOrder":384},  {"ID":"43512","DIV_ID":"4","DIST_ID":"425","name":"KHETLAL","sortOrder":385},  {"ID":"43513","DIV_ID":"4","DIST_ID":"425","name":"PANCHBIBI","sortOrder":386},  {"ID":"43514","DIV_ID":"4","DIST_ID":"430","name":"BHURUNGAMARI","sortOrder":387},  {"ID":"43515","DIV_ID":"4","DIST_ID":"430","name":"CHAR RAJIBPUR","sortOrder":388},  {"ID":"44011","DIV_ID":"4","DIST_ID":"430","name":"CHILMARI","sortOrder":389},  {"ID":"44012","DIV_ID":"4","DIST_ID":"430","name":"FULBARI_KURIGAM","sortOrder":390},  {"ID":"44013","DIV_ID":"4","DIST_ID":"430","name":"KURIGRAM","sortOrder":391},  {"ID":"44014","DIV_ID":"4","DIST_ID":"430","name":"NAGESHWARI","sortOrder":392},  {"ID":"44015","DIV_ID":"4","DIST_ID":"430","name":"RAJARHAT","sortOrder":393},  {"ID":"44016","DIV_ID":"4","DIST_ID":"430","name":"ROWMARI","sortOrder":394},  {"ID":"44017","DIV_ID":"4","DIST_ID":"430","name":"ULIPUR","sortOrder":395},  {"ID":"44511","DIV_ID":"4","DIST_ID":"430","name":"DUSHMARA","sortOrder":396},  {"ID":"44512","DIV_ID":"4","DIST_ID":"435","name":"ADITMARI","sortOrder":397},  {"ID":"44513","DIV_ID":"4","DIST_ID":"435","name":"HATIBANDHA","sortOrder":398},  {"ID":"44514","DIV_ID":"4","DIST_ID":"435","name":"KALIGANJ_LALMONIRHAT","sortOrder":399},  {"ID":"44515","DIV_ID":"4","DIST_ID":"435","name":"LALMONIRHAT","sortOrder":400},  {"ID":"44516","DIV_ID":"4","DIST_ID":"435","name":"PATGRAM","sortOrder":401},  {"ID":"44517","DIV_ID":"4","DIST_ID":"440","name":"BAGATIPARA","sortOrder":402},  {"ID":"44518","DIV_ID":"4","DIST_ID":"440","name":"BARAIGRAM","sortOrder":403},  {"ID":"44519","DIV_ID":"4","DIST_ID":"440","name":"GURUDASPUR","sortOrder":404},  {"ID":"44520","DIV_ID":"4","DIST_ID":"440","name":"LALPUR","sortOrder":405},  {"ID":"44521","DIV_ID":"4","DIST_ID":"440","name":"NATORE","sortOrder":406},  {"ID":"45011","DIV_ID":"4","DIST_ID":"440","na</t>
  </si>
  <si>
    <t xml:space="preserve">me":"SINGRA","sortOrder":407},  {"ID":"45012","DIV_ID":"4","DIST_ID":"440","name":"NALDANGA","sortOrder":408},  {"ID":"45013","DIV_ID":"4","DIST_ID":"445","name":"ATRAI","sortOrder":409},  {"ID":"45014","DIV_ID":"4","DIST_ID":"445","name":"BADAL GACHI","sortOrder":410},  {"ID":"45015","DIV_ID":"4","DIST_ID":"445","name":"DHAMOIRHAT","sortOrder":411},  {"ID":"45511","DIV_ID":"4","DIST_ID":"445","name":"MANDA","sortOrder":412},  {"ID":"45512","DIV_ID":"4","DIST_ID":"445","name":"MOHADEVPUR","sortOrder":413},  {"ID":"45513","DIV_ID":"4","DIST_ID":"445","name":"NAOGAON","sortOrder":414},  {"ID":"45514","DIV_ID":"4","DIST_ID":"445","name":"NIAMATPUR","sortOrder":415},  {"ID":"45515","DIV_ID":"4","DIST_ID":"445","name":"PATNITOLA","sortOrder":416},  {"ID":"45516","DIV_ID":"4","DIST_ID":"445","name":"PORSHA","sortOrder":417},  {"ID":"46011","DIV_ID":"4","DIST_ID":"445","name":"RANINAGAR","sortOrder":418},  {"ID":"46012","DIV_ID":"4","DIST_ID":"445","name":"SAPAHAR","sortOrder":419},  {"ID":"46013","DIV_ID":"5","DIST_ID":"450","name":"BHOLAHAT","sortOrder":420},  {"ID":"46014","DIV_ID":"5","DIST_ID":"450","name":"GOMOSTAPUR","sortOrder":421},  {"ID":"46015","DIV_ID":"5","DIST_ID":"450","name":"NACHOLE","sortOrder":422},  {"ID":"46016","DIV_ID":"5","DIST_ID":"450","name":"NAWABGANJ","sortOrder":423},  {"ID":"46017","DIV_ID":"5","DIST_ID":"450","name":"SHIBGANJ","sortOrder":424},  {"ID":"46018","DIV_ID":"5","DIST_ID":"455","name":"DIMLA","sortOrder":425},  {"ID":"46019","DIV_ID":"5","DIST_ID":"455","name":"DOMAR","sortOrder":426},  {"ID":"46020","DIV_ID":"5","DIST_ID":"455","name":"JALDHAKA","sortOrder":427},  {"ID":"46511","DIV_ID":"5","DIST_ID":"455","name":"KISHOREGANJ_NILPHAMARI","sortOrder":428},  {"ID":"46512","DIV_ID":"5","DIST_ID":"455","name":"NILPHAMARI","sortOrder":429},  {"ID":"46513","DIV_ID":"5","DIST_ID":"455","name":"SYEDPUR","sortOrder":430},  {"ID":"46514","DIV_ID":"5","DIST_ID":"460","name":"ATGHORIA","sortOrder":431},  {"ID":"46515","DIV_ID":"5","DIST_ID":"460","name":"BERA","sortOrder":432},  {"ID":"47011","DIV_ID":"5","DIST_ID":"460","name":"BHANGURA","sortOrder":433},  {"ID":"47012","DIV_ID":"5","DIST_ID":"460","name":"CHATMOHAR","sortOrder":434},  {"ID":"47013","DIV_ID":"5","DIST_ID":"460","name":"FARIDPUR","sortOrder":435},  {"ID":"47014","DIV_ID":"5","DIST_ID":"460","name":"ISHWARDI","sortOrder":436},  {"ID":"47015","DIV_ID":"5","DIST_ID":"460","name":"PABNA","sortOrder":437},  {"ID":"47016","DIV_ID":"5","DIST_ID":"460","name":"SANTHIA","sortOrder":438},  {"ID":"47017","DIV_ID":"5","DIST_ID":"460","name":"SUJANAGAR","sortOrder":439},  {"ID":"47018","DIV_ID":"5","DIST_ID":"460","name":"ATAIKULA","sortOrder":440},  {"ID":"47019","DIV_ID":"5","DIST_ID":"465","name":"ATWARI","sortOrder":441},  {"ID":"47020","DIV_ID":"5","DIST_ID":"465","name":"BODA","sortOrder":442},  {"ID":"47021","DIV_ID":"5","DIST_ID":"465","name":"DEBIGANJ","sortOrder":443},  {"ID":"47022","DIV_ID":"5","DIST_ID":"465","name":"PANCHGARH","sortOrder":444},  {"ID":"47031","DIV_ID":"5","DIST_ID":"465","name":"TETULIA","sortOrder":445},  {"ID":"47511","DIV_ID":"5","DIST_ID":"470","name":"BAGHA","sortOrder":446},  {"ID":"47512","DIV_ID":"5","DIST_ID":"470","name":"BAGMARA","sortOrder":447},  {"ID":"47513","DIV_ID":"5","DIST_ID":"470","name":"CHARGHAT","sortOrder":448},  {"ID":"47514","DIV_ID":"5","DIST_ID":"470","name":"DURGAPUR","sortOrder":449},  {"ID":"47515","DIV_ID":"5","DIST_ID":"470","name":"GODADAGARI","sortOrder":450},  {"ID":"47516","DIV_ID":"5","DIST_ID":"470","name":"MOHANPUR","sortOrder":451},  {"ID":"47517","DIV_ID":"5","DIST_ID":"470","name":"PABA","sortOrder":452},  {"ID":"47518","DIV_ID":"5","DIST_ID":"470","name":"PUTHIA","sortOrder":453},  {"ID":"48011","DIV_ID":"5","DIST_ID":"470","name":"TANORE","sortOrder":454},  {"ID":"48012","DIV_ID":"5","DIST_ID":"470","name":"RAJAPARA","sortOrder":455},  {"ID":"48013","DIV_ID":"5","DIST_ID":"470","name":"MOTIHAR","sortOrder":456},  {"ID":"48014","DIV_ID":"5","DIST_ID":"470","name":"SHAH MAKHDUM","sortOrder":457},  {"ID":"48015","DIV_ID":"5","DIST_ID":"470","name":"BOALIA","sortOrder":458},  {"ID":"48016","DIV_ID":"5","DIST_ID":"475","name":"BADARGANJ","sortOrder":459},  {"ID":"48017","DIV_ID":"5","DIST_ID":"475","name":"GANGACHARA","sortOrder":460},  {"ID":"48018","DIV_ID":"5","DIST_ID":"475","name":"KAUNIA","sortOrder":461},  {"ID":"48019","DIV_ID":"5","DIST_ID":"475","name":"KOTWALI_RANGPUR","sortOrder":462},  {"ID":"48020","DIV_ID":"5","DIST_ID":"475","name":"MITHAPUKUR","sortOrder":463},  {"ID":"48021","DIV_ID":"5","DIST_ID":"475","name":"PIRGACHA","sortOrder":464},  {"ID":"48022","DIV_ID":"5","DIST_ID":"475","name":"PIRGANJ_RANGPUR","sortOrder":465},  {"ID":"48511","DIV_ID":"5","DIST_ID":"475","name":"TARAGANJ","sortOrder":466},  {"ID":"48512","DIV_ID":"6","DIST_ID":"480","name":"BELKUCHI","sortOrder":467},  {"ID":"48513","DIV_ID":"6","DIST_ID":"480","name":"CHOWHALI","sortOrder":468},  {"ID":"48514","DIV_ID":"6","DIST_ID":"480","name":"KAMARKANDA","sortOrder":469},  {"ID":"48515","DIV_ID":"6","DIST_ID":"480","name":"KAZIPUR","sortOrder":470},  {"ID":"48516","DIV_ID":"6","DIST_ID":"480","name":"ROYGANJ","sortOrder":471},  {"ID":"51011","DIV_ID":"6","DIST_ID":"480","name":"SHAJADPUR","sortOrder":472},  {"ID":"51012","DIV_ID":"6","DIST_ID":"480","name":"SERAJGANJ","sortOrder":474},  {"ID":"51013","DIV_ID":"6","DIST_ID":"480","name":"TARASH","sortOrder":475},  {"ID":"51014","DIV_ID":"6","DIST_ID":"480","name":"ULLAPARA","sortOrder":476},  {"ID":"51015","DIV_ID":"6","DIST_ID":"480","name":"JAMUNA SETU(WEST)","sortOrder":477},  {"ID":"51016","DIV_ID":"6","DIST_ID":"480","name":"SALANGA","sortOrder":478},  {"ID":"51511","DIV_ID":"6","DIST_ID":"480","name":"ENAYETPUR","sortOrder":479},  {"ID":"51512","DIV_ID":"6","DIST_ID":"485","name":"BALIADANGI","sortOrder":480},  {"ID":"51513","DIV_ID":"6","DIST_ID":"485","name":"HARIPUR","sortOrder":481},  {"ID":"51514","DIV_ID":"6","DIST_ID":"485","name":"PIRGANJ_THAKURGAON","sortOrder":482},  {"ID":"51515","DIV_ID":"6","DIST_ID":"485","name":"RANISANKAIL","sortOrder":483},  {"ID":"51516","DIV_ID":"6","DIST_ID":"485","name":"THAKURGAON","sortOrder":484},  {"ID":"51517","DIV_ID":"6","DIST_ID":"485","name":"RUHIA","sortOrder":485},  {"ID":"51518","DIV_ID":"6","DIST_ID":"510","name":"AMTALI","sortOrder":486},  {"ID":"51519","DIV_ID":"6","DIST_ID":"510","name":"BAMNA","sortOrder":487},  {"ID":"51520","DIV_ID":"6","DIST_ID":"510","name":"BARGUNA","sortOrder":488},  {"ID":"52011","DIV_ID":"6","DIST_ID":"510","name":"BETAGI","sortOrder":489},  {"ID":"52012","DIV_ID":"6","DIST_ID":"510","name":"PATHARGHATA","sortOrder":490},  {"ID":"52013","DIV_ID":"6","DIST_ID":"510","name":"TALTOLI","sortOrder":491},  {"ID":"52014","DIV_ID":"6","DIST_ID":"515","name":"AGAILJHARA","sortOrder":492},  {"ID":"52015","DIV_ID":"6","DIST_ID":"515","name":"BABUGANJ","sortOrder":493},  {"ID":"52016","DIV_ID":"6","DIST_ID":"515","name":"BAKERGANJ","sortOrder":494},  {"ID":"52017","DIV_ID":"6","DIST_ID":"515","name":"GOURNADI","sortOrder":495},  {"ID":"52511","DIV_ID":"6","DIST_ID":"515","name":"HIJLA","sortOrder":496},  {"ID":"52512","DIV_ID":"6","DIST_ID":"515","name":"KOTWALI_BARISAL","sortOrder":497},  {"ID":"52513","DIV_ID":"6","DIST_ID":"515","name":"MEHENDIGANJ","sortOrder":498},  {"ID":"52514","DIV_ID":"6","DIST_ID":"515","name":"MULADI","sortOrder":499},  {"ID":"53011","DIV_ID":"6","DIST_ID":"515","name":"WAZIRPUR","sortOrder":500},  {"ID":"53012","DIV_ID":"6","DIST_ID":"515","name":"BANARIPARA","sortOrder":501},  {"ID":"53013","DIV_ID":"7","DIST_ID":"520","name":"BHOLA","sortOrder":502},  {"ID":"53014","DIV_ID":"7","DIST_ID":"520","name":"BURHANUDDIN","sortOrder":503},  {"ID":"53015","DIV_ID":"7","DIST_ID":"520","name":"CHARFASHION","sortOrder":504},  {"ID":"53016","DIV_ID":"7","DIST_ID":"520","name":"DAULATKHAN","sortOrder":505},  {"ID":"53017","DIV_ID":"7","DIST_ID":"520","name":"LALMOHON","sortOrder":506},  {"ID":"53018","DIV_ID":"7","DIST_ID":"520","name":"MONPURA","sortOrder":507},  {"ID":"53019","DIV_ID":"7","DIST_ID":"520","name":"TAZUMUDDIN","sortOrder":508},  {"ID":"53511","DIV_ID":"7","DIST_ID":"525","name":"JHALOKATHI","sortOrder":509},  {"ID":"53512","DIV_ID":"7","DIST_ID":"525","name":"KATHALIA","sortOrder":510},  {"ID":"53513","DIV_ID":"7","DIST_ID":"525","name":"NALCHITY","sortOrder":511},  {"ID":"53514","DIV_ID":"7","DIST_ID":"525","name":"RAJAPUR","sortOrder":512},  {"ID":"53515","DIV_ID":"7","DIST_ID":"530","name":"BAUPHAL","sortOrder":513},  {"ID":"53516","DIV_ID":"7","DIST_ID":"530","name":"DASHMINA","sortOrder":514},  {"ID":"53517","DIV_ID":"7","DIST_ID":"530","name":"DUMKI","sortOrder":515},  {"ID":"53518","DIV_ID":"7","DIST_ID":"530","name":"GALACHIPA","sortOrder":516},  {"ID":"53531","DIV_ID":"7","DIST_ID":"530","name":"KALAPARA","sortOrder":517},  {"ID":"53532","DIV_ID":"7","DIST_ID":"530","name":"MIRJAGANJ","sortOrder":518},  {"ID":"65011","DIV_ID":"7","DIST_ID":"530","name":"PATUAKHALI","sortOrder":519},  {"ID":"65012","DIV_ID":"7","DIST_ID":"530","name":"RANGABALI","sortOrder":520},  {"ID":"65013","DIV_ID":"7","DIST_ID":"530","name":"KHEPUPARA","sortOrder":521},  {"ID":"65014","DIV_ID":"7","DIST_ID":"535","name":"BANARIPARA(PREVIOUS)","sortOrder":522},  {"ID":"65015","DIV_ID":"7","DIST_ID":"535","name":"BHANDARIA","sortOrder":523},  {"ID":"65016","DIV_ID":"7","DIST_ID":"535","name":"KAWKHALI","sortOrder":524},  {"ID":"65017","DIV_ID":"7","DIST_ID":"535","name":"MATHBARIA","sortOrder":525},  {"ID":"65018","DIV_ID":"7","DIST_ID":"535","name":"NAZIRPUR","sortOrder":526},  {"ID":"65019","DIV_ID":"7","DIST_ID":"535","name":"PIROJPUR","sortOrder":527},  {"ID":"65031","DIV_ID":"7","DIST_ID":"535","name":"SWARUPKATHI","sortOrder":528},  {"ID":"67511","DIV_ID":"7","DIST_ID":"535","name":"NESARABAD","sortOrder":529},  {"ID":"67512","DIV_ID":"7","DIST_ID":"535","name":"INDURKANI","sortOrder":530},  {"ID":"67513","DIV_ID":"7","DIST_ID":"535","name":"ZIA NAGAR","sortOrder":531},  {"ID":"67514","DIV_ID":"7","DIST_ID":"650","name":"AJMIRIGANJ","sortOrder":532},  {"ID":"67515","DIV_ID":"7","DIST_ID":"650","name":"BAHUBAL","sortOrder":533},  {"ID":"67516","DIV_ID":"7","DIST_ID":"650","name":"BANIACHANG","sortOrder":534},  {"ID":"69411","DIV_ID":"7","DIST_ID":"650","name":"CHUNARUGHAT","sortOrder":535},  {"ID":"69412","DIV_ID":"7","DIST_ID":"650","name":"HABIGANJ","sortOrder":536},  {"ID":"69413","DIV_ID":"7","DIST_ID":"650","name":"LAKHAI","sortOrder":537},  {"ID":"69414","DIV_ID":"7","DIST_ID":"650","name":"MADHABPUR","sortOrder":538},  {"ID":"69415","DIV_ID":"7","DIST_ID":"650","name":"NABIGANJ","sortOrder":539},  {"ID":"69416","DIV_ID":"7","DIST_ID":"650","name":"SHAYESTAGANJ","sortOrder":540},  {"ID":"69417","DIV_ID":"7","DIST_ID":"650","name":"KAKAILSEO","sortOrder":541},  {"ID":"69418","DIV_ID":"7","DIST_ID":"675","name":"BARALEKHA","sortOrder":542},  {"ID":"69419","DIV_ID":"7","DIST_ID":"675","name":"KAMALGANJ","sortOrder":544},  {"ID":"69420","DIV_ID":"7","DIST_ID":"675","name":"KULAURA","sortOrder":545},  {"ID":"69431","DIV_ID":"7","DIST_ID":"675","name":"MOULVI BAZAR","sortOrder":546},  {"ID":"69432","DIV_ID":"7","DIST_ID":"675","name":"RAJANAGAR","sortOrder":547},  {"ID":"69433","DIV_ID":"7","DIST_ID":"675","name":"SREEMANGAL","sortOrder":548},  {"ID":"69434","DIV_ID":"7","DIST_ID":"694","name":"BISHWAMVARPUR","sortOrder":549},  {"ID":"69435","DIV_ID":"7","DIST_ID":"694","name":"CHHATAK","sortOrder":550},  {"ID":"69436","DIV_ID":"7","DIST_ID":"694","name":"DERAI","sortOrder":551},  {"ID":"69437","DIV_ID":"7","DIST_ID":"694","name":"DHARMAPASSA","sortOrder":552},  {"ID":"69438","DIV_ID":"7","DIST_ID":"694","name":"DOWARABAZAR","sortOrder":553},  {"ID":"69439","DIV_ID":"7","DIST_ID":"694","name":"JAGANNATHPUR","sortOrder":554},  {"ID":"69440","DIV_ID":"7","DIST_ID":"694","name":"JAMALGANJ","sortOrder":555},  {"ID":"69441","DIV_ID":"7","DIST_ID":"694","name":"SALLA","sortOrder":556},  {"ID":"69442","DIV_ID":"7","DIST_ID":"694","name":"SUNAMGANJ","sortOrder":557},  {"ID":"69443","DIV_ID":"7","DIST_ID":"694","name":"TAHIRPUR","sortOrder":558},  {"ID":"69444","DIV_ID":"7","DIST_ID":"694","name":"MADHAYA NAGAR","sortOrder":559},  {"ID":"69445","DIV_ID":"7","DIST_ID":"695","name":"SYLHET SADAR","sortOrder":560},  {"ID":"69446","DIV_ID":"7","DIST_ID":"695","name":"BALAGONJ","sortOrder":561},  {"ID":"69447","DIV_ID":"7","DIST_ID":"695","name":"BEANIBAZAR","sortOrder":562},  {"ID":"69448","DIV_ID":"7","DIST_ID":"695","name":"BISHWANATH","sortOrder":563},  {"ID":"69449","DIV_ID":"7","DIST_ID":"695","name":"COMPANIGANJ","sortOrder":564},  {"ID":"69450","DIV_ID":"7","DIST_ID":"695","name":"FENCHUGANJ","sortOrder":565},  {"ID":"69451","DIV_ID":"7","DIST_ID":"695","name":"GOLAPGONJ","sortOrder":566},  {"ID":"69452","DIV_ID":"7","DIST_ID":"695","name":"GOWAINGHAT","sortOrder":567},  {"ID":"69453","DIV_ID":"7","DIST_ID":"695","name":"JAINTIAPUR","sortOrder":568},  {"ID":"69454","DIV_ID":"7","DIST_ID":"695","name":"KANAIGHAT","sortOrder":569},  {"ID":"69455","DIV_ID":"7","DIST_ID":"695","name":"SOUTH SURMA","sortOrder":570},  {"ID":"69456","DIV_ID":"7","DIST_ID":"695","name":"ZAKIGANJ","sortOrder":571} ]}  </t>
  </si>
  <si>
    <t>{"DDL_Type":"DDL-7", "Name":"Country", "DDLList":[  {"ID":"001","name":"Bangladesh","sortOrder":0},  {"ID":"002","name":"UNITED STATES OF AMERICA","sortOrder":1},  {"ID":"003","name":"CANADA","sortOrder":2},  {"ID":"004","name":"PAKISTAN","sortOrder":3},  {"ID":"005","name":"INDIA","sortOrder":4},  {"ID":"006","name":"SRI LANKA","sortOrder":5},  {"ID":"007","name":"SINGAPORE","sortOrder":6},  {"ID":"008","name":"JAPAN","sortOrder":7},  {"ID":"009","name":"NEPAL","sortOrder":8},  {"ID":"010","name":"AFGHANISTAN","sortOrder":9},  {"ID":"011","name":"AUSTRALIA","sortOrder":10},  {"ID":"012","name":"GERMANY","sortOrder":11},  {"ID":"013","name":"HONGKONG","sortOrder":12},  {"ID":"014","name":"IRAN","sortOrder":13},  {"ID":"015","name":"JORDAN","sortOrder":14},  {"ID":"016","name":"MALAYSIA","sortOrder":15},  {"ID":"017","name":"NEW ZEALAND","sortOrder":16},  {"ID":"018","name":"OMAN","sortOrder":17},  {"ID":"019","name":"PHILIPPINES","sortOrder":18},  {"ID":"020","name":"SAUDI ARABIA","sortOrder":19},  {"ID":"021","name":"Swaziland","sortOrder":20},  {"ID":"022","name":"UNITED KINGDOM","sortOrder":21},  {"ID":"023","name":"DENMARK","sortOrder":22},  {"ID":"024","name":"EGYPT","sortOrder":23},  {"ID":"025","name":"ETHIOPIA","sortOrder":24},  {"ID":"026","name":"FINLAND","sortOrder":25},  {"ID":"027","name":"FRANCE","sortOrder":26},  {"ID":"028","name":"GREECE","sortOrder":27},  {"ID":"029","name":"HUNGARY","sortOrder":28},  {"ID":"030","name":"INDONESIA","sortOrder":29},  {"ID":"031","name":"ITALY","sortOrder":30},  {"ID":"032","name":"KOREA (SOUTH)","sortOrder":31},  {"ID":"033","name":"LEBANON","sortOrder":32},  {"ID":"034","name":"LUXEMBOURG","sortOrder":33},  {"ID":"035","name":"MACAO","sortOrder":34},  {"ID":"036","name":"ARGENTINA","sortOrder":35},  {"ID":"037","name":"AUSTRIA","sortOrder":36},  {"ID":"038","name":"BAHRAIN","sortOrder":37},  {"ID":"039","name":"BELGIUM","sortOrder":38},  {"ID":"040","name":"BRAZIL","sortOrder":39},  {"ID":"041","name":"CAMEROON","sortOrder":40},  {"ID":"042","name":"CHAD","sortOrder":41},  {"ID":"043","name":"CZECH REPUBLIC","sortOrder":42},  {"ID":"044","name":"CHILIE","sortOrder":43},  {"ID":"045","name":"CROATIA","sortOrder":44},  {"ID":"046","name":"CYPRUS","sortOrder":45},  {"ID":"047","name":"SPAIN","sortOrder":46},  {"ID":"048","name":"QATAR","sortOrder":47},  {"ID":"049","name":"THAILAND","sortOrder":48},  {"ID":"050","name":"KOREA (NORTH)","sortOrder":49},  {"ID":"051","name":"BULGARIA","sortOrder":50},  {"ID":"052","name":"CHINA","sortOrder":51},  {"ID":"053","name":"ALGERIA","sortOrder":52},  {"ID":"054","name":"AZERBIJAN","sortOrder":53},  {"ID":"055","name":"BHUTAN","sortOrder":54},  {"ID":"056","name":"BRUNEI DARSUSSALAM","sortOrder":55},  {"ID":"057","name":"ALBANIA","sortOrder":56},  {"ID":"058","name":"CAMBODIA","sortOrder":57},  {"ID":"059","name":"ESTONIA","sortOrder":58},  {"ID":"060","name":"FIJI","sortOrder":59},  {"ID":"061","name":"GHANA","sortOrder":60},  {"ID":"062","name":"IRAQ","sortOrder":61},  {"ID":"063","name":"IRELAND","sortOrder":62},  {"ID":"064","name":"KENYA","sortOrder":63},  {"ID":"065","name":"KIRIBATI","sortOrder":64},  {"ID":"066","name":"KUWAIT","sortOrder":65},  {"ID":"067","name":"LATVIA","sortOrder":66},  {"ID":"068","name":"LIBYA","sortOrder":67},  {"ID":"069","name":"LITHUANIA","sortOrder":68},  {"ID":"070","name":"MALDIVES","sortOrder":69},  {"ID":"071","name":"MEXICO","sortOrder":70},  {"ID":"072","name":"MOROCCO","sortOrder":71},  {"ID":"073","name":"MYANMAR","sortOrder":72},  {"ID":"074","name":"NETHERLANDS","sortOrder":73},  {"ID":"075","name":"NIGERIA","sortOrder":74},  {"ID":"076","name":"NORWAY","sortOrder":75},  {"ID":"077","name":"PAPUA NEW GUINEA","sortOrder":76},  {"ID":"078","name":"PERU","sortOrder":77},  {"ID":"079","name":"POLAND","sortOrder":78},  {"ID":"080","name":"ROMANIA","sortOrder":79},  {"ID":"081","name":"RUSSIA","sortOrder":80},  {"ID":"082","name":"SEYCHELLES","sortOrder":81},  {"ID":"083","name":"SLOVENIA","sortOrder":82},  {"ID":"084","name":"SOLOMAN ISLANDS","sortOrder":83},  {"ID":"085","name":"SOUTH AFRICA","sortOrder":84},  {"ID":"086","name":"SUDAN","sortOrder":85},  {"ID":"087","name":"SWEDEN","sortOrder":86},  {"ID":"088","name":"SWITZERLAND","sortOrder":87},  {"ID":"089","name":"SYRIAN ARAB REPUBLIC","sortOrder":88},  {"ID":"090","name":"TAIWAN","sortOrder":89},  {"ID":"091","name":"TANZANIA","sortOrder":90},  {"ID":"092","name":"TAZIKISTAN","sortOrder":91},  {"ID":"093","name":"TUNISIA","sortOrder":92},  {"ID":"094","name":"TURKEY","sortOrder":93},  {"ID":"095","name":"TURKMINISTAN","sortOrder":94},  {"ID":"096","name":"U.A.E","sortOrder":95},  {"ID":"097","name":"UKRAINE","sortOrder":96},  {"ID":"098","name":"URUGUAY","sortOrder":97},  {"ID":"099","name":"UZBEKISTAN","sortOrder":98},  {"ID":"100","name":"VANUATU","sortOrder":99},  {"ID":"101","name":"VENEZUELA","sortOrder":100},  {"ID":"102","name":"VIETNAM","sortOrder":101},  {"ID":"103","name":"YEMEN","sortOrder":102},  {"ID":"104","name":"ZIMBABWE","sortOrder":103},  {"ID":"105","name":"MALTA","sortOrder":104},  {"ID":"106","name":"Portugal","sortOrder":105},  {"ID":"150","name":"MAURITIUS","sortOrder":106} ]}</t>
  </si>
  <si>
    <t xml:space="preserve">{"DDL_Type":"DDL-8", "Name":"CustomerConcentration", "DDLList":[  {"ID":"01","name":"Retail","sortOrder":0},  {"ID":"02","name":"Corporate","sortOrder":1},  {"ID":"03","name":"Government","sortOrder":2},  {"ID":"04","name":"Financial Institutions","sortOrder":3},  {"ID":"05","name":"SME","sortOrder":4},  {"ID":"06","name":"Agricultural Credit","sortOrder":5},  {"ID":"07","name":"RMG","sortOrder":6},  {"ID":"08","name":"Staff","sortOrder":7},  {"ID":"09","name":"Miscellaneous","sortOrder":8} ]}  </t>
  </si>
  <si>
    <t>{"DDL_Type":"DDL-9", "Name":"Sector", "DDLList":[  {"ID":"10000001","name":"I) Food Ministry( Including food divisions/directorates)","sortOrder":0},  {"ID":"10000002","name":"Should be rectify(Previous SBS Code:112000)","sortOrder":1},  {"ID":"10000003","name":"b) Bangladesh Post Office (except Savings Bank Scheme) ","sortOrder":2},  {"ID":"10000004","name":"c) Bangladesh Post Office Savings Bank Scheme ","sortOrder":3},  {"ID":"10000005","name":"1) Government Schools,  Colleges, University College &amp; Madrashas ","sortOrder":4},  {"ID":"10000006","name":"2) Cadet Colleges ","sortOrder":5},  {"ID":"10000007","name":"1) Bangladesh Academy for Rural Development (BARD) ","sortOrder":6},  {"ID":"10000008","name":"2) Rural Development Academy, Bogra ","sortOrder":7},  {"ID":"10000009","name":"1) National Curriculum and Text Book Board ","sortOrder":8},  {"ID":"10000010","name":"2) Bangladesh Madrasha Education Board ","sortOrder":9},  {"ID":"10000011","name":"3) Bangladesh Technical Education Board ","sortOrder":10},  {"ID":"10000012","name":"Should be rectify(Previous SBS Code:113105)","sortOrder":11},  {"ID":"10000013","name":"Should be rectify(Previous SBS Code:113106)","sortOrder":12},  {"ID":"10000014","name":"Should be rectify(Previous SBS Code:113107)","sortOrder":13},  {"ID":"10000016","name":"Should be rectify(Previous SBS Code:113109)","sortOrder":14},  {"ID":"10000017","name":"Should be rectify(Previous SBS Code:113110)","sortOrder":15},  {"ID":"10000018","name":"Should be rectify(Previous SBS Code:113111)","sortOrder":16},  {"ID":"10000019","name":"3) National University (NU), Gazipur ","sortOrder":17},  {"ID":"10000020","name":"4) Bangladesh Open University (BOU) ","sortOrder":18},  {"ID":"10000021","name":"5) Medical/Dental Colleges ","sortOrder":19},  {"ID":"10000022","name":"6) Institutes of Technology (Including Polytechnic Institutes) ","sortOrder":20},  {"ID":"10000023","name":"7) Bangladesh University of Engineering &amp; Technology ","sortOrder":21},  {"ID":"10000024","name":"8) Bangabandhu Sheikh Mujib Medical University  ","sortOrder":22},  {"ID":"10000025","name":"9) Dhaka University ","sortOrder":23},  {"ID":"10000026","name":"10) Rajshahi University ","sortOrder":24},  {"ID":"10000027","name":"11) Chittagong University ","sortOrder":25},  {"ID":"10000028","name":"12) Jahangirnagar University ","sortOrder":26},  {"ID":"10000029","name":"13) Khulna University ","sortOrder":27},  {"ID":"10000030","name":"14) Shahjalal University of Science and Technology ","sortOrder":28},  {"ID":"10000031","name":"15) Bangladesh Agricultural University, Mymensingh ","sortOrder":29},  {"ID":"10000032","name":"16) Islamic University, Kushtia ","sortOrder":30},  {"ID":"10000033","name":"17) Dhaka University of Engineering &amp; Technology ","sortOrder":31},  {"ID":"10000034","name":"18) Chittagong University of Engineering &amp; Technology ","sortOrder":32},  {"ID":"10000035","name":"19) Khulna University of Engineering &amp; Technology ","sortOrder":33},  {"ID":"10000036","name":"20) Rajshahi University of Engineering &amp; Technology ","sortOrder":34},  {"ID":"10000037","name":"21) Bangabandhu Sheikh Mujibur Rahman Agricultural University ","sortOrder":35},  {"ID":"10000038","name":"22) Sher-e-Bangla Agricultural University ","sortOrder":36},  {"ID":"10000039","name":"23) Hajee Mohammad Danesh Science &amp; Technology University ","sortOrder":37},  {"ID":"10000040","name":"24) Patuakhali Science &amp; Technology University ","sortOrder":38},  {"ID":"10000041","name":"Should be rectify(Previous SBS Code:113249)","sortOrder":39},  {"ID":"10000042","name":"3) Bangla Academy  ","sortOrder":40},  {"ID":"10000043","name":"4) Bangladesh Shilpakala Academy ","sortOrder":41},  {"ID":"10000044","name":"17) Islamic Foundation, Bangladesh ","sortOrder":42},  {"ID":"10000045","name":"18) Bangladesh Agricultural Research Institute (BARI) ","sortOrder":43},  {"ID":"10000046","name":"19) Bangladesh Council of Scientific &amp; Industrial Research (BCSIR) ","sortOrder":44},  {"ID":"10000047","name":"20) Bangladesh Rice Research Institute (BRRI) ","sortOrder":45},  {"ID":"10000048","name":"21) Bangladesh Standards &amp; Testing Institution (BSTI) ","sortOrder":46},  {"ID":"10000049","name":"87) Central Public Library ","sortOrder":47},  {"ID":"10000050","name":"88) Bangladesh National Museum ","sortOrder":48},  {"ID":"10000051","name":"75) Bangladesh Veterinary Council ","sortOrder":49},  {"ID":"10000052","name":"5) Foreign Service Academy ","sortOrder":50},  {"ID":"10000053","name":"22) National Institute of Population, Research &amp; Training (NIPORT) ","sortOrder":51},  {"ID":"10000054","name":"23) Institute of Public Health and Nutrition  ","sortOrder":52},  {"ID":"10000055","name":"24) National Institute of Cardiovascular Diseases ","sortOrder":53},  {"ID":"10000056","name":"25) National Institute of Preventive &amp; Social Medicine (NIPSOM) ","sortOrder":54},  {"ID":"10000057","name":"26) Institute of Public Health And Hospital  ","sortOrder":55},  {"ID":"10000058","name":"a) Bangladesh Textile Mills Corporation &amp; Related Enterprises (Appendix-1A Pages : 132 ) ","sortOrder":56},  {"ID":"10000059","name":"27) National Institute of Disease of Chest &amp; Hospital (NIDCH) ","sortOrder":57},  {"ID":"10000060","name":"28) National Institute of Ophthalmology ","sortOrder":58},  {"ID":"10000061","name":"1)  Sugar Mills ","sortOrder":59},  {"ID":"10000062","name":"2)  Food and Allied Industries  ","sortOrder":60},  {"ID":"10000063","name":"29) National Institute of Traumatology &amp; Orthopedic Rehabilitation (NITOR) ","sortOrder":61},  {"ID":"10000064","name":"1) Fertilizer, Chemical &amp; Pharmaceutical Industries  ","sortOrder":62},  {"ID":"10000065","name":"91) Other Councils/Institutes                                                ","sortOrder":63},  {"ID":"10000066","name":"2) Paper and Paper Board Industries ","sortOrder":64},  {"ID":"10000067","name":"1) Steel Mills ","sortOrder":65},  {"ID":"10000068","name":"1) Bangladesh Atomic Energy Commission ","sortOrder":66},  {"ID":"10000069","name":"2) Engineering and Ship Building Industries ","sortOrder":67},  {"ID":"10000070","name":"e) Bangladesh Jute Mills Corporation and Related Enterprises (Annexure-1E Pages: 136 ) ","sortOrder":68},  {"ID":"10000071","name":"50)  Bangladesh Agricultural Development Corporation (BADC) ","sortOrder":69},  {"ID":"10000072","name":"1) Bangladesh Petroleum Corporation &amp; related enterprises ","sortOrder":70},  {"ID":"10000073","name":"31)Chittagong Hill Tracts Development Board ","sortOrder":71},  {"ID":"10000074","name":"2) Bangladesh Oil, Gas &amp; Mineral Corporation &amp; related enterprises ","sortOrder":72},  {"ID":"10000075","name":"58) Prime Minister''s Relief Fund ","sortOrder":73},  {"ID":"10000076","name":"1) Bangladesh Power Development Board ","sortOrder":74},  {"ID":"10000077","name":"1) Bangladesh Biman Corporation ","sortOrder":75},  {"ID":"10000078","name":"14) Rajdhani Unnayan Kartreepaksha (RAJUK) ","sortOrder":76},  {"ID":"10000079","name":"2) Bangladesh Shipping Corporation ","sortOrder":77},  {"ID":"10000080","name":"15) Chittagong Development Authority ","sortOrder":78},  {"ID":"10000081","name":"3) Trading Corporation of Bangladesh  ","sortOrder":79},  {"ID":"10000082","name":"16) Khulna Development Authority ","sortOrder":80},  {"ID":"10000083","name":"4) Bangladesh Railway  ","sortOrder":81},  {"ID":"10000084","name":"17) Rajshahi Development Authority ","sortOrder":82},  {"ID":"10000085","name":"5) Bangladesh Telecommunications Company Limited (BTCL) (Including Teletalk) ","sortOrder":83},  {"ID":"10000086","name":"32) Bangladesh Handloom Board ","sortOrder":84},  {"ID":"10000087","name":"6) Bangladesh Road Transport Corporation (BRTC) ","sortOrder":85},  {"ID":"10000088","name":"33) Bangladesh Sericulture Board ","sortOrder":86},  {"ID":"10000089","name":"7) Bangladesh Forest Industries Development  Corporation ","sortOrder":87},  {"ID":"10000090","name":"Should be rectify(Previous SBS Code:122999)","sortOrder":88},  {"ID":"10000091","name":"8) Bangladesh Fish Development  Corporation  ","sortOrder":89},  {"ID":"10000092","name":"9) Bangladesh Tea Board  ","sortOrder":90},  {"ID":"10000093","name":"34) Export Promotion Bureau ","sortOrder":91},  {"ID":"10000094","name":"11) Bangladesh Inland Water Transport Authority (BIWTA) ","sortOrder":92},  {"ID":"10000095","name":"35) Bangladesh Rural Development Board (BRDB) ","sortOrder":93},  {"ID":"10000096","name":"12) Bangladesh Inland Water Transport Corporation (BIWTC) ","sortOrder":94},  {"ID":"10000097","name":"18) Bangladesh Bridge Authority ","sortOrder":95},  {"ID":"10000098","name":"13) Bangladesh Water Development Board  ","sortOrder":96},  {"ID":"10000099","name":"14) WASA (Dhaka, Chittagong, Khulna etc)  ","sortOrder":97},  {"ID":"10000100","name":"5) Tobacco Processing Industries  ","sortOrder":98},  {"ID":"10000101","name":"2) Privatisation Commission ","sortOrder":99},  {"ID":"10000102","name":"Should be rectify(Previous SBS Code:123330)","sortOrder":100},  {"ID":"10000103","name":"76) Water Resources Planning Organisation (WARPO) ","sortOrder":101},  {"ID":"10000104","name":"Should be rectify(Previous SBS Code:123390)","sortOrder":102},  {"ID":"10000105","name":"2) Rural Electrification Board (REB)  ","sortOrder":103},  {"ID":"10000106","name":"19) BARID Multipurpose Development Authority, Rajshahi ","sortOrder":104},  {"ID":"10000107","name":"3) Dhaka Electric Supply Authority (DESA)  ","sortOrder":105},  {"ID":"10000108","name":"51) The Security Printing Corporation (Bangladesh) Ltd. ","sortOrder":106},  {"ID":"10000109","name":"4) Dhaka Electric Supply Company (DESCO)  ","sortOrder":107},  {"ID":"10000110","name":"15) Chittagong Port Authority ","sortOrder":108},  {"ID":"10000111","name":"23) Dhaka Transport Co-ordination Authority (DTCA) ","sortOrder":109},  {"ID":"10000112","name":"16) Mongla  Port Authority ","sortOrder":110},  {"ID":"10000113","name":"52) Chittagong Hill Tracts Regional Council ","sortOrder":111},  {"ID":"10000114","name":"18) Bangladesh Small &amp; Cottage Industries Corporation (BSCIC) ","sortOrder":112},  {"ID":"10000115","name":"53) Rangamati Hill District Council ","sortOrder":113},  {"ID":"10000116","name":"19) Bangladesh Parjatan Corporation ","sortOrder":114},  {"ID":"10000117","name":"20) Bangladesh Film Development Corporation ","sortOrder":115},  {"ID":"10000118","name":"54) Khagrachori Hill District Council ","sortOrder":116},  {"ID":"10000119","name":"21) Civil Aviation Authority  of Bangladesh  ","sortOrder":117},  {"ID":"10000120","name":"22) Bangladesh Freedom Fighters Welfare Trust ","sortOrder":118},  {"ID":"10000121","name":"55) Bandarban Hill District Council ","sortOrder":119},  {"ID":"10000122","name":"23) Telephone Shilpa Sangstha ","sortOrder":120},  {"ID":"10000123","name":"24) Bangladesh Cable Industries Corporation ","sortOrder":121},  {"ID":"10000124","name":"79)  Bangladesh Overseas Employment Service Limited (BOESEL) ","sortOrder":122},  {"ID":"10000125","name":"25) Bangladesh Tannery Industries Corporation ","sortOrder":123},  {"ID":"10000126","name":"20) National Housing Authority ","sortOrder":124},  {"ID":"10000128","name":"36) Bangladesh Haor And Wetland Development Board ","sortOrder":125},  {"ID":"10000129","name":"77) Executive Cell, BEPZA ","sortOrder":126},  {"ID":"10000130","name":"87) All Other Boards/Centres ","sortOrder":127},  {"ID":"10000131","name":"26) Bangladesh Services Ltd. ","sortOrder":128},  {"ID":"10000132","name":"1)Bangladesh Television/BTV World/ Sangshad Bangladesh TV ","sortOrder":129},  {"ID":"10000133","name":"27) Hotels International Ltd. (3 Stars &amp; above) ","sortOrder":130},  {"ID":"10000134","name":"28) Dock Labour Management Board, Chittagong ","sortOrder":131},  {"ID":"10000135","name":"2) Bangladesh Sangbad Sangstha (BSS) ","sortOrder":132},  {"ID":"10000136","name":"29) Dock Labour Management Board, Bagerhat ","sortOrder":133},  {"ID":"10000137","name":"3) Bangladesh Betar ","sortOrder":134},  {"ID":"10000138","name":"36) Others ","sortOrder":135},  {"ID":"10000139","name":"a) Zila Parishad   ","sortOrder":136},  {"ID":"10000140","name":"b) Municipal/City Corporation  ","sortOrder":137},  {"ID":"10000141","name":"c) Thana/Upazila Parishad  ","sortOrder":138},  {"ID":"10000143","name":"I)  Leasing Companies (Appendix-3(A )Pages : 167) ","sortOrder":139},  {"ID":"10000144","name":"II)  Central Co-operative Bank ","sortOrder":140},  {"ID":"10000145","name":"III)  Land Mortgage Co-operative Bank ","sortOrder":141},  {"ID":"10000146","name":"IV)  Other Co-operative Banks/Societies ","sortOrder":142},  {"ID":"10000147","name":"V)  Grameen Bank ","sortOrder":143},  {"ID":"10000148","name":"VII)  Other Depository Corporations ","sortOrder":144},  {"ID":"10000149","name":"I) Investment Companies  ","sortOrder":145},  {"ID":"10000150","name":"II) Leasing Companies (Non-depository)  ","sortOrder":146},  {"ID":"10000151","name":"VI) Other Financial Intermediaries ","sortOrder":147},  {"ID":"10000152","name":"I) Life Insurance Company","sortOrder":148},  {"ID":"10000153","name":"II) Pension Funds /Provident Funds of private organisations ","sortOrder":149},  {"ID":"10000154","name":"d) Union Parishad  ","sortOrder":150},  {"ID":"10000155","name":"e) Gram Parishad  ","sortOrder":151},  {"ID":"10000200","name":"x) Chambers of Industries ","sortOrder":152},  {"ID":"10000204","name":"xi)  Other Associations, n.e.s. ","sortOrder":153},  {"ID":"10000207","name":"xii) Trust fund &amp; Other Non-profit Organisations ","sortOrder":154},  {"ID":"10000209","name":"xiii) Other Non-profit Organisations ","sortOrder":155},  {"ID":"10000249","name":"I) Agricultural Farms (Nursery, Horticulture, Apiculture etc) ","sortOrder":156},  {"ID":"10000250","name":"II) Fishing Farms ( Hatchery, Shrimp Culture etc) ","sortOrder":157},  {"ID":"10000251","name":"III) Dairy Farms ","sortOrder":158},  {"ID":"10000252","name":"IV) Poultry Farms ","sortOrder":159},  {"ID":"10000253","name":"1) Jute Mills/Jute products Manufacturing Industries(rope, thread, twain, canvass, bag, carpet etc.)","sortOrder":160},  {"ID":"10000254","name":"2) Printing &amp;  Dyeing Industries  ","sortOrder":161},  {"ID":"10000255","name":"3) Spinning Mills  ","sortOrder":162},  {"ID":"10000256","name":"4) Weaving Mills  ","sortOrder":163},  {"ID":"10000257","name":"01) Coconut oil production industries","sortOrder":164},  {"ID":"10000259","name":"6) Cosmetics &amp; Toiletries Industries  ","sortOrder":165},  {"ID":"10000260","name":"7) Rubber And Plastic Industries  ","sortOrder":166},  {"ID":"10000261","name":"02) Rice mills including  puffed rice, chirra , fine rice, flavoured rice etc.","sortOrder":167},  {"ID":"10000262","name":"8) Leather Products ( bag, shoe, etc) Manufacturing  Industries ","sortOrder":168},  {"ID":"10000263","name":"9) Textile Mills  ","sortOrder":169},  {"ID":"10000264","name":"10) Paper and Paper Products Manufacturing Industries  ","sortOrder":170},  {"ID":"10000265","name":"11) Furniture, Fixture, Particle Boards and Other Wood product manufacturers ","sortOrder":171},  {"ID":"10000266","name":"03) Milk Processing Industries (Pasteurisation, milk powder, ice-cream, condensed milk, curd etc)","sortOrder":172},  {"ID":"10000267","name":"04) Food Processing Industry  (PRAN, AFTAB, BD-Food etc)","sortOrder":173},  {"ID":"10000268","name":"12) Readymade Garments Industries  ","sortOrder":174},  {"ID":"10000269","name":"13) Hosiery Factories  ","sortOrder":175},  {"ID":"10000270","name":"14) Pharmaceutical Industries  ","sortOrder":176},  {"ID":"10000271","name":"05) Salt Processing Industries","sortOrder":177},  {"ID":"10000272","name":"06)Tea processing industries","sortOrder":178},  {"ID":"10000273","name":"15) Chemical and Chemical Products Industries ","sortOrder":179},  {"ID":"10000274","name":"16) Cement Factories ","sortOrder":180},  {"ID":"10000275","name":"17) Ceramic Industries  ","sortOrder":181},  {"ID":"10000276","name":"18) Bricks Manufacturers and Sand elevators  ","sortOrder":182},  {"ID":"10000277","name":"19) Glass and Glassware Products Factories ","sortOrder":183},  {"ID":"10000278","name":"07) Refining and hydrogenation of edible oil, vanaspati, Ghee etc","sortOrder":184},  {"ID":"10000279","name":"20) Soaps &amp; Detergents Factories ","sortOrder":185},  {"ID":"10000280","name":"21) Steel Engineering &amp; Metallic Products Industries (Including Rerolling Mills) ","sortOrder":186},  {"ID":"10000281","name":"22) Assembling Industry  ","sortOrder":187},  {"ID":"10000282","name":"08) Processing of Prawn/Shrimp and other fishes and freezing","sortOrder":188},  {"ID":"10000283","name":"23) Fertilizer Company ","sortOrder":189},  {"ID":"10000284","name":"Should be rectify(Previous SBS Code:902190)","sortOrder":190},  {"ID":"10000285","name":"39) Cottage Industries","sortOrder":191},  {"ID":"10000286","name":"40) Saw Mills","sortOrder":192},  {"ID":"10000287","name":"41) Handloom Factories","sortOrder":193},  {"ID":"10000288","name":"Should be rectify(Previous SBS Code:902225)","sortOrder":194},  {"ID":"10000289","name":"Should be rectify(Previous SBS Code:902226)","sortOrder":195},  {"ID":"10000290","name":"42) Handicrafts Factories","sortOrder":196},  {"ID":"10000291","name":"Should be rectify(Previous SBS Code:902235)","sortOrder":197},  {"ID":"10000292","name":"46) Other Industries not  above mentioned","sortOrder":198},  {"ID":"10000293","name":"1) Production, supply and distribution of power in the private sector ","sortOrder":199},  {"ID":"10000294","name":"2) LP Gas Companies  ","sortOrder":200},  {"ID":"10000295","name":"3) Oxygen Gas Companies  ","sortOrder":201},  {"ID":"10000296","name":"4) Other Gas Companies  ","sortOrder":202},  {"ID":"10000297","name":"5) Others  ","sortOrder":203},  {"ID":"10000298","name":"1) Entertainment (Amusement Park, Theme park, eco park, zoo etc.) Services ","sortOrder":204},  {"ID":"10000299","name":"2) Hospitals, Clinics, Diagnostic Centers and Other Health Services ","sortOrder":205},  {"ID":"10000300","name":"3) IT-based activities (system analysis, design, developing system solution etc.) business process ","sortOrder":206},  {"ID":"10000301","name":"4) Courier Services &amp; Express Mail Services  ","sortOrder":207},  {"ID":"10000302","name":"5) Restaurants /Fast Food ","sortOrder":208},  {"ID":"10000303","name":"6) Photo Studios and Color labs ","sortOrder":209},  {"ID":"10000304","name":"7) Travel Agencies/Overseas Employment / Aviation Service/Immigration consultants/Ticket sales agent","sortOrder":210},  {"ID":"10000305","name":"8) Cold-Storages ","sortOrder":211},  {"ID":"10000306","name":"9) Beauty Parlours/ Saloons/ Health Club/Fitness centre ","sortOrder":212},  {"ID":"10000307","name":"52) Other Services/Providing Org","sortOrder":213},  {"ID":"10000308","name":"I) Importers   ","sortOrder":214},  {"ID":"10000309","name":"II) Exporters ","sortOrder":215},  {"ID":"10000310","name":"III) Importers  and Exporters ","sortOrder":216},  {"ID":"10000311","name":"IV) Whole Sale Traders ","sortOrder":217},  {"ID":"10000312","name":"V) Retail Traders ","sortOrder":218},  {"ID":"10000313","name":"VI) Other Business Institutions ","sortOrder":219},  {"ID":"10000314","name":"43) Road Transport Companies (including Rent -a - car)","sortOrder":220},  {"ID":"10000315","name":"44) Water Transport","sortOrder":221},  {"ID":"10000316","name":"45) Air Transport  ","sortOrder":222},  {"ID":"10000317","name":"46) Construction Companies","sortOrder":223},  {"ID":"10000318","name":"47) Publishing Industries (including printing press)","sortOrder":224},  {"ID":"10000319","name":"48) Telecommunication (Mobile/cellular operators and private land phone Grameen Phone etc)","sortOrder":225},  {"ID":"10000320","name":"49) Housing Companies or Societies/Land Developers","sortOrder":226},  {"ID":"10000321","name":"50) Warehouse","sortOrder":227},  {"ID":"10000322","name":"I) Newspaper ","sortOrder":228},  {"ID":"10000323","name":"II) Television ","sortOrder":229},  {"ID":"10000324","name":"III) Radio ","sortOrder":230},  {"ID":"10000325","name":"I) Private Schools, Colleges, University Colleges &amp; Madrashas","sortOrder":231},  {"ID":"10000326","name":"II) Medical &amp; Dental Colleges  ","sortOrder":232},  {"ID":"10000327","name":"III) Private Universities   ","sortOrder":233},  {"ID":"10000328","name":"IV) Private Institute of IT  ","sortOrder":234},  {"ID":"10000329","name":"V) Other Educational /Training institutes /Technical Vocational Institute ","sortOrder":235},  {"ID":"10000330","name":"v) Professionals and Self-employed Persons (Such as Doctors, Lawyers, Contractors, Taxi Drivers etc)","sortOrder":236},  {"ID":"10000331","name":"iii) Wage Earners (Bangladeshi nationals working abroad) ","sortOrder":237},  {"ID":"10000332","name":"iv) Wage &amp; Salary Earners (working in the country) ","sortOrder":238},  {"ID":"10000333","name":"vi) Foreign  Individuals ","sortOrder":239},  {"ID":"10000334","name":"3)  Foreign Offices/ Embassies/Enterprises/Companies/NGOs ( Excluding Multinational Companies) ","sortOrder":240},  {"ID":"10000335","name":"Should be rectify(Previous SBS Code:915050)","sortOrder":241},  {"ID":"10000336","name":"F. Other Private Sector ( Official Account n.i.e Sundry Deposit, CIB Inquiry Charge etc.)","sortOrder":242},  {"ID":"10000337","name":"Should be rectify(Previous SBS Code:113108)","sortOrder":243},  {"ID":"10000338","name":"a) Ansar-VDP Unnayan Bank  ","sortOrder":244},  {"ID":"10000339","name":"b) Karma Sangsthan Bank  ","sortOrder":245},  {"ID":"10000340","name":"d) Others ","sortOrder":246},  {"ID":"10000341","name":"a) Bangladesh House Building Finance Corporation (HBFC)  ","sortOrder":247},  {"ID":"10000342","name":"b) Investment Corporation of Bangladesh (ICB) ","sortOrder":248},  {"ID":"10000343","name":"c) Infrastructure Development Company Limited (IDCOL) ","sortOrder":249},  {"ID":"10000344","name":"d) Saudi Bangladesh Industrial and Agricultural Investment Company Limited (SABINCO).  ","sortOrder":250},  {"ID":"10000345","name":"l) Others ","sortOrder":251},  {"ID":"10000346","name":"a) Sadharan Bima Corporation   ","sortOrder":252},  {"ID":"10000347","name":"b) Jiban Bima Corporation   ","sortOrder":253},  {"ID":"10000348","name":"c) Pension Funds /Provident Funds of Government Offices ","sortOrder":254},  {"ID":"10000349","name":"I) Money Changers ","sortOrder":255},  {"ID":"10000350","name":"V) Other Financial Auxiliaries  ","sortOrder":256},  {"ID":"10000351","name":"i) Mosques ","sortOrder":257},  {"ID":"10000352","name":"ii) Temples, Churches &amp; the like ","sortOrder":258},  {"ID":"10000353","name":"iii) Sports Clubs ","sortOrder":259},  {"ID":"10000354","name":"iv) Other Clubs ","sortOrder":260},  {"ID":"10000355","name":"v) Theatre &amp; Cultural Organisations ","sortOrder":261},  {"ID":"10000356","name":"vi) Political Parties ","sortOrder":262},  {"ID":"10000357","name":"vii) Trade Unions ","sortOrder":263},  {"ID":"10000358","name":"viii) District/Upazila Associations ","sortOrder":264},  {"ID":"10000359","name":"ix) Professional Associations (Doctors, Engineers, Statisticians, Economists etc.) ","sortOrder":265},  {"ID":"10000360","name":"4) Board of Intermediate and Secondary Educations ","sortOrder":266},  {"ID":"10000361","name":"25) Bangabandhu Sheikh Mujibur Rahman Science &amp; Technology University ","sortOrder":267},  {"ID":"10000362","name":"V) NGO/Micro Credit Organizations (BRAC, ASA, PROSHIKA etc.) ","sortOrder":268},  {"ID":"10000363","name":"vii) Housewife ","sortOrder":269},  {"ID":"10000364","name":"viii) Student ","sortOrder":270},  {"ID":"10000365","name":"x) Retired Persons ","sortOrder":271},  {"ID":"10000366","name":"xii) Land Lord ","sortOrder":272},  {"ID":"10000367","name":"51) Buying House","sortOrder":273},  {"ID":"10000368","name":"32) Tailoring Shop and Tailors ","sortOrder":274},  {"ID":"10000369","name":"42) Contractor and Supplier farms ","sortOrder":275},  {"ID":"10010102","name":"1) Directorate of Health ","sortOrder":276},  {"ID":"10010103","name":"2) Directorate of Relief and Rehabilitation ","sortOrder":277},  {"ID":"10010104","name":"3) Directorate of Primary Education ","sortOrder":278},  {"ID":"10010105","name":"4) Directorate of National Savings ","sortOrder":279},  {"ID":"10010106","name":"5) Directorate of Jute ","sortOrder":280},  {"ID":"10010107","name":"6) Directorate of National Consumer Rights Protection ","sortOrder":281},  {"ID":"10010108","name":"7) Directorate of Labor ","sortOrder":282},  {"ID":"10010109","name":"8) Directorate of Land Record and Survey ","sortOrder":283},  {"ID":"10010110","name":"9) Registration Directorate ","sortOrder":284},  {"ID":"10010111","name":"10) Directorate of Public Health and Engineering ","sortOrder":285},  {"ID":"10010112","name":"11) Directorate of Secondary and Higher Secondary Education ","sortOrder":286},  {"ID":"10010113","name":"12) Directorate of Social Welfare ","sortOrder":287},  {"ID":"10010114","name":"13) Directorate of Livestock ","sortOrder":288},  {"ID":"10010115","name":"14) Directorate of  Sports ","sortOrder":289},  {"ID":"10010116","name":"15) Directorate of Archaeology ","sortOrder":290},  {"ID":"10010117","name":"16) Directorate of Bangladesh Family Planning ","sortOrder":291},  {"ID":"10010118","name":"17) Directorate of Printing, Stationary, Forms and Publication ","sortOrder":292},  {"ID":"10010119","name":"18) Directorate of Nursing Services ","sortOrder":293},  {"ID":"10010120","name":"19) Directorate of Meteorology ","sortOrder":294},  {"ID":"10010121","name":"20) Directorate of Bangladesh Survey ","sortOrder":295},  {"ID":"10010122","name":"21) Directorate of Archives and Libraries ","sortOrder":296},  {"ID":"10010123","name":"22) Directorate of Govt. Accommodation ","sortOrder":297},  {"ID":"10010124","name":"23) Urban Development Directorate ","sortOrder":298},  {"ID":"10010125","name":"24) Directorate of Inspection and Audit of Ministry of Education ","sortOrder":299},  {"ID":"10010126","name":"25) Directorate of Technical Education ","sortOrder":300},  {"ID":"10010127","name":"26) Directorate General of Forces Intelligence (DGFI) ","sortOrder":301},  {"ID":"10010128","name":"27) Directorate General of Drug Administration ","sortOrder":302},  {"ID":"10010129","name":"28) Directorate General of Family Planning ","sortOrder":303},  {"ID":"10010130","name":"29) Directorate General of Defense Purchase ","sortOrder":304},  {"ID":"10010131","name":"30) Department of Local Government &amp; Engineering (LGED)   ","sortOrder":305},  {"ID":"10010132","name":"31) Public Works Department ","sortOrder":306},  {"ID":"10010133","name":"32) Department of Women Affairs ","sortOrder":307},  {"ID":"10010134","name":"33) Department of Agricultural Extension ","sortOrder":308},  {"ID":"10010135","name":"34) Department of Co-operative ","sortOrder":309},  {"ID":"10010136","name":"35) Roads and Highway Department ","sortOrder":310},  {"ID":"10010137","name":"36) Department of Youth Development ","sortOrder":311},  {"ID":"10010138","name":"37) Press Information Department ","sortOrder":312},  {"ID":"10010139","name":"38) Department of Mass Communication ","sortOrder":313},  {"ID":"10010140","name":"39) Department of Film and Publications ","sortOrder":314},  {"ID":"10010141","name":"40) Health Engineering Department ","sortOrder":315},  {"ID":"10010142","name":"41) Department of Immigration and Passports ","sortOrder":316},  {"ID":"10010143","name":"42) Department of Prisons ","sortOrder":317},  {"ID":"10010144","name":"43) Department of Fire Service and Civil Defense ","sortOrder":318},  {"ID":"10010145","name":"44) Department of Narcotics Control ","sortOrder":319},  {"ID":"10010146","name":"45) Department of Patents, Designs and Trademarks ","sortOrder":320},  {"ID":"10010147","name":"46) Department of Fisheries ","sortOrder":321},  {"ID":"10010148","name":"47) Department of Livestock Services ","sortOrder":322},  {"ID":"10010149","name":"48) Bangladesh Forest Department ","sortOrder":323},  {"ID":"10010150","name":"49) Department of Shipping ","sortOrder":324},  {"ID":"10010151","name":"50) Department of Disaster Management ","sortOrder":325},  {"ID":"10010152","name":"51) Department of Architecture ","sortOrder":326},  {"ID":"10010153","name":"52) Department of Explosive ","sortOrder":327},  {"ID":"10010154","name":"53) Department of Agricultural Marketing ","sortOrder":328},  {"ID":"10010155","name":"54) Bangladesh Education Engineering Department ","sortOrder":329},  {"ID":"10010156","name":"55) Department of Environment ","sortOrder":330},  {"ID":"10010157","name":"56) Department of Textile ","sortOrder":331},  {"ID":"10010158","name":"57) Office of the Thana Executive Officer ","sortOrder":332},  {"ID":"10010159","name":"58) Office of the District Commissioner  ","sortOrder":333},  {"ID":"10010160","name":"59) Office of the Divisional Commissioner ","sortOrder":334},  {"ID":"10010161","name":"60) Office of the Chief Inspector of Boilers ","sortOrder":335},  {"ID":"10010162","name":"61) Public Private Partnership Office ","sortOrder":336},  {"ID":"10010163","name":"62) Copyright Office ","sortOrder":337},  {"ID":"10010164","name":"63) Hajj Office ","sortOrder":338},  {"ID":"10010165","name":"64) Disaster Management Bureau ","sortOrder":339},  {"ID":"10010166","name":"65) Bureau of Manpower, Employment and Training ","sortOrder":340},  {"ID":"10010167","name":"66) Bureau of Non-formal Education ","sortOrder":341},  {"ID":"10010168","name":"67) NGO Affairs Bureau ","sortOrder":342},  {"ID":"10010169","name":"68) Bangladesh Bureau of Statistics ","sortOrder":343},  {"ID":"10010170","name":"69) Board of Investment Bangladesh ","sortOrder":344},  {"ID":"10010171","name":"70) National Board of  Revenue ","sortOrder":345},  {"ID":"10010172","name":"71) Bangladesh National Parliament (Jatio Sangshad Secretariat) ","sortOrder":346},  {"ID":"10010173","name":"72) Bangladesh Missions in Abroad ","sortOrder":347},  {"ID":"10010174","name":"73) Geological Survey of Bangladesh ","sortOrder":348},  {"ID":"10010175","name":"74) Bangladesh Marine Academy ","sortOrder":349},  {"ID":"10010176","name":"75) Bangladesh Govt. Press (BG Press) ","sortOrder":350},  {"ID":"10010177","name":"76) Bangladesh Police ","sortOrder":351},  {"ID":"10010178","name":"77) Special Security Force  ","sortOrder":352},  {"ID":"10010179","name":"78) Border Guard Bangladesh ","sortOrder":353},  {"ID":"10010180","name":"79) Bangladesh Ansar and VDP ","sortOrder":354},  {"ID":"10010181","name":"80) Rapid Action Battalion (RAB) ","sortOrder":355},  {"ID":"10010182","name":"81) Bangladesh Coast Guard ","sortOrder":356},  {"ID":"10010183","name":"82) Bangladesh Ordinance Factories ","sortOrder":357},  {"ID":"10010184","name":"83) Bangladesh Army ","sortOrder":358},  {"ID":"10010185","name":"84) Bangladesh Navy ","sortOrder":359},  {"ID":"10010186","name":"85) Bangladesh Air Force ","sortOrder":360},  {"ID":"10010187","name":"86) Bangladesh Secretariat ","sortOrder":361},  {"ID":"10010188","name":"88) Bangladesh Form and Publications Office ","sortOrder":362},  {"ID":"10010189","name":"89) Office of the Assistant Commissioner of Land ","sortOrder":363},  {"ID":"10010190","name":"90) Bangladesh Supreme Court (Including High Court) ","sortOrder":364},  {"ID":"10010191","name":"91) District Judge Court (Including Other Courts in District) ","sortOrder":365},  {"ID":"10010193","name":"92) Other Ministries, Directorates and Departments ","sortOrder":366},  {"ID":"10010223","name":"26) Bangladesh Textile University ","sortOrder":367},  {"ID":"10010224","name":"27) Bangladesh University of Professional ","sortOrder":368},  {"ID":"10010225","name":"28) Barisal University ","sortOrder":369},  {"ID":"10010226","name":"29) Begum Rokeya University ","sortOrder":370},  {"ID":"10010227","name":"30) Chittagong Veterinary and Animal Sciences University  ","sortOrder":371},  {"ID":"10010228","name":"31) Comilla University ","sortOrder":372},  {"ID":"10010229","name":"32) Jagannath University ","sortOrder":373},  {"ID":"10010230","name":"33) Jatiya Kabi Kazi Nazrul Islam University ","sortOrder":374},  {"ID":"10010231","name":"34) Jessore Science &amp; Technology University ","sortOrder":375},  {"ID":"10010232","name":"35) Mawlana Bhashani Science &amp; Technology University ","sortOrder":376},  {"ID":"10010233","name":"36) Pabna University of Science and Technology ","sortOrder":377},  {"ID":"10010234","name":"37) Patuakhali Science and Technology University ","sortOrder":378},  {"ID":"10010235","name":"38) Sylhet Agricultural University ","sortOrder":379},  {"ID":"10010236","name":"39) Other Public Educational Institutions ","sortOrder":380},  {"ID":"10010263","name":"42) Bangladesh Health Professionals Institute (BH</t>
  </si>
  <si>
    <t xml:space="preserve">PI) ","sortOrder":381},  {"ID":"10010264","name":"43) Bangladesh College of Physicians &amp; Surgeons ","sortOrder":382},  {"ID":"10010265","name":"44) Bangladesh Institute of Development Studies (BIDS) ","sortOrder":383},  {"ID":"10010266","name":"45) Bangladesh Institute of International and Strategic Studies (BIISS) ","sortOrder":384},  {"ID":"10010267","name":"46) Bangladesh Institute of Management (BIM) ","sortOrder":385},  {"ID":"10010268","name":"47) Institute of Chartered Accountants of Bangladesh (ICAB) ","sortOrder":386},  {"ID":"10010269","name":"48) Institute of Cost &amp; Management Accountants of Bangladesh (ICMA) ","sortOrder":387},  {"ID":"10010270","name":"49) Khudro Nri Gosthi Cultural Institute, Rangamati &amp; Bandarban ","sortOrder":388},  {"ID":"10010271","name":"50) National Institute of Local Government ","sortOrder":389},  {"ID":"10010272","name":"15) National Academy for Computer Training and Research  (NACTAR) ","sortOrder":390},  {"ID":"10010273","name":"16) Bangladesh Civil Service Administration Academy ","sortOrder":391},  {"ID":"10010274","name":"6) Bangladesh Insurance Academy ","sortOrder":392},  {"ID":"10010275","name":"7) Marine Fisheries Academy ","sortOrder":393},  {"ID":"10010276","name":"8) National Academy for Planning &amp; Development ","sortOrder":394},  {"ID":"10010277","name":"9) Bangladesh Shishu Academy ","sortOrder":395},  {"ID":"10010278","name":"10) National Academy of Primary Education (NAEP) ","sortOrder":396},  {"ID":"10010279","name":"11) Bangladesh Co-operative Academy ","sortOrder":397},  {"ID":"10010280","name":"12) Khudro Nri Gosthi Cultural Academy, Netrokona ","sortOrder":398},  {"ID":"10010281","name":"13) National Training &amp; Research Academy for Multilingual Shorthand, Bogra ","sortOrder":399},  {"ID":"10010282","name":"14) National Academy for Educational Management (NAEM) ","sortOrder":400},  {"ID":"10010287","name":"30) Bangladesh Jute Research Institute (BJRI) ","sortOrder":401},  {"ID":"10010288","name":"31) Housing &amp;  Building Research Institute ","sortOrder":402},  {"ID":"10010289","name":"32) Bangladesh Institute of Nuclear Agriculture, Mymensingh ","sortOrder":403},  {"ID":"10010290","name":"33) Bangladesh Sugarcane Research  Institute,  (BSRI) ","sortOrder":404},  {"ID":"10010291","name":"34) Bangladesh Livestock Research Institute ","sortOrder":405},  {"ID":"10010292","name":"35) Bangladesh Fisheries Research Institute (BFRI) ","sortOrder":406},  {"ID":"10010293","name":"36) Bangladesh Tea Research Institute (BTRI) ","sortOrder":407},  {"ID":"10010294","name":"37) Accident Research Institute (ARI), Bangladesh ","sortOrder":408},  {"ID":"10010295","name":"38) Bangladesh Silk Research and Training Institute (BSRTI), Rajshahi ","sortOrder":409},  {"ID":"10010296","name":"39) Bangladesh Forest Research Institute   ","sortOrder":410},  {"ID":"10010297","name":"40) River Research Institute ","sortOrder":411},  {"ID":"10010298","name":"41) Bangladesh Institute of Bank Management (BIBM) ","sortOrder":412},  {"ID":"10010313","name":"51) Press Institute of Bangladesh ","sortOrder":413},  {"ID":"10010314","name":"52) National Institute of Mass Communication (NIMCO) ","sortOrder":414},  {"ID":"10010315","name":"53) Nazrul Institute ","sortOrder":415},  {"ID":"10010316","name":"54) International Mother Language Institute ","sortOrder":416},  {"ID":"10010317","name":"55) Bangladesh Rural Development Training Institute (BRDTI) ","sortOrder":417},  {"ID":"10010318","name":"56) Madrasha Teachers Training Institute (MTTI) ","sortOrder":418},  {"ID":"10010319","name":"57) Judicial Administration Training Institute ","sortOrder":419},  {"ID":"10010320","name":"58) National Legal Aid Institute ","sortOrder":420},  {"ID":"10010321","name":"59) Bangladesh Foreign Trade Institute (BFTI) ","sortOrder":421},  {"ID":"10010322","name":"60) Soil Resources Development Institute ","sortOrder":422},  {"ID":"10010323","name":"61) Central Development Resources Development Institute ","sortOrder":423},  {"ID":"10010324","name":"62) Bangladesh Seri cultural Research and Training Institute","sortOrder":424},  {"ID":"10010325","name":"64) National Maritime Institute ","sortOrder":425},  {"ID":"10010326","name":"65) Bangladesh Petroleum  Institute ","sortOrder":426},  {"ID":"10010327","name":"66) National Institute of Biotechnology ","sortOrder":427},  {"ID":"10010328","name":"67) Bangladesh Krira Shikkha Protisthan (BKSP) ","sortOrder":428},  {"ID":"10010329","name":"68) Bangladesh Institute of Textile Technology (BITT), Tangail ","sortOrder":429},  {"ID":"10010330","name":"69) Bangladesh Institute of International and Strategic Studies  ","sortOrder":430},  {"ID":"10010331","name":"70) Bangladesh Industrial Technical Assistance Centre (BITAC), Tejgaon, Dhaka ","sortOrder":431},  {"ID":"10010332","name":"71) National Book Centre, Bangladesh ","sortOrder":432},  {"ID":"10010333","name":"72) Public Administration Training Centre, Savar &amp; RPATC, Eskaton ","sortOrder":433},  {"ID":"10010334","name":"73) Cox''s Bazar Cultural Centre ","sortOrder":434},  {"ID":"10010335","name":"74) Land Administration Training Centre (LATC) ","sortOrder":435},  {"ID":"10010336","name":"76) Bangladesh Medical &amp; Dental Council (BMDC) ","sortOrder":436},  {"ID":"10010337","name":"77) Pharmacy Council of Bangladesh ","sortOrder":437},  {"ID":"10010338","name":"78) Bangladesh Medical Research Council ","sortOrder":438},  {"ID":"10010339","name":"79) Bangladesh Nursing Council ","sortOrder":439},  {"ID":"10010340","name":"80) Jatiya Mohila Sangstha ","sortOrder":440},  {"ID":"10010341","name":"81) Bangladesh National Social Welfare Council ","sortOrder":441},  {"ID":"10010342","name":"82) Council of Bangladesh Institute of Technology ","sortOrder":442},  {"ID":"10010343","name":"83) Bangladesh Agriculture Research Council (BARC) ","sortOrder":443},  {"ID":"10010344","name":"84) National Sports Council (NSC)                                       ","sortOrder":444},  {"ID":"10010345","name":"85) Bangladesh Computer Council (BCC) ","sortOrder":445},  {"ID":"10010346","name":"86) National Freedom Fighter Council   ","sortOrder":446},  {"ID":"10010349","name":"89) National Museum of Science &amp; Technology ","sortOrder":447},  {"ID":"10010350","name":"90) Bangladesh Space Research and Remote Sensing Organisation (SPARRSO) ","sortOrder":448},  {"ID":"10010351","name":"5) Joint River Commission ","sortOrder":449},  {"ID":"10010352","name":"6) Bangladesh National Commission of UNESCO ","sortOrder":450},  {"ID":"10010353","name":"7) Bangladesh Energy Regulatory Commission (BERC) ","sortOrder":451},  {"ID":"10010354","name":"8) National Human Rights Commission ","sortOrder":452},  {"ID":"10010355","name":"9) Bangladesh Judicial Service Commission ","sortOrder":453},  {"ID":"10010356","name":"10) Election Commission Bangladesh ","sortOrder":454},  {"ID":"10010357","name":"11) Anti Corruption Commission ","sortOrder":455},  {"ID":"10010358","name":"12) Bangladesh Telecommunication Regulatory Commission (BTRC) ","sortOrder":456},  {"ID":"10010359","name":"13) Bangladesh Public Service Commission ","sortOrder":457},  {"ID":"10010360","name":"21) Bangladesh Export Processing Zone Authority (BEPZA) ","sortOrder":458},  {"ID":"10010361","name":"22) Micro Credit Regulatory Authority (MRA) ","sortOrder":459},  {"ID":"10010362","name":"24) Non-Government Teachers Registration and Certification Authority ( NTRCA) ","sortOrder":460},  {"ID":"10010363","name":"25) Insurance Development and Regularity Authority (IDRA) ","sortOrder":461},  {"ID":"10010364","name":"26) Bangladesh Road Transport Authority (BRTA) ","sortOrder":462},  {"ID":"10010365","name":"27) Seed Certification Agency ","sortOrder":463},  {"ID":"10010366","name":"28) Bangladesh  Hi-Tech Park Authority ","sortOrder":464},  {"ID":"10010367","name":"29) Agriculture Information Service ","sortOrder":465},  {"ID":"10010368","name":"30) Office of the Comptroller and Auditor General of Bangladesh ","sortOrder":466},  {"ID":"10010369","name":"37) Bangladesh Homoeopathic Board ","sortOrder":467},  {"ID":"10010370","name":"38) Bangladesh Tobacco Development Board ","sortOrder":468},  {"ID":"10010371","name":"39) Jute Industries Development Board ","sortOrder":469},  {"ID":"10010372","name":"40)  Bangladesh Applied Nutrition And Human Resources Development Board ","sortOrder":470},  {"ID":"10010373","name":"41)Vested Property Management Board ","sortOrder":471},  {"ID":"10010374","name":"42) Board of Unani &amp; Ayurvedic Council ","sortOrder":472},  {"ID":"10010375","name":"43) Bangladesh Sports Control Board ","sortOrder":473},  {"ID":"10010376","name":"44) National Board of Abandoned Properties ","sortOrder":474},  {"ID":"10010377","name":"45)  Bangladesh Tea Plantation Employees'' Provident Fund Trustee Board ","sortOrder":475},  {"ID":"10010378","name":"46)Cotton Development Board ","sortOrder":476},  {"ID":"10010379","name":"47) Bangladesh Accreditation Board ","sortOrder":477},  {"ID":"10010380","name":"48) Land Reform Board ","sortOrder":478},  {"ID":"10010381","name":"49) Land Appeal Board ","sortOrder":479},  {"ID":"10010382","name":"56) Bangladesh National Medical Council ","sortOrder":480},  {"ID":"10010383","name":"57) Bangladesh Press Council ","sortOrder":481},  {"ID":"10010385","name":"59) Public Trust Funds ","sortOrder":482},  {"ID":"10010386","name":"60) Welfare Funds ","sortOrder":483},  {"ID":"10010387","name":"61) Development Funds ","sortOrder":484},  {"ID":"10010388","name":"62) Benevolent Funds ","sortOrder":485},  {"ID":"10010389","name":"63) Public Educational Funds ","sortOrder":486},  {"ID":"10010390","name":"64) Development Works Program Fund ","sortOrder":487},  {"ID":"10010391","name":"65)  Horticulture Export Development Foundation (Hortex Foundation)  ","sortOrder":488},  {"ID":"10010392","name":"66)  Bangladesh Folk Arts &amp; Craft Foundation, Sonargaon ","sortOrder":489},  {"ID":"10010393","name":"67)  National Foundation for Research on Human Resources ","sortOrder":490},  {"ID":"10010394","name":"68)  National Foundation for Development of the Disabled Persons ","sortOrder":491},  {"ID":"10010395","name":"69)Bangladesh NGO Foundation ","sortOrder":492},  {"ID":"10010396","name":"70) Hindu Welfare Trust ","sortOrder":493},  {"ID":"10010397","name":"71) Buddhist Welfare Trust ","sortOrder":494},  {"ID":"10010398","name":"72) Christian Welfare Trust ","sortOrder":495},  {"ID":"10010399","name":"73) Urban Development Trust ","sortOrder":496},  {"ID":"10010400","name":"74)  Sheikh Zayad Bin Sultan Al Nahian Trust (Bangladesh) ","sortOrder":497},  {"ID":"10010401","name":"75) Office of the Bangladesh Waqf Administrator ","sortOrder":498},  {"ID":"10010403","name":"78)  Bangladesh National Science &amp; Technical Documentation Centre (BANSDOC) ","sortOrder":499},  {"ID":"10010404","name":"80) Investment Advisory Centre of Bangladesh ","sortOrder":500},  {"ID":"10010405","name":"81) Bangladesh Girls'' Guide Association ","sortOrder":501},  {"ID":"10010406","name":"82) Bangladesh Scouts ","sortOrder":502},  {"ID":"10010407","name":"83) Cyclone Preparedness Programme (CPP) ","sortOrder":503},  {"ID":"10010408","name":"84) Registrar of Joint ¿Stock Companies and Firms ","sortOrder":504},  {"ID":"10010409","name":"85) Comprehensive Disaster Management Program ","sortOrder":505},  {"ID":"10010410","name":"86) Bangladesh National Herbarium  ","sortOrder":506},  {"ID":"10010414","name":"63) Institute of Water Modeling ","sortOrder":507},  {"ID":"10010415","name":"3) University Grants Commission of Bangladesh ","sortOrder":508},  {"ID":"10010416","name":"4) Bangladesh Tariff Commission ","sortOrder":509},  {"ID":"10020101","name":"3) Hydrocarbon Unit, Bangladesh ","sortOrder":510},  {"ID":"10020102","name":"5) Ashuganj Power Station Company Ltd (APSCL)  ","sortOrder":511},  {"ID":"10020103","name":"6) Electricity Generation Company of Bangladesh Ltd (EGCB) ","sortOrder":512},  {"ID":"10020104","name":"7) North West Power Generation Company Ltd (NWPGC) ","sortOrder":513},  {"ID":"10020105","name":"8) West Zone Power Distribution Company Ltd (WZPDCL)  ","sortOrder":514},  {"ID":"10020106","name":"9)  Dhaka Power Distribution Company Ltd (DPDCL)  ","sortOrder":515},  {"ID":"10020107","name":"10)  Power Grid Company of Bangladesh (PGCB)  ","sortOrder":516},  {"ID":"10020108","name":"11) Rural Power Company Ltd (RPCL)   ","sortOrder":517},  {"ID":"10020109","name":"12) Power Cell   ","sortOrder":518},  {"ID":"10020110","name":"13)  Pally Bidyut Samities  ","sortOrder":519},  {"ID":"10020111","name":"14) Others  ","sortOrder":520},  {"ID":"10020113","name":"30) Bangabandhu Sheikh Mujibur Rahman Novo Theatre ","sortOrder":521},  {"ID":"10020114","name":"31) Bangladesh Submarine Cable Company Limited ","sortOrder":522},  {"ID":"10020115","name":"32) Bangladesh Cable Shilpa Limited ","sortOrder":523},  {"ID":"10020116","name":"33) Essential Drugs Company Limited ","sortOrder":524},  {"ID":"10020117","name":"34) Khulna Shipyard Limited ","sortOrder":525},  {"ID":"10020118","name":"35) Bangladesh Machine Tools Factory Limited ","sortOrder":526},  {"ID":"10020119","name":"f) Other Local Authorities.  ","sortOrder":527},  {"ID":"10020120","name":"c) Probashi Kallyan  Bank ","sortOrder":528},  {"ID":"10020121","name":"e) Palli Karma-Sahayak Foundation (PKSF) ","sortOrder":529},  {"ID":"10020122","name":"f) Equity Entrepreneurship Fund ","sortOrder":530},  {"ID":"10020123","name":"g) Grihayan Tahobill ","sortOrder":531},  {"ID":"10020124","name":"h) SME Foundation ","sortOrder":532},  {"ID":"10020125","name":"i) Agrani SME Financing Company Limited ","sortOrder":533},  {"ID":"10020126","name":"j) Bangladesh Infrastructure Finance Fund Limited ","sortOrder":534},  {"ID":"10020127","name":"k) Bangladesh Government Islamic Investment Bond ","sortOrder":535},  {"ID":"10020131","name":"17) Bangladesh Sthal Bandar Katripaksha ","sortOrder":536},  {"ID":"10030101","name":"24) Sugar Mills ","sortOrder":537},  {"ID":"10030102","name":"25) Beverage and Soft Drinks manufacturing Companies ","sortOrder":538},  {"ID":"10030103","name":"26) Distilleries, Mineral &amp; Drinking Water purifying industries ","sortOrder":539},  {"ID":"10030104","name":"27) Leather Processing and Tanning (raw hide) ","sortOrder":540},  {"ID":"10030105","name":"28) Packaging Industries including paper boards ","sortOrder":541},  {"ID":"10030106","name":"29) Manufacturing of Electrical equipments &amp; spares ( cables, bulbs, switches etc) ","sortOrder":542},  {"ID":"10030107","name":"30) Manufacturing of Transport Equipments ","sortOrder":543},  {"ID":"10030108","name":"31) Manufacturing of agro-equipments ","sortOrder":544},  {"ID":"10030109","name":"32) Electronic Goods Manufacturing/Assembling Industries (TV, Computer etc) ","sortOrder":545},  {"ID":"10030117","name":"33) Ice Factory ","sortOrder":546},  {"ID":"10030118","name":"34) Ship Building Industries ","sortOrder":547},  {"ID":"10030119","name":"35) Ship Breaking Industries ","sortOrder":548},  {"ID":"10030120","name":"36) Battery Manufacturing Industries ","sortOrder":549},  {"ID":"10030121","name":"37) Garments Accessories manufacturing industries (Zipper, Button etc) ","sortOrder":550},  {"ID":"10030122","name":"38) Polymer and polythene industries ","sortOrder":551},  {"ID":"10030123","name":"43) EPZ Industries (Type A)","sortOrder":552},  {"ID":"10030124","name":"44) EPZ Industries (Type B)","sortOrder":553},  {"ID":"10030125","name":"45) EPZ Industries (Type C)","sortOrder":554},  {"ID":"10030141","name":"28) Legal advisory Firms ","sortOrder":555},  {"ID":"10030142","name":"29) Laundry Services ","sortOrder":556},  {"ID":"10030143","name":"30) Private Survey Institutions ","sortOrder":557},  {"ID":"10030144","name":"31) Sports and Event management organisation ","sortOrder":558},  {"ID":"10030146","name":"33) Satellite Cable Operator ","sortOrder":559},  {"ID":"10030147","name":"34) Satellite Channel Distributor/Cinema Distributors ","sortOrder":560},  {"ID":"10030148","name":"35) Audit and Accounting Firm/CA Firm/ Credit Rating Company ","sortOrder":561},  {"ID":"10030149","name":"36) Cinema Studio ","sortOrder":562},  {"ID":"10030150","name":"37) Cinema Hall/Cineplex ","sortOrder":563},  {"ID":"10030151","name":"38) Graphic Designers ","sortOrder":564},  {"ID":"10030152","name":"39) Light Engineering and Metal-workshop ","sortOrder":565},  {"ID":"10030153","name":"40) Consultancy &amp; Supervisory Farms ","sortOrder":566},  {"ID":"10030154","name":"41) Interior Design &amp; Decorators and other engineering consultancy farms ","sortOrder":567},  {"ID":"10030162","name":"09) Processing of bread and biscuits, vermicelli, laccha, chanachur, noodles etc. ","sortOrder":568},  {"ID":"10030163","name":"10) Processed fruit products (jam, jelly, juice, pickles, asrbat, syrup, sauce etc.) ","sortOrder":569},  {"ID":"10030164","name":"11) Fruits processing including vegetables. (Tomato, guava, jackfruit, lichie, pineapple etc.)","sortOrder":570},  {"ID":"10030165","name":"12) Manufacturing of flour, sujee (Flour Mills) ","sortOrder":571},  {"ID":"10030166","name":"13) Processing of mushroom and spirulina ","sortOrder":572},  {"ID":"10030167","name":"14) Starch, glucose and other dextrose product ","sortOrder":573},  {"ID":"10030168","name":"15) Processing of potato products (chips, potato, flex, starch etc.) ","sortOrder":574},  {"ID":"10030169","name":"16) processing of powder spice ","sortOrder":575},  {"ID":"10030170","name":"17) Manufacturing of Unani and Ayurvedic Medicines/Herbal Cosmetics ","sortOrder":576},  {"ID":"10030171","name":"18) Fish feed and fish meal processing for poultry and livestock ","sortOrder":577},  {"ID":"10030172","name":"19) Seed processing and preservation ","sortOrder":578},  {"ID":"10030173","name":"20) Pulse Mills ","sortOrder":579},  {"ID":"10030174","name":"21) Processing of rubber tape, shellac ","sortOrder":580},  {"ID":"10030175","name":"22) Production of bamboo and cane furniture (excluding cottage industry)  ","sortOrder":581},  {"ID":"10030176","name":"23) Meat processing ","sortOrder":582},  {"ID":"10030177","name":"24) Production of bio slurry, mixed manure and urea. ","sortOrder":583},  {"ID":"10030178","name":"25) Production of bio-pesticides, neem pesticides etc. ","sortOrder":584},  {"ID":"10030179","name":"26) Sweetening products. ","sortOrder":585},  {"ID":"10030180","name":"27) Soya food production &amp; processing. ","sortOrder":586},  {"ID":"10030181","name":"28) Mustard oil producing industry (if local variety is used). ","sortOrder":587},  {"ID":"10030182","name":"29) Other Agro based Industries. ","sortOrder":588},  {"ID":"10030186","name":"IV) Online News Media ","sortOrder":589},  {"ID":"10030200","name":"10) Testing Laboratory  ","sortOrder":590},  {"ID":"10030206","name":"VI)  Bangladesh Samabaya Bank Ltd ","sortOrder":591},  {"ID":"10030210","name":"III)  Mutual Funds  ","sortOrder":592},  {"ID":"10030211","name":"IV)  Merchant Banks ","sortOrder":593},  {"ID":"10030217","name":"II) Stock Exchanges (DSE, CSE, etc) ","sortOrder":594},  {"ID":"10030218","name":"III) Brokerage Houses/ (Share &amp; Security Trading Houses) ","sortOrder":595},  {"ID":"10030219","name":"IV) Issue manager, Under-writer, Asset Management Company etc. ","sortOrder":596},  {"ID":"10030221","name":"11) Tourism Industry  (See Page: 168 ) ","sortOrder":597},  {"ID":"10030222","name":"12) Filling Stations (Petrol pump, CNG Station)  ","sortOrder":598},  {"ID":"10030223","name":"13) Private Inland Container Depot and Container Freight Station ","sortOrder":599},  {"ID":"10030224","name":"14) Tank Terminal ","sortOrder":600},  {"ID":"10030225","name":"15) Chain Super Market/Shopping Mall ","sortOrder":601},  {"ID":"10030226","name":"16) Stone Crashers ","sortOrder":602},  {"ID":"10030227","name":"17) Jwelery Services  ","sortOrder":603},  {"ID":"10030228","name":"18) Modernised Cleaning Service for High-rise Apartments, Commercial Building ","sortOrder":604},  {"ID":"10030229","name":"19) Auto mobile service including CNG conversion centre. ","sortOrder":605},  {"ID":"10030230","name":"20) Advertising Industry and modeling (TV commercials, ramp modeling, catwalk, fashion-show)","sortOrder":606},  {"ID":"10030231","name":"21) Outsourcing and Security Service (Private Security forces/manpower supply) ","sortOrder":607},  {"ID":"10030232","name":"22) Residential Hotels ( Including 3star &amp; Above) ","sortOrder":608},  {"ID":"10030233","name":"23) Caterers /Decorators/Sound &amp; Lighting rental business ","sortOrder":609},  {"ID":"10030234","name":"24) Community Centers/ Convention centers/Auditorium ","sortOrder":610},  {"ID":"10030235","name":"25) Shipping Agency ","sortOrder":611},  {"ID":"10030236","name":"26) Freight Forwarders ","sortOrder":612},  {"ID":"10030237","name":"27) Indenting firms ","sortOrder":613},  {"ID":"10030502","name":"ii) Businessmen/Industrialist ","sortOrder":614},  {"ID":"10030509","name":"ix) Minor/Autistics/Disabled  and other dependent persons ","sortOrder":615},  {"ID":"10030511","name":"xi) Old/Widowed/Distressed person ","sortOrder":616},  {"ID":"10030513","name":"xiv) Other Local  Individuals not above mentioned ","sortOrder":617},  {"ID":"10030515","name":"i) Farmer/Fishermen ","sortOrder":618},  {"ID":"10030516","name":"b) General Insurance Company","sortOrder":619},  {"ID":"10030517","name":"19) Clearing and Forwarding (C&amp;amp;F) Agent","sortOrder":620},  {"ID":"20000001","name":"Food Ministry (Including Food Divisions/ Directorates)","sortOrder":621},  {"ID":"20000002","name":"Presidency,PM Off.,Ministries,Parliament,Judiciary,All Direct. and dept.","sortOrder":622},  {"ID":"20000003","name":"Bangladesh Post Office (Except Savings Bank Scheme)","sortOrder":623},  {"ID":"20000004","name":"Bangladesh Post Office Savings Scheme","sortOrder":624},  {"ID":"20000005","name":"Govt. School,Madrasha,Col andUni.","sortOrder":625},  {"ID":"20000006","name":"Cadet College","sortOrder":626},  {"ID":"20000007","name":"Bangladesh Academy of Rural Development Comilla (BARD)","sortOrder":627},  {"ID":"20000008","name":"Regional Rural Development Academy, Bogra","sortOrder":628},  {"ID":"20000009","name":"National Curriculum and Text Book Board","sortOrder":629},  {"ID":"20000010","name":"Bangladesh Madrasha Education Board","sortOrder":630},  {"ID":"20000011","name":"Bangladesh Technical Education Board","sortOrder":631},  {"ID":"20000012","name":"Board of Intermediate and Secondary Education","sortOrder":632},  {"ID":"20000013","name":"Bangladesh National University","sortOrder":633},  {"ID":"20000014","name":"Bangladesh Open University","sortOrder":634},  {"ID":"20000015","name":"Medical / Dental Colleges","sortOrder":635},  {"ID":"20000016","name":"Engineering Colleges","sortOrder":636},  {"ID":"20000017","name":"Bangladesh University of Engineering and Technology","sortOrder":637},  {"ID":"20000018","name":"Bangabandhu Sheikh Mujib Medical University","sortOrder":638},  {"ID":"20000019","name":"Dhaka University","sortOrder":639},  {"ID":"20000020","name":"Rajshahi University","sortOrder":640},  {"ID":"20000021","name":"Chittagong University","sortOrder":641},  {"ID":"20000022","name":"Jahangirnagar University","sortOrder":642},  {"ID":"20000023","name":"Khulna University","sortOrder":643},  {"ID":"20000024","name":"Shahjalal Science and Technology University","sortOrder":644},  {"ID":"20000025","name":"Mymensing Agriculture University","sortOrder":645},  {"ID":"20000026","name":"Islami University, Kushtia","sortOrder":646},  {"ID":"20000027","name":"OTHERS","sortOrder":647},  {"ID":"20000028","name":"Bangla Academy","sortOrder":648},  {"ID":"20000029","name":"Bangladesh Shilpakala Academy","sortOrder":649},  {"ID":"20000030","name":"Islamic Foundation, Bangladesh","sortOrder":650},  {"ID":"20000031","name":"Bangladesh Agriculture Research Institute","sortOrder":651},  {"ID":"20000032","name":"Bangladesh Council of Scientific &amp; amp;amp; Industrial Reserch","sortOrder":652},  {"ID":"20000033","name":"Bangladesh Rice Research Institute","sortOrder":653},  {"ID":"20000034","name":"Bangladesh Standard Control  &amp; amp;amp; Testing Institution","sortOrder":654},  {"ID":"20000035","name":"Bangladesh Central Public Liabrary","sortOrder":655},  {"ID":"20000036","name":"Bangladesh National Museum","sortOrder":656},  {"ID":"20000037","name":"Other Council/Institution","sortOrder":657},  {"ID":"20000038","name":"Bangladesh Atomic Energy Commission","sortOrder":658},  {"ID":"20000039","name":"Bangladesh Agricultural Development Corporation","sortOrder":659},  {"ID":"20000040","name":"Hill Tracts Development  Board, Chittagong","sortOrder":660},  {"ID":"20000041","name":"Prime Ministers Relief Fund.","sortOrder":661},  {"ID":"20000042","name":"Rajdhani Unnayan Kartipakkha (RAJUK)","sortOrder":662},  {"ID":"20000043","name":"Chittagong Development Authority","sortOrder":663},  {"ID":"20000044","name":"Khulna Development Authority","sortOrder":664},  {"ID":"20000045","name":"Rajshahi Development Authority","sortOrder":665},  {"ID":"20000046","name":"Bangladesh Handloom  Board","sortOrder":666},  {"ID":"20000047","name":"Bangladesh Sericultural Board","sortOrder":667},  {"ID":"20000048","name":"Export Promotion Bureau","sortOrder":668},  {"ID":"20000049","name":"Bangladesh Rural Development Board","sortOrder":669},  {"ID":"20000050","name":"Jamuna Multipurpose Bridge authority","sortOrder":670},  {"ID":"20000051","name":"Privatization Commission","sortOrder":671},  {"ID":"20000052","name":"Water Resources Planning Organization","sortOrder":672},  {"ID":"20000053","name":"Barandra Bhumi Multipurpose Development Authority","sortOrder":673},  {"ID":"20000054","name":"Security Printing Press Corporation","sortOrder":674},  {"ID":"20000055","name":"Other Board / Centres","sortOrder":675},  {"ID":"20000056","name":"Bangladesh Television","sortOrder":676},  {"ID":"20000057","name":"Bangladesh Shongbad Sangstha","sortOrder":677},  {"ID":"20000058","name":"Radio Bangladesh","sortOrder":678},  {"ID":"20000059","name":"Bangladesh Textile Mills Corporation and Related Ent.","sortOrder":679},  {"ID":"20000060","name":"Sugar Mills","sortOrder":680},  {"ID":"20000061","name":"Food and Allied Ind.","sortOrder":681},  {"ID":"20000062","name":"Fertilizer,Chemical &amp; amp;amp; Pharmaceutical Ind.","sortOrder":682},  {"ID":"20000063","name":"Paper and Paper Board Ind.","sortOrder":683},  {"ID":"20000064","name":"Steel Mills","sortOrder":684},  {"ID":"20000065","name":"Eng. and Ship Building Ind.","sortOrder":685},  {"ID":"20000066","name":"Bangladesh Jute Mills Corp.","sortOrder":686},  {"ID":"20000067","name":"Bangladesh Petroleum Corp.","sortOrder":687},  {"ID":"20000068","name":"Bangladesh Oil,Gas and Mineral Corp.","sortOrder":688},  {"ID":"20000069","name":"Bangladesh Power Development Board","sortOrder":689},  {"ID":"20000070","name":"Bangladesh Biman Corporation","sortOrder":690},  {"ID":"20000071","name":"Bangladesh Shipping Corporation","sortOrder":691},  {"ID":"20000072","name":"Trading Corporation of Bangladesh","sortOrder":692},  {"ID":"20000073","name":"Bangladesh Railway","sortOrder":693},  {"ID":"20000074","name":"T and T","sortOrder":694},  {"ID":"20000075","name":"Bangladesh Road Transport","sortOrder":695},  {"ID":"20000076","name":"Bangladesh Forest Ind. Development Corp.","sortOrder":696},  {"ID":"20000077","name":"Others","sortOrder":697},  {"ID":"20000078","name":"Bangladesh Fisheries Deveploment corp","sortOrder":698},  {"ID":"20000079","name":"Bangladesh Tea Board","sortOrder":699},  {"ID":"20000080","name":"BIWTA","sortOrder":700},  {"ID":"20000081","name":"BIWTC","sortOrder":701},  {"ID":"20000082","name":"Bangladesh Water Development Board","sortOrder":702},  {"ID":"20000083","name":"Dhaka WASA","sortOrder":703},  {"ID":"20000084","name":"Chittagong WASA","sortOrder":704},  {"ID":"20000085","name":"Others","sortOrder":705},  {"ID":"20000086","name":"Rural Electrification Board","sortOrder":706},  {"ID":"20000087","name":"DESA","sortOrder":707},  {"ID":"20000088","name":"Port Authority,Chittagong","sortOrder":708},  {"ID":"20000089","name":"Port Authority,Mongla","sortOrder":709},  {"ID":"20000090","name":"Bangladesh Small and Cottage Ind. corp.","sortOrder":710},  {"ID":"20000091","name":"Bangladesh Parjatan Corporation","sortOrder":711},  {"ID":"20000092","name":"Bangladesh Film Development Corporation","sortOrder":712},  {"ID":"20000093","name":"Civil Aviation Authority of Bangladesh","sortOrder":713},  {"ID":"20000094","name":"Bangladesh freedom fighter welfare trust","sortOrder":714},  {"ID":"20000095","name":"Telephone Shilpa Sangstha","sortOrder":715},  {"ID":"20000096","name":"Bangladesh Cable Industry Corporation","sortOrder":716},  {"ID":"20000097","name":"Bangladesh Tannery Industry Corporation","sortOrder":717},  {"ID":"20000098","name":"Bangladesh Services Limited","sortOrder":718},  {"ID":"20000099","name":"Hotels Internationals Ltd (Three star &amp; amp;amp; above)","sortOrder":719},  {"ID":"20000100","name":"Dock Labour Management Board, Chittagong","sortOrder":720},  {"ID":"20000101","name":"Dock Labour Management Board, Bagerhat","sortOrder":721},  {"ID":"20000102","name":"Others","sortOrder":722},  {"ID":"20000103","name":"zila Parishad","sortOrder":723},  {"ID":"20000104","name":"Municipality/City Corporation","sortOrder":724},  {"ID":"20000105","name":"Thana / Upazilla Parishad","sortOrder":725},  {"ID":"20000106","name":"Union Parishad","sortOrder":726},  {"ID":"20000107","name":"Village Parishad","sortOrder":727},  {"ID":"20000108","name":"Infrastructure Development Comapny","sortOrder":728},  {"ID":"20000109","name":"SABINCO","sortOrder":729},  {"ID":"20000110","name":"Others","sortOrder":730},  {"ID":"20000111","name":"Ansar-VDP Development Bank","sortOrder":731},  {"ID":"20000112","name":"Karma Sangsthan Bank","sortOrder":732},  {"ID":"20000113","name":"Others","sortOrder":733},  {"ID":"20000114","name":"Bangladesh House Buil.  Fin. Corp.","sortOrder":734},  {"ID":"20000115","name":"Investment Corporation of Bangladesh","sortOrder":735},  {"ID":"20000116","name":"Sadharan Bima Corp.","sortOrder":736},  {"ID":"20000117","name":"Jiban Bima Corp.","sortOrder":737},  {"ID":"20000118","name":"Others","sortOrder":738},  {"ID":"20000119","name":"Agriculturist","sortOrder":739},  {"ID":"20000120","name":"Fisheries","sortOrder":740},  {"ID":"20000121","name":"Diary fariming","sortOrder":741},  {"ID":"20000122","name":"Poultry fariming","sortOrder":742},  {"ID":"20000123","name":"Jute Mills","sortOrder":743},  {"ID":"20000124","name":"Textile Mills","sortOrder":744},  {"ID":"20000125","name":"Garments Factory","sortOrder":745},  {"ID":"20000126","name":"Hosiery","sortOrder":746},  {"ID":"20000127","name":"Chemicals and Chemi. Prod.","sortOrder":747},  {"ID":"20000128","name":"Cement Factory","sortOrder":748},  {"ID":"20000129","name":"Ceramic Industries","sortOrder":749},  {"ID":"20000130","name":"Brick and Sand industry","sortOrder":750},  {"ID":"20000131","name":"Glass and Glass Industry","sortOrder":751},  {"ID":"20000132","name":"Edible Oil","sortOrder":752},  {"ID":"20000133","name":"Soap","sortOrder":753},  {"ID":"20000134","name":"STEEL ENG. and METALIC Metal","sortOrder":754},  {"ID":"20000135","name":"Others","sortOrder":755},  {"ID":"20000136","name":"Cottage Industry","sortOrder":756},  {"ID":"20000137","name":"Weaving","sortOrder":757},  {"ID":"20000138","name":"GARMENTS","sortOrder":758},  {"ID":"20000139","name":"Hosiery","sortOrder":759},  {"ID":"20000140","name":"Handicrafts","sortOrder":760},  {"ID":"20000141","name":"Others","sortOrder":761},  {"ID":"20000142","name":"Electricity  Company","sortOrder":762},  {"ID":"20000143","name":"Commerce and Trade-Export/Import/Wholesale Trade/Retail Trade/Other Business","sortOrder":763},  {"ID":"20000144","name":"Land Transport (Including Railway)","sortOrder":764},  {"ID":"20000145","name":"Water Transport","sortOrder":765},  {"ID":"20000146","name":"Air Transport","sortOrder":766},  {"ID":"20000147","name":"Construction Company","sortOrder":767},  {"ID":"20000148","name":"Telephone Companies","sortOrder":768},  {"ID":"20000149","name":"Housing Companies/Societies","sortOrder":769},  {"ID":"20000150","name":"Storage Company","sortOrder":770},  {"ID":"20000151","name":"Trust Fund and Non-Profit Organizations","sortOrder":771},  {"ID":"20000152","name":"NGO","sortOrder":772},  {"ID":"20000153","name":"Non Govt. Publicity and News Media-News Paper","sortOrder":773},  {"ID":"20000154","name":"Non Govt. Publicity and News Media- Television","sortOrder":774},  {"ID":"20000155","name":"Non Govt. Publicity and News Media- Radio Company","sortOrder":775},  {"ID":"20000156","name":"Private School, College University and </t>
  </si>
  <si>
    <t>Madrasha","sortOrder":776},  {"ID":"20000157","name":"Private Medical and Dental College","sortOrder":777},  {"ID":"20000158","name":"Private University","sortOrder":778},  {"ID":"20000159","name":"Others (Private School, College, Madrasha etc)","sortOrder":779},  {"ID":"20000160","name":"Investment Companies -Private Financial Institutions","sortOrder":780},  {"ID":"20000161","name":"Leasing Companies -Private Financial Institutions","sortOrder":781},  {"ID":"20000162","name":"Others -Private Financial Institutions","sortOrder":782},  {"ID":"20000163","name":"Leasing Companies","sortOrder":783},  {"ID":"20000164","name":"Central Co-operative Banks","sortOrder":784},  {"ID":"20000165","name":"Land Mortgage Cooperative Banks","sortOrder":785},  {"ID":"20000166","name":"Other Cooperative Banks/Societies","sortOrder":786},  {"ID":"20000167","name":"Grameen Bank","sortOrder":787},  {"ID":"20000168","name":"Others","sortOrder":788},  {"ID":"20000169","name":"Insurance Companies","sortOrder":789},  {"ID":"20000170","name":"Money Exchanger","sortOrder":790},  {"ID":"20000171","name":"Others","sortOrder":791},  {"ID":"20000172","name":"Professional and Self Employed Persons","sortOrder":792},  {"ID":"20000173","name":"Wage and Salary Earners","sortOrder":793},  {"ID":"20000174","name":"Foreign Official Enterprises/Companies/Farms/Individuals","sortOrder":794},  {"ID":"20000175","name":"Other Local Companies/Firms/Individuals","sortOrder":795},  {"ID":"20000176","name":"Other-Local Individuals","sortOrder":796},  {"ID":"20000177","name":"Bangladesh Oil Gas and Mineral Resources","sortOrder":797} ]}</t>
  </si>
  <si>
    <t>{"DDL_Type":"DDL-11", "Name":"DDL-11", "DDLList":[  {"ID":"01","name":"Government Service - Officer","sortOrder":0},  {"ID":"02","name":"Government Service - Non-Officer","sortOrder":1},  {"ID":"03","name":"Police, Customs, Tax","sortOrder":2},  {"ID":"04","name":"Judiciary","sortOrder":3},  {"ID":"05","name":"Defense Service (Commissioned Officer)","sortOrder":4},  {"ID":"06","name":"Defense Service (Non-Commissioned)","sortOrder":5},  {"ID":"07","name":"Service - State Owned Enterprise (managerial)","sortOrder":6},  {"ID":"08","name":"Service - State Owned Enterprise (non-managerial)","sortOrder":7},  {"ID":"09","name":"Teacher","sortOrder":8},  {"ID":"10","name":"Professor","sortOrder":9},  {"ID":"11","name":"Doctor","sortOrder":10},  {"ID":"12","name":"Engineer","sortOrder":11},  {"ID":"13","name":"Banker","sortOrder":12},  {"ID":"14","name":"Lawyer","sortOrder":13},  {"ID":"15","name":"Private Service (Managerial)","sortOrder":14},  {"ID":"16","name":"Private Service (non-managerial)","sortOrder":15},  {"ID":"17","name":"Self employed professional","sortOrder":16},  {"ID":"18","name":"Housewife","sortOrder":17},  {"ID":"19","name":"Retired individual","sortOrder":18},  {"ID":"20","name":"Business (Export Sector)","sortOrder":19},  {"ID":"21","name":"Business (jewelry/ gems/ art/ antique)","sortOrder":20},  {"ID":"22","name":"Business (real state/ construction","sortOrder":21},  {"ID":"23","name":"Business (courier service)","sortOrder":22},  {"ID":"24","name":"Business (stock broker)","sortOrder":23},  {"ID":"25","name":"Business (money changer)","sortOrder":24},  {"ID":"26","name":"Business (hotel/ restaurant/ bar)","sortOrder":25},  {"ID":"29","name":"Business (Car dealer, repair, finance)","sortOrder":26},  {"ID":"30","name":"Business (trading, retail)","sortOrder":27},  {"ID":"31","name":"Business (other local business)","sortOrder":28},  {"ID":"32","name":"Director Private Limited Company","sortOrder":29},  {"ID":"33","name":"Director Public Limited Company","sortOrder":30},  {"ID":"99","name":"Others","sortOrder":31} ]}</t>
  </si>
  <si>
    <t xml:space="preserve">{"DDL_Type":"DDL-12", "Name":"LegalForm", "DDLList":[  {"ID":"01","name":"Proprietorship","sortOrder":0},  {"ID":"02","name":"Partnership","sortOrder":1},  {"ID":"03","name":"Private Limited Company","sortOrder":2},  {"ID":"04","name":"Public Limited Company","sortOrder":3},  {"ID":"05","name":"Co-operative","sortOrder":4},  {"ID":"06","name":"Public Sector","sortOrder":5},  {"ID":"07","name":"Multinational","sortOrder":6},  {"ID":"08","name":"Others","sortOrder":7} ]}  </t>
  </si>
  <si>
    <t>{"DDL_Type":"DDL-13", "Name":"Group Type", "DDLList":[  {"ID":"1","name":"Corporate Group  ","sortOrder":0},  {"ID":"2","name":"Joint Account ","sortOrder":1},  {"ID":"3","name":"Joint Venture / Consortium","sortOrder":2} ]}</t>
  </si>
  <si>
    <t xml:space="preserve">{"DDL_Type":"DDL-14", "Name":"Affiliation", "DDLList":[  {"ID":"01","name":"Affiliate","sortOrder":0},  {"ID":"02","name":"Parent","sortOrder":1},  {"ID":"03","name":"Subsidiary","sortOrder":2},  {"ID":"04","name":"Sister / Allied Concern","sortOrder":3},  {"ID":"05","name":"Joint Holder (Prime)","sortOrder":4},  {"ID":"06","name":"Joint Holder (Other)","sortOrder":5},  {"ID":"07","name":"No Affiliation","sortOrder":6} ]}  </t>
  </si>
  <si>
    <t>{"DDL_Type":"DDL-15", "Name":"Product", "DDLList":[  {"ID":"011","name":"Payment Order","sortOrder":0},  {"ID":"014","name":"Security Deposit Receipt","sortOrder":1},  {"ID":"021","name":"Demand Draft","sortOrder":2},  {"ID":"022","name":"Mail Transfer","sortOrder":3},  {"ID":"023","name":"Telegraphic Transfer","sortOrder":4},  {"ID":"031","name":"Local Guarantee","sortOrder":5},  {"ID":"032","name":"Foreign Guarantee","sortOrder":6},  {"ID":"040","name":"Import Contract","sortOrder":7},  {"ID":"041","name":"L/C under Aid/Investment","sortOrder":8},  {"ID":"042","name":"L/C under STA(Special Trade Arrangement)/Barter","sortOrder":9},  {"ID":"043","name":"Import from EPZ (Cash L/C /Sight) ","sortOrder":10},  {"ID":"044","name":"Import from EPZ (Cash L/C / Usance)","sortOrder":11},  {"ID":"045","name":"Import from EPZ (Back to Back L/C /Sight)","sortOrder":12},  {"ID":"046","name":"Import from EPZ (Back to Back L/C /Usance)","sortOrder":13},  {"ID":"050","name":"Others L/C(Local)","sortOrder":14},  {"ID":"051","name":"Cash L/C (Sight)","sortOrder":15},  {"ID":"052","name":"Cash L/C (Usance or Deferred)","sortOrder":16},  {"ID":"053","name":"Inland Back to Back L/C(Sight) ","sortOrder":17},  {"ID":"054","name":"Inland Back to Back L/C(Usance)","sortOrder":18},  {"ID":"055","name":"Foreign Back to Back L/C( Sight)","sortOrder":19},  {"ID":"056","name":"Export LC","sortOrder":20},  {"ID":"057","name":"Foreign Back to Back L/C(Usance)","sortOrder":21},  {"ID":"059","name":"Transferred LC","sortOrder":22},  {"ID":"070","name":"IDBP","sortOrder":23},  {"ID":"071","name":"FDBP","sortOrder":24},  {"ID":"072","name":"IDBC","sortOrder":25},  {"ID":"073","name":"FDBC","sortOrder":26},  {"ID":"074","name":"ADVANCE TT","sortOrder":27},  {"ID":"075","name":"Packing Credit","sortOrder":28},  {"ID":"076","name":"Sales Contract","sortOrder":29},  {"ID":"077","name":"Cash Sight (Non-AD)","sortOrder":30},  {"ID":"078","name":"Cash Usance (Non-AD)","sortOrder":31},  {"ID":"079","name":"Others(Local)(Non-AD)","sortOrder":32},  {"ID":"084","name":"LCAF Issue","sortOrder":33},  {"ID":"090","name":"Outward Remittance(FTT Issue)","sortOrder":34},  {"ID":"096","name":"Inward Remittance(FTT Realization)","sortOrder":35},  {"ID":"097","name":"Inward Remittance(OFBC)","sortOrder":36},  {"ID":"098","name":"Inward Remittance(Cash Foreign Currency Purchase)","sortOrder":37},  {"ID":"200","name":"F.C. DEPOSIT GEN - USD","sortOrder":38},  {"ID":"201","name":"F.C. DEPOSIT GEN - GBP","sortOrder":39},  {"ID":"202","name":"F.C. DEPOSIT GEN - EURO","sortOrder":40},  {"ID":"203","name":"F.C. DEPOSIT GEN - JPY","sortOrder":41},  {"ID":"221","name":"F.C. DEPOSIT NRB - USD","sortOrder":42},  {"ID":"222","name":"F.C. DEPOSIT NRB - GBP","sortOrder":43},  {"ID":"223","name":"F.C. DEPOSIT NRB - EURO","sortOrder":44},  {"ID":"224","name":"F.C. DEPOSIT NRB - JPY","sortOrder":45},  {"ID":"231","name":"NON RESIDENT INVESTORS TAKA A/C - NRB USD","sortOrder":46},  {"ID":"232","name":"NON RESIDENT INVESTORS TAKA A/C - NRB GBP","sortOrder":47},  {"ID":"233","name":"NON RESIDENT INVESTORS TAKA A/C - NRB  EURO","sortOrder":48},  {"ID":"234","name":"NON RESIDENT INVESTORS TAKA A/C - NRB JPY","sortOrder":49},  {"ID":"235","name":"NON RESIDENT INVESTORS TAKA A/C - OTHER USD","sortOrder":50},  {"ID":"236","name":"NON RESIDENT INVESTORS TAKA A/C - OTHER GBP","sortOrder":51},  {"ID":"237","name":"NON RESIDENT INVESTORS TAKA A/C - OTHER  EURO","sortOrder":52},  {"ID":"238","name":"NON RESIDENT INVESTORS TAKA A/C - OTHER JPY","sortOrder":53},  {"ID":"241","name":"NON RESIDENT TAKA A/C - NRB USD","sortOrder":54},  {"ID":"242","name":"NON RESIDENT TAKA A/C - NRB GBP","sortOrder":55},  {"ID":"243","name":"NON RESIDENT TAKA A/C - NRB  EURO","sortOrder":56},  {"ID":"244","name":"NON RESIDENT TAKA A/C - NRB JPY","sortOrder":57},  {"ID":"245","name":"NON RESIDENT TAKA A/C - OTHER USD","sortOrder":58},  {"ID":"246","name":"NON RESIDENT TAKA A/C - OTHER GBP","sortOrder":59},  {"ID":"247","name":"NON RESIDENT TAKA A/C - OTHER  EURO","sortOrder":60},  {"ID":"248","name":"NON RESIDENT TAKA A/C - OTHER JPY","sortOrder":61},  {"ID":"251","name":"RESIDENT FOREIGN CURRENCY DEPOSIT - USD","sortOrder":62},  {"ID":"252","name":"RESIDENT FOREIGN CURRENCY DEPOSIT - GBP","sortOrder":63},  {"ID":"253","name":"RESIDENT FOREIGN CURRENCY DEPOSIT - EURO","sortOrder":64},  {"ID":"254","name":"RESIDENT FOREIGN CURRENCY DEPOSIT - JPY","sortOrder":65},  {"ID":"261","name":"ERQ A/C - USD","sortOrder":66},  {"ID":"262","name":"ERQ A/C - GBP","sortOrder":67},  {"ID":"263","name":"ERQ A/C - EURO","sortOrder":68},  {"ID":"264","name":"ERQ A/C - JPY","sortOrder":69},  {"ID":"271","name":"FC HELD (USD)","sortOrder":70},  {"ID":"281","name":"FC HELD EDF - USD","sortOrder":71},  {"ID":"311","name":"SAVINGS BANK DEPOSIT ACCOUNT - GENERAL","sortOrder":72},  {"ID":"312","name":"SAVINGS BANK DEPOSIT ACCOUNT - STAFF","sortOrder":73},  {"ID":"313","name":"SAVINGS BANK DEPOSIT ACCOUNT - BANK","sortOrder":74},  {"ID":"314","name":"SAVINGS BANK DEPOSIT ACCOUNT - FINANCIAL INST.","sortOrder":75},  {"ID":"315","name":"SAVINGS BANK DEPOSIT ACCOUNT - OTHER INST.","sortOrder":76},  {"ID":"320","name":"NRBCB SHOHOJ SHANCHAY - 50K","sortOrder":77},  {"ID":"321","name":"NRBCB SHOHOJ SHANCHAY - 100K","sortOrder":78},  {"ID":"322","name":"NRBCB SHOHOJ SHANCHAY - 200K","sortOrder":79},  {"ID":"333","name":"CURRENT DEPOSIT ACCOUNT - GENERAL","sortOrder":80},  {"ID":"334","name":"CURRENT DEPOSIT ACCOUNT - BANK","sortOrder":81},  {"ID":"335","name":"CURRENT DEPOSIT ACCOUNT - FINANCIAL INST.","sortOrder":82},  {"ID":"336","name":"CURRENT DEPOSIT ACCOUNT - OTHER","sortOrder":83},  {"ID":"337","name":"CURRENT DEPOSIT ACCOUNT (COLLECTION)","sortOrder":84},  {"ID":"360","name":"SPECIAL NOTICE DEPOSIT (SND) ACCOUNT - GENERAL","sortOrder":85},  {"ID":"361","name":"SPECIAL NOTICE DEPOSIT (SND) ACCOUNT - BANK","sortOrder":86},  {"ID":"362","name":"SPECIAL NOTICE DEPOSIT (SND) ACCOUNT - FIN. INST.","sortOrder":87},  {"ID":"363","name":"SPECIAL NOTICE DEPOSIT (SND) ACCOUNT - OTHER","sortOrder":88},  {"ID":"364","name":"SPECIAL NOTICE DEPOSIT (SND) ACCOUNT - PREMIUM","sortOrder":89},  {"ID":"400","name":"MASHIK MUNAFA PROKALPA","sortOrder":90},  {"ID":"405","name":"NRBCB THREE MONTHS BENEFIT SCHEME","sortOrder":91},  {"ID":"410","name":"NRB MONEY MAKER SCHEME - INDIVIDUALS","sortOrder":92},  {"ID":"411","name":"NRB MONEY MAKER SCHEME - CORPORATE","sortOrder":93},  {"ID":"412","name":"NRB MONEY MAKER SCHEME(10Y) - INDIVIDUALS","sortOrder":94},  {"ID":"415","name":"NRBCB STUDENT DEPOSIT SCHEME","sortOrder":95},  {"ID":"420","name":"DEPOSIT PENSION SCHEME","sortOrder":96},  {"ID":"430","name":"TRIPLE BENEFIT PLUS SCHEME","sortOrder":97},  {"ID":"440","name":"DOUBLE BENEFIT SCHEME","sortOrder":98},  {"ID":"450","name":"LAKHOPOTI DEPOSIT SCHEME","sortOrder":99},  {"ID":"460","name":"MILLIONAIRE DEPOSIT SCHEME","sortOrder":100},  {"ID":"480","name":"NRBCB PRIORITY DEPOSIT SCHEME ","sortOrder":101},  {"ID":"481","name":"PARAIBAR SANCHAYA PATRA","sortOrder":102},  {"ID":"482","name":"BANGLADESH SANCHAYA PATRA(3YEARS-MIS)","sortOrder":103},  {"ID":"483","name":"BANGLADESH SANCHAYA PATRA(5YEARS)","sortOrder":104},  {"ID":"485","name":"NRBCB FLEXIBLE DEPOSIT SCHEME","sortOrder":105},  {"ID":"500","name":"LOAN GENERAL","sortOrder":106},  {"ID":"501","name":"LEASE FINANCE","sortOrder":107},  {"ID":"502","name":"HIRE PURCHASE","sortOrder":108},  {"ID":"503","name":"HOUSE BUILDING LOAN (COMMERCIAL)","sortOrder":109},  {"ID":"504","name":"HOUSE BUILDING LOAN (RESIDENTAIL)","sortOrder":110},  {"ID":"505","name":"SMALL LOAN SCHEME","sortOrder":111},  {"ID":"506","name":"DOCTOR CREDIT SCHEME","sortOrder":112},  {"ID":"507","name":"HOUSE FURNISHING LOAN","sortOrder":113},  {"ID":"508","name":"CAR LOAN","sortOrder":114},  {"ID":"509","name":"OVERSEAS EMPLOYMENT LOAN","sortOrder":115},  {"ID":"510","name":"HOME LOAN","sortOrder":116},  {"ID":"511","name":"EDUCATION LOAN","sortOrder":117},  {"ID":"512","name":"PERSONAL LOAN","sortOrder":118},  {"ID":"513","name":"TERM LOAN - AGRI","sortOrder":119},  {"ID":"514","name":"HIRE PURCHASE - AGRI","sortOrder":120},  {"ID":"515","name":"LEASE FINANCE- AGRI","sortOrder":121},  {"ID":"516","name":"TERM LOAN - SE","sortOrder":122},  {"ID":"517","name":"HIRE PURCHASE - SE","sortOrder":123},  {"ID":"518","name":"LEASE FINANCE - SE","sortOrder":124},  {"ID":"519","name":"PAD","sortOrder":125},  {"ID":"520","name":"TIME LOAN","sortOrder":126},  {"ID":"521","name":"LTR","sortOrder":127},  {"ID":"522","name":"PACKING CREDIT","sortOrder":128},  {"ID":"523","name":"LOAN AGAINST WORK ORDER","sortOrder":129},  {"ID":"524","name":"LOAN AGAINST SUPPLY ORDER","sortOrder":130},  {"ID":"525","name":"EXPORT TIME LOAN","sortOrder":131},  {"ID":"526","name":"EDF LOAN","sortOrder":132},  {"ID":"527","name":"LOAN AGAINST ACCEPTED BILLS/ IDBP","sortOrder":133},  {"ID":"528","name":"LOAN AGAINST EARNEST MONEY","sortOrder":134},  {"ID":"529","name":"LOAN AGAINST NRBCBL FO","sortOrder":135},  {"ID":"530","name":"LOAN AGAINST OTHER BANK’S FO","sortOrder":136},  {"ID":"531","name":"CROP LOAN","sortOrder":137},  {"ID":"532","name":"REVOLVING CROP LOAN","sortOrder":138},  {"ID":"533","name":"LTR - AGRI","sortOrder":139},  {"ID":"534","name":"LTR - SE","sortOrder":140},  {"ID":"535","name":"TIME LOAN  - SE","sortOrder":141},  {"ID":"536","name":"CASH CREDIT (HYPO)","sortOrder":142},  {"ID":"537","name":"EXPORT CASH CREDIT (HYPO)","sortOrder":143},  {"ID":"538","name":"CASH CREDIT (HYPO) - AGRI","sortOrder":144},  {"ID":"539","name":"CASH CREDIT (HYPO) - SE","sortOrder":145},  {"ID":"540","name":"SOD (GENERAL)","sortOrder":146},  {"ID":"541","name":"SOD AGT SHARE","sortOrder":147},  {"ID":"542","name":"SOD AGT FDR","sortOrder":148},  {"ID":"543","name":"SOD AGT SPECIAL SCHM","sortOrder":149},  {"ID":"544","name":"SOD AGT OTHER FO (OTHER THAN NRBCBL DEPOSIT)","sortOrder":150},  {"ID":"545","name":"SOD (GENERAL) - AGRI","sortOrder":151},  {"ID":"546","name":"SOD (GENERAL) - SE","sortOrder":152},  {"ID":"547","name":"IBP","sortOrder":153},  {"ID":"548","name":"IDBP","sortOrder":154},  {"ID":"549","name":"FBP","sortOrder":155},  {"ID":"550","name":"FDBP","sortOrder":156},  {"ID":"551","name":"EMPLOYEE HOUSE BUILDING LOAN","sortOrder":157},  {"ID":"552","name":"EXECUTIVE CAR LOAN","sortOrder":158},  {"ID":"553","name":"EMPLOYEE PERSONAL LOAN","sortOrder":159},  {"ID":"554","name":"TIME LOAN (PAD)","sortOrder":160},  {"ID":"555","name":"DEALER LOAN","sortOrder":161},  {"ID":"556","name":"HOME LOAN FOR NRB","sortOrder":162},  {"ID":"557","name":"TERM LOAN-NBFI","sortOrder":163},  {"ID":"700","name":"Fixed Deposit Receipt(Day Basis)","sortOrder":164},  {"ID":"701","name":"Fixed Deposit Receipt(1 Month)","sortOrder":165},  {"ID":"702","name":"Fixed Deposit Receipt(2 Month)","sortOrder":166},  {"ID":"703","name":"Fixed Deposit Receipt(3 Month)","sortOrder":167},  {"ID":"706","name":"Fixed Deposit Receipt(6 Month)","sortOrder":168},  {"ID":"712","name":"Fixed Deposit Receipt(12 Month)","sortOrder":169},  {"ID":"724","name":"Fixed Deposit Receipt(24 Month)","sortOrder":170},  {"ID":"751","name":"NFCD TERM DEP. - NRB USD","sortOrder":171},  {"ID":"752","name":"NFCD TERM DEP. - NRB GBP","sortOrder":172},  {"ID":"753","name":"NFCD TERM DEP. - NRB JPY","sortOrder":173},  {"ID":"754","name":"NFCD TERM DEP. - NRB EURO","sortOrder":174},  {"ID":"761","name":"NFCD TERM DEP. - OTHERS USD","sortOrder":175},  {"ID":"762","name":"NFCD TERM DEP. - OTHERS GBP","sortOrder":176},  {"ID":"763","name":"NFCD TERM DEP. - OTHERS JPY","sortOrder":177},  {"ID":"764","name":"NFCD TERM DEP. - OTHERS EURO","sortOrder":178},  {"ID":"771","name":"ERQ TERM DEP. - NRB USD","sortOrder":179},  {"ID":"772","name":"ERQ TERM DEP. - NRB GBP","sortOrder":180},  {"ID":"773","name":"ERQ TERM DEP. - NRB JPY","sortOrder":181},  {"ID":"774","name":"ERQ TERM DEP. - NRB EURO","sortOrder":182},  {"ID":"901","name":"Asset","sortOrder":183},  {"ID":"902","name":"Liability","sortOrder":184},  {"ID":"903","name":"Income","sortOrder":185},  {"ID":"904","name":"Expenditure","sortOrder":186} ]}</t>
  </si>
  <si>
    <t xml:space="preserve">{"DDL_Type":"DDL-16", "Name":"AccountType", "DDLList":[  {"ID":"G","name":"Corporate","sortOrder":0},  {"ID":"C","name":"Customer","sortOrder":1},  {"ID":"J","name":"Joint","sortOrder":2} ]}  </t>
  </si>
  <si>
    <t>{"DDL_Type":"DDL-17", "Name":"AccountCategory", "DDLList":[  {"ID":"DD","name":"Demand Deposit","sortOrder":0},  {"ID":"SD","name":"Scheme Deposit","sortOrder":1},  {"ID":"TD","name":"Time Deposit","sortOrder":2} ]}</t>
  </si>
  <si>
    <t xml:space="preserve">{"DDL_Type":"DDL-18", "Name":"NatureofOwnership", "DDLList":[  {"ID":"1601","name":"Individual Account","sortOrder":0},  {"ID":"1602","name":"Joint Account","sortOrder":1},  {"ID":"1603","name":"Proprietorship Account","sortOrder":2},  {"ID":"1604","name":"Partnership Account","sortOrder":3},  {"ID":"1605","name":"Private Limited Company","sortOrder":4},  {"ID":"1606","name":"Public Limited Company","sortOrder":5},  {"ID":"1607","name":"Public Sector Company/ Corporation/ Entity","sortOrder":6},  {"ID":"1608","name":"Project Account - Public Sector","sortOrder":7},  {"ID":"1609","name":"Project Account - Private Sector","sortOrder":8},  {"ID":"1610","name":"Joint Venture Account","sortOrder":9},  {"ID":"1611","name":"Religious Organization/ Institution","sortOrder":10},  {"ID":"1612","name":"Educational Organization Institution","sortOrder":11},  {"ID":"1613","name":"Local NGO","sortOrder":12},  {"ID":"1614","name":"Foreign NGO","sortOrder":13},  {"ID":"1615","name":"Association, Trust, Cooperative, Club, Society","sortOrder":14},  {"ID":"1616","name":"Embassy, UN/ Multilateral Agency","sortOrder":15},  {"ID":"1617","name":"Foreign Company/ Organization","sortOrder":16},  {"ID":"1618","name":"Others","sortOrder":17} ]}  </t>
  </si>
  <si>
    <t>Principal Branch</t>
  </si>
  <si>
    <t>Gulshan Branch</t>
  </si>
  <si>
    <t>Ruhitpur Branch</t>
  </si>
  <si>
    <t>Mawna Branch</t>
  </si>
  <si>
    <t>Agrabad Branch</t>
  </si>
  <si>
    <t>Chinishpur Branch</t>
  </si>
  <si>
    <t xml:space="preserve">Hemayetpur Branch </t>
  </si>
  <si>
    <t xml:space="preserve">Uttara Branch </t>
  </si>
  <si>
    <t xml:space="preserve">Board Bazar Branch </t>
  </si>
  <si>
    <t xml:space="preserve"> Mograpara Branch </t>
  </si>
  <si>
    <t>Dhanmondi Branch</t>
  </si>
  <si>
    <t xml:space="preserve">Aganagar Branch </t>
  </si>
  <si>
    <t>Gorai Branch</t>
  </si>
  <si>
    <t xml:space="preserve">Panchabati Branch </t>
  </si>
  <si>
    <t>Zirabo Branch</t>
  </si>
  <si>
    <t xml:space="preserve">Sylhet Branch </t>
  </si>
  <si>
    <t xml:space="preserve">Nabinagar Branch </t>
  </si>
  <si>
    <t>OR Nizam Road Branch</t>
  </si>
  <si>
    <t>Barisal Branch</t>
  </si>
  <si>
    <t xml:space="preserve">Rajshahi Branch </t>
  </si>
  <si>
    <t>Banani Branch</t>
  </si>
  <si>
    <t>Naogaon Branch</t>
  </si>
  <si>
    <t>Ekuria Branch</t>
  </si>
  <si>
    <t>Chatkhil Branch</t>
  </si>
  <si>
    <t>Chandraganj Branch</t>
  </si>
  <si>
    <t>Bordighirpar Branch</t>
  </si>
  <si>
    <t>011</t>
  </si>
  <si>
    <t>014</t>
  </si>
  <si>
    <t>021</t>
  </si>
  <si>
    <t>022</t>
  </si>
  <si>
    <t>023</t>
  </si>
  <si>
    <t>031</t>
  </si>
  <si>
    <t>032</t>
  </si>
  <si>
    <t>040</t>
  </si>
  <si>
    <t>041</t>
  </si>
  <si>
    <t>042</t>
  </si>
  <si>
    <t>043</t>
  </si>
  <si>
    <t>044</t>
  </si>
  <si>
    <t>045</t>
  </si>
  <si>
    <t>046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</si>
  <si>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</si>
  <si>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</si>
  <si>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</si>
  <si>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</si>
  <si>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</si>
  <si>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</si>
  <si>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</si>
  <si>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</si>
  <si>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</si>
  <si>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</si>
  <si>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</si>
  <si>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</si>
  <si>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</si>
  <si>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</si>
  <si>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</si>
  <si>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</si>
  <si>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</si>
  <si>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</si>
  <si>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</si>
  <si>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084</t>
  </si>
  <si>
    <t>090</t>
  </si>
  <si>
    <t>096</t>
  </si>
  <si>
    <t>097</t>
  </si>
  <si>
    <t>098</t>
  </si>
  <si>
    <t>200</t>
  </si>
  <si>
    <t>201</t>
  </si>
  <si>
    <t>202</t>
  </si>
  <si>
    <t>203</t>
  </si>
  <si>
    <t>221</t>
  </si>
  <si>
    <t>222</t>
  </si>
  <si>
    <t>223</t>
  </si>
  <si>
    <t>224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</si>
  <si>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</si>
  <si>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</si>
  <si>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</si>
  <si>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</si>
  <si>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</si>
  <si>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</si>
  <si>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</si>
  <si>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</si>
  <si>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</si>
  <si>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</si>
  <si>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</si>
  <si>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</si>
  <si>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</si>
  <si>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</si>
  <si>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</si>
  <si>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</si>
  <si>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</si>
  <si>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</si>
  <si>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</si>
  <si>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</si>
  <si>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261</t>
  </si>
  <si>
    <t>262</t>
  </si>
  <si>
    <t>263</t>
  </si>
  <si>
    <t>264</t>
  </si>
  <si>
    <t>271</t>
  </si>
  <si>
    <t>281</t>
  </si>
  <si>
    <t>311</t>
  </si>
  <si>
    <t>312</t>
  </si>
  <si>
    <t>313</t>
  </si>
  <si>
    <t>314</t>
  </si>
  <si>
    <t>315</t>
  </si>
  <si>
    <t>320</t>
  </si>
  <si>
    <t>321</t>
  </si>
  <si>
    <t>322</t>
  </si>
  <si>
    <t>333</t>
  </si>
  <si>
    <t>334</t>
  </si>
  <si>
    <t>335</t>
  </si>
  <si>
    <t>336</t>
  </si>
  <si>
    <t>337</t>
  </si>
  <si>
    <t>360</t>
  </si>
  <si>
    <t>361</t>
  </si>
  <si>
    <t>362</t>
  </si>
  <si>
    <t>363</t>
  </si>
  <si>
    <t>364</t>
  </si>
  <si>
    <t>400</t>
  </si>
  <si>
    <t>405</t>
  </si>
  <si>
    <t>410</t>
  </si>
  <si>
    <t>411</t>
  </si>
  <si>
    <t>412</t>
  </si>
  <si>
    <t>415</t>
  </si>
  <si>
    <t>420</t>
  </si>
  <si>
    <t>430</t>
  </si>
  <si>
    <t>440</t>
  </si>
  <si>
    <t>450</t>
  </si>
  <si>
    <t>460</t>
  </si>
  <si>
    <t>480</t>
  </si>
  <si>
    <t>481</t>
  </si>
  <si>
    <t>482</t>
  </si>
  <si>
    <t>483</t>
  </si>
  <si>
    <t>485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</si>
  <si>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</si>
  <si>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</si>
  <si>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</si>
  <si>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</si>
  <si>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</si>
  <si>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</si>
  <si>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</si>
  <si>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</si>
  <si>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</si>
  <si>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</si>
  <si>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</si>
  <si>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</si>
  <si>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</si>
  <si>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</si>
  <si>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</si>
  <si>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</si>
  <si>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</si>
  <si>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</si>
  <si>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</si>
  <si>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</si>
  <si>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</si>
  <si>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</si>
  <si>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</si>
  <si>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</si>
  <si>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</si>
  <si>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</si>
  <si>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</si>
  <si>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</si>
  <si>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</si>
  <si>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</si>
  <si>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</si>
  <si>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</si>
  <si>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</si>
  <si>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</si>
  <si>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</si>
  <si>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</si>
  <si>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</si>
  <si>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</si>
  <si>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</si>
  <si>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</si>
  <si>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</si>
  <si>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</si>
  <si>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</si>
  <si>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</si>
  <si>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</si>
  <si>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</si>
  <si>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</si>
  <si>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</si>
  <si>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</si>
  <si>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</si>
  <si>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</si>
  <si>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</si>
  <si>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</si>
  <si>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</si>
  <si>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</si>
  <si>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</si>
  <si>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</si>
  <si>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</si>
  <si>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700</t>
  </si>
  <si>
    <t>701</t>
  </si>
  <si>
    <t>702</t>
  </si>
  <si>
    <t>703</t>
  </si>
  <si>
    <t>706</t>
  </si>
  <si>
    <t>712</t>
  </si>
  <si>
    <t>724</t>
  </si>
  <si>
    <t>751</t>
  </si>
  <si>
    <t>752</t>
  </si>
  <si>
    <t>753</t>
  </si>
  <si>
    <t>754</t>
  </si>
  <si>
    <t>761</t>
  </si>
  <si>
    <t>762</t>
  </si>
  <si>
    <t>763</t>
  </si>
  <si>
    <t>764</t>
  </si>
  <si>
    <t>771</t>
  </si>
  <si>
    <t>772</t>
  </si>
  <si>
    <t>773</t>
  </si>
  <si>
    <t>774</t>
  </si>
  <si>
    <t>901</t>
  </si>
  <si>
    <t>902</t>
  </si>
  <si>
    <t>903</t>
  </si>
  <si>
    <t>904</t>
  </si>
  <si>
    <t>{"DDL_Type":"DDL-2", "Name":"Nationality", "DDLList":[ {"ID":"001","name":"BANGLADESHI","sortOrder":0}, {"ID":"002","name":"AMERICAN","sortOrder":1}, {"ID":"003","name":"CANADIAN","sortOrder":2}, {"ID":"004","name":"PAKISTANI","sortOrder":3}, {"ID":"005","name":"INDIAN","sortOrder":4}, {"ID":"006","name":"SRILANKAN","sortOrder":5}, {"ID":"007","name":"JAPANEES","sortOrder":6}, {"ID":"008","name":"NEPALEES","sortOrder":7}, {"ID":"009","name":"AFGHAN","sortOrder":8}, {"ID":"010","name":"AUSTRALIAN","sortOrder":9}, {"ID":"011","name":"GERMAN","sortOrder":10}, {"ID":"012","name":"HONKONG","sortOrder":11}, {"ID":"013","name":"IRANIAN","sortOrder":12}, {"ID":"014","name":"JORDANIAN","sortOrder":13}, {"ID":"015","name":"MALAYSIAN","sortOrder":14}, {"ID":"016","name":"NEW ZEALANDER","sortOrder":15}, {"ID":"017","name":"OMANEES","sortOrder":16}, {"ID":"018","name":"PHILIPPINO","sortOrder":17}, {"ID":"019","name":"SAUDI ARABIAN","sortOrder":18}, {"ID":"020","name":"SWISS","sortOrder":19}, {"ID":"021","name":"BRITISH","sortOrder":20}, {"ID":"022","name":"TAIWAN","sortOrder":21} ]}</t>
  </si>
  <si>
    <t>{"DDL_Type":"DDL-19", "Name":"AgentType", "DDLList":[ {"ID":"A","name":"Agent","sortOrder":0}, {"ID":"SA","name":"Sub Agent","sortOrder":1}, {"ID":"BR","name":"Branch","sortOrder":2} ]}</t>
  </si>
  <si>
    <t>{"DDL_Type":"DDL-1", "Name":"CustomerType", "DDLList":[ {"ID":"IndividualPrivateCustomer","name":"Individual Private Customer","sortOrder":0}, {"ID":"OrganizationGovtCustomer","name":"Organization Govt. Customer","sortOrder":1}, {"ID":"OrganizationPrivateCustomer","name":"Organization Private Customer","sortOrder":2}, {"ID":"OrganizationOtherPublicCustomer","name":"Organization Other Public Customer","sortOrder":3} ]}</t>
  </si>
  <si>
    <t xml:space="preserve">{"DDL_Type":"DDL-10", "Name":"SectorType", "DDLList":[ {"ID":"01","name":"Government Sector","CustTypeID":"OrganizationGovtCustomer","sortOrder":0}, {"ID":"02","name":"Other Public Sector","CustTypeID":"OrganizationOtherPublicCustomer","sortOrder":1}, {"ID":"03","name":"Private Sector","CustTypeID":"OrganizationPrivateCustomer","sortOrder":2} ]}  </t>
  </si>
  <si>
    <t>{"DDL_Type":"DDL-20", "Name":"CustomerCategory", "DDLList":[ {"ID":"01","name":"Individual Private Customer","CustTypeID":"IndividualPrivateCustomer","sortOrder":0}, {"ID":"02","name":"Organization Govt. Customer","CustTypeID":"OrganizationGovtCustomer","sortOrder":1}, {"ID":"03","name":"Organization Private Customer","CustTypeID":"OrganizationPrivateCustomer","sortOrder":2}, {"ID":"04","name":"Organization Other Public Customer","CustTypeID":"OrganizationOtherPublicCustomer","sortOrder":3} ]}</t>
  </si>
  <si>
    <t>CustomerCategory</t>
  </si>
  <si>
    <t>Customer Category</t>
  </si>
  <si>
    <t>chargeModel</t>
  </si>
  <si>
    <t>chargeModelID</t>
  </si>
  <si>
    <t>0101</t>
  </si>
  <si>
    <t>For opening of 1 Money Maker Scheme A/C.</t>
  </si>
  <si>
    <t>For opening of 1 Savings A/C.</t>
  </si>
  <si>
    <t>For opening of 1 Current Deposit A/C.</t>
  </si>
  <si>
    <t>Account Opening SND A/C</t>
  </si>
  <si>
    <t>Account Opening FDR A/C</t>
  </si>
  <si>
    <t>Yearly Account maintenance Fee</t>
  </si>
  <si>
    <t xml:space="preserve">For Encashment of any Term Deposit </t>
  </si>
  <si>
    <t>Commission on Agent’s Bank Deposit (SB A/C)</t>
  </si>
  <si>
    <t>Transaction Based Commission Deposit</t>
  </si>
  <si>
    <t>Description":"Transaction Based Commission Withdrawal</t>
  </si>
  <si>
    <t>Transaction Based Commission Cheque Collection</t>
  </si>
  <si>
    <t>Transaction Based Commission Fund Transfer</t>
  </si>
  <si>
    <t>Transaction Based Commission Utility Bill</t>
  </si>
  <si>
    <t>Benefits on Loan Sanction</t>
  </si>
  <si>
    <t>chrage101</t>
  </si>
  <si>
    <t>chrage102</t>
  </si>
  <si>
    <t>chrage103</t>
  </si>
  <si>
    <t>chrage104</t>
  </si>
  <si>
    <t>chrage105</t>
  </si>
  <si>
    <t>chrage106</t>
  </si>
  <si>
    <t>chrage107</t>
  </si>
  <si>
    <t>chrage108</t>
  </si>
  <si>
    <t>chrage109</t>
  </si>
  <si>
    <t>chrage110</t>
  </si>
  <si>
    <t>chrage111</t>
  </si>
  <si>
    <t>chrage112</t>
  </si>
  <si>
    <t>chrage113</t>
  </si>
  <si>
    <t>chrage114</t>
  </si>
  <si>
    <t>chargeKey</t>
  </si>
  <si>
    <t>ACOpenMoneyMaker</t>
  </si>
  <si>
    <t>ACOpenSaving</t>
  </si>
  <si>
    <t>ACOpenCurrentDeposit</t>
  </si>
  <si>
    <t>ACOpenSND</t>
  </si>
  <si>
    <t>ACOpenFDR</t>
  </si>
  <si>
    <t>AccountMaintenance</t>
  </si>
  <si>
    <t xml:space="preserve">EncashmentTermDeposit </t>
  </si>
  <si>
    <t>AgentsBankDeposit</t>
  </si>
  <si>
    <t>Cashwithdrawal</t>
  </si>
  <si>
    <t>ChequeCollection</t>
  </si>
  <si>
    <t>FundTransfer</t>
  </si>
  <si>
    <t>UtilityBill</t>
  </si>
  <si>
    <t>LoanSanction</t>
  </si>
  <si>
    <t>010190400000707</t>
  </si>
  <si>
    <t>CashDeposit</t>
  </si>
  <si>
    <t>{"ChargeName":"LoanSanction", "description":"Benefits on Loan Sanction", "minChargeAmount":"100", "chargeAmount":"1000",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</si>
  <si>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{"ChargeName":"UtilityBill", "description":"Transaction Based Commission Utility Bill","minChargeAmount":"10", "chargeAmount":"10",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</si>
  <si>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{"ChargeName":"FundTransfer", "description":"Transaction Based Commission Fund Transfer","minChargeAmount":"100", "chargeAmount":"100",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</si>
  <si>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{"ChargeName":"ChequeCollection", "description":"Transaction Based Commission Cheque Collection ", "minChargeAmount":"20","chargeAmount":"20",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</si>
  <si>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{"ChargeName":"Cashwithdrawal", "description":"Transaction Based Commission Withdrawal", "minChargeAmount":"10","chargeAmount":"10",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</si>
  <si>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{"ChargeName":"CashDeposit", "description":"Transaction Based Commission Deposit",  "minChargeAmount":"10", "chargeAmount":"10","method":"Percentage","ChargeDetails":[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</si>
  <si>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{"ChargeName":"AgentsBankDeposit", "description":"Commission on Agent’s Bank Deposit (SB A/C)", "minChargeAmount":"6", "chargeAmount":"6", "method":"Percentage","ChargeDetails":[ {"debitAccountNo":"010190400000707","creditAccountNo":"010131100000051","accountType":"Agent","type":"Charge","amount":"100","method":"Percentage","sortOrder":0}, {"debitAccountNo":"010190400000707","creditAccountNo":"010131100000052","accountType":"Celloscope","type":"Charge","amount":"0","method":"Percentage","sortOrder":1},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</si>
  <si>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{"ChargeName":"EncashmentTermDeposit", "description":"For Encashment of any Term Deposit ", "minChargeAmount":"500", "chargeAmount":"500","method":"Percentage","ChargeDetails":[ {"debitAccountNo":"010190400000707","creditAccountNo":"010131100000051","accountType":"Agent","type":"Charge","amount":"22.50","method":"Percentage","sortOrder":0}, {"debitAccountNo":"010190400000707","creditAccountNo":"010131100000052","accountType":"Celloscope","type":"Charge","amount":"2.50","method":"Percentage","sortOrder":1}, {"debitAccountNo":"010190400000707","creditAccountNo":"010190300000628","accountType":"Branch","type":"Charge","amount":"75","method":"Percentage","sortOrder":2}, {"debitAccountNo":"010190400000707","creditAccountNo":"010190200000149","accountType":"Branch","type":"Vat","amount":"0","method":"Percentage","sortOrder":3} ]}  </t>
  </si>
  <si>
    <t>{"ChargeName":"AccountMaintenance", "description":"Yearly Account maintenance Fee",  "minChargeAmount":"500", "chargeAmount":"500","method":"Percentage","ChargeDetails":[ {"debitAccountNo":"010190400000707","creditAccountNo":"010131100000051","accountType":"Agent","type":"Charge","amount":"45","method":"Percentage","sortOrder":0}, {"debitAccountNo":"010190400000707","creditAccountNo":"010131100000052","accountType":"Celloscope","type":"Charge","amount":"5","method":"Percentage","sortOrder":1}, {"debitAccountNo":"010190400000707","creditAccountNo":"010190300000628","accountType":"Branch","type":"Charge","amount":"50","method":"Percentage","sortOrder":2}, {"debitAccountNo":"010190400000707","creditAccountNo":"010190200000149","accountType":"Branch","type":"Vat","amount":"0","method":"Percentage","sortOrder":3} ]}</t>
  </si>
  <si>
    <t xml:space="preserve">{"ChargeName":"ACOpenFDR", "description":"Account Opening FDR A/C", "minChargeAmount":"10", "chargeAmount":"10","method":"Percentage","ChargeDetails":[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</si>
  <si>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{"ChargeName":"ACOpenSND", "description":"Account Opening SND A/C", "minChargeAmount":"300", "chargeAmount":"300","method":"Percentage","ChargeDetails":[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</si>
  <si>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{"ChargeName":"ACOpenCurrentDeposit", "description":"Account Opening Current Deposit A/C", "minChargeAmount":"300", "chargeAmount":"300","method":"Percentage","ChargeDetails":[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</si>
  <si>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{"ChargeName":"ACOpenSaving", "description":"A/C.Account Opening Savings A/C", "minChargeAmount":"200", "chargeAmount":"200",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</si>
  <si>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 xml:space="preserve">{"ChargeName":"ACOpenMoneyMaker", "description":"Account Opening Charge", "minChargeAmount":"200", "chargeAmount":"200",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</t>
  </si>
  <si>
    <t>SegmentDef</t>
  </si>
  <si>
    <t>SegmentItem</t>
  </si>
  <si>
    <t>ChargeModelDef</t>
  </si>
  <si>
    <t>ChargeModelItem</t>
  </si>
  <si>
    <t>segmentID</t>
  </si>
  <si>
    <t>mnemonic</t>
  </si>
  <si>
    <t>isApplicable</t>
  </si>
  <si>
    <t>codeLength</t>
  </si>
  <si>
    <t>orderInCode</t>
  </si>
  <si>
    <t>SrvCat</t>
  </si>
  <si>
    <t>AgtLoc</t>
  </si>
  <si>
    <t>Y</t>
  </si>
  <si>
    <t>4</t>
  </si>
  <si>
    <t>3</t>
  </si>
  <si>
    <t>2</t>
  </si>
  <si>
    <t>Service Category</t>
  </si>
  <si>
    <t>Agent Outlet Location</t>
  </si>
  <si>
    <t>Banking Products</t>
  </si>
  <si>
    <t>OID</t>
  </si>
  <si>
    <t>itemID</t>
  </si>
  <si>
    <t>00</t>
  </si>
  <si>
    <t>01</t>
  </si>
  <si>
    <t>02</t>
  </si>
  <si>
    <t>000</t>
  </si>
  <si>
    <t>0001</t>
  </si>
  <si>
    <t>0002</t>
  </si>
  <si>
    <t>HomeAgent</t>
  </si>
  <si>
    <t>AwayAgent</t>
  </si>
  <si>
    <t>0003</t>
  </si>
  <si>
    <t>All Banking Products</t>
  </si>
  <si>
    <t>Cash Deposit</t>
  </si>
  <si>
    <t>Cash Withdraw</t>
  </si>
  <si>
    <t>Home Agent</t>
  </si>
  <si>
    <t>Away Agent</t>
  </si>
  <si>
    <t>name</t>
  </si>
  <si>
    <t>effectiveFrom</t>
  </si>
  <si>
    <t>effectiveTo</t>
  </si>
  <si>
    <t>Charge Model Q2 2016</t>
  </si>
  <si>
    <t>CityAgent charge model for Q2, 2015</t>
  </si>
  <si>
    <t>I</t>
  </si>
  <si>
    <t>Alternate charge model for Q1, 2015</t>
  </si>
  <si>
    <t>Primary charge model for Q1, 2015</t>
  </si>
  <si>
    <t>Primary Q1 2016</t>
  </si>
  <si>
    <t>Alternate Q1 2016</t>
  </si>
  <si>
    <t>chargeModelDefID</t>
  </si>
  <si>
    <t>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</t>
  </si>
  <si>
    <t>{"ChargeName":"Default", "description":"No charge applicable for any service","minChargeAmount":"0", "chargeAmount":"0", "method":"Percentage", "ChargeDetails":[]}</t>
  </si>
  <si>
    <t>0000-000-00</t>
  </si>
  <si>
    <t>0001-001-01</t>
  </si>
  <si>
    <t>0001-002-01</t>
  </si>
  <si>
    <t>0002-001-01</t>
  </si>
  <si>
    <t>0001-002-02</t>
  </si>
  <si>
    <t>0002-002-02</t>
  </si>
  <si>
    <t>0001-001-02</t>
  </si>
  <si>
    <t>0002-001-02</t>
  </si>
  <si>
    <t>0002-002-01</t>
  </si>
  <si>
    <t>0003-001-01</t>
  </si>
  <si>
    <t>0003-001-02</t>
  </si>
  <si>
    <t>0003-002-01</t>
  </si>
  <si>
    <t>0003-002-02</t>
  </si>
  <si>
    <t>createdBy</t>
  </si>
  <si>
    <t>admin</t>
  </si>
  <si>
    <t>createdOn</t>
  </si>
  <si>
    <t>2016-01-07 12:51:42</t>
  </si>
  <si>
    <t>2016-01-07 12:51:43</t>
  </si>
  <si>
    <t>2016-01-07 12:51:44</t>
  </si>
  <si>
    <t>2016-01-07 12:51:45</t>
  </si>
  <si>
    <t>2016-01-07 12:51:46</t>
  </si>
  <si>
    <t>2016-01-07 12:51:47</t>
  </si>
  <si>
    <t>2016-01-07 12:51:48</t>
  </si>
  <si>
    <t>2016-01-07 12:51:49</t>
  </si>
  <si>
    <t>2016-01-07 12:51:50</t>
  </si>
  <si>
    <t>2016-01-07 12:51:51</t>
  </si>
  <si>
    <t>2016-01-07 12:51:52</t>
  </si>
  <si>
    <t>2016-01-07 12:51:53</t>
  </si>
  <si>
    <t>2016-01-07 12:51:54</t>
  </si>
  <si>
    <t>2016-01-07 12:51:55</t>
  </si>
  <si>
    <t>2016-01-07 12:51:56</t>
  </si>
  <si>
    <t>2016-01-07 12:51:57</t>
  </si>
  <si>
    <t>2016-01-07 12:51:58</t>
  </si>
  <si>
    <t>2016-01-07 12:51:59</t>
  </si>
  <si>
    <t>2016-01-07 12:52:00</t>
  </si>
  <si>
    <t>2016-01-07 12:52:01</t>
  </si>
  <si>
    <t>2016-01-07 12:52:02</t>
  </si>
  <si>
    <t>2016-01-07 12:52:03</t>
  </si>
  <si>
    <t>2016-01-07 12:52:04</t>
  </si>
  <si>
    <t>2016-01-07 12:52:05</t>
  </si>
  <si>
    <t>2016-01-07 12:52:06</t>
  </si>
  <si>
    <t>2016-01-07 12:52:07</t>
  </si>
  <si>
    <t>CMD-00000001</t>
  </si>
  <si>
    <t>CMD-00000002</t>
  </si>
  <si>
    <t>CMD-00000003</t>
  </si>
  <si>
    <t>CMI-00000001</t>
  </si>
  <si>
    <t>CMI-00000002</t>
  </si>
  <si>
    <t>CMI-00000003</t>
  </si>
  <si>
    <t>CMI-00000004</t>
  </si>
  <si>
    <t>CMI-00000005</t>
  </si>
  <si>
    <t>CMI-00000006</t>
  </si>
  <si>
    <t>CMI-00000007</t>
  </si>
  <si>
    <t>CMI-00000008</t>
  </si>
  <si>
    <t>CMI-00000009</t>
  </si>
  <si>
    <t>CMI-00000010</t>
  </si>
  <si>
    <t>CMI-00000011</t>
  </si>
  <si>
    <t>CMI-00000012</t>
  </si>
  <si>
    <t>CMI-00000013</t>
  </si>
  <si>
    <t>CMI-00000014</t>
  </si>
  <si>
    <t>CMI-00000015</t>
  </si>
  <si>
    <t>CMI-00000016</t>
  </si>
  <si>
    <t>CMI-00000017</t>
  </si>
  <si>
    <t>CMI-00000018</t>
  </si>
  <si>
    <t>CMI-00000019</t>
  </si>
  <si>
    <t>CMI-00000020</t>
  </si>
  <si>
    <t>CMI-00000021</t>
  </si>
  <si>
    <t>CMI-00000022</t>
  </si>
  <si>
    <t>CMI-00000023</t>
  </si>
  <si>
    <t>CMI-00000024</t>
  </si>
  <si>
    <t>CMI-00000025</t>
  </si>
  <si>
    <t>CMI-00000026</t>
  </si>
  <si>
    <t>GLMasterData</t>
  </si>
  <si>
    <t>glID</t>
  </si>
  <si>
    <t>glType</t>
  </si>
  <si>
    <t>glNo</t>
  </si>
  <si>
    <t xml:space="preserve">createdBy </t>
  </si>
  <si>
    <t>GL-00000001</t>
  </si>
  <si>
    <t>GL-00000002</t>
  </si>
  <si>
    <t>GL-00000003</t>
  </si>
  <si>
    <t>GL-00000004</t>
  </si>
  <si>
    <t>GL-00000005</t>
  </si>
  <si>
    <t>GL-00000006</t>
  </si>
  <si>
    <t>GL-00000007</t>
  </si>
  <si>
    <t>GL-00000008</t>
  </si>
  <si>
    <t>GL-00000009</t>
  </si>
  <si>
    <t>GL-00000010</t>
  </si>
  <si>
    <t>GL-00000011</t>
  </si>
  <si>
    <t>GL-00000012</t>
  </si>
  <si>
    <t>N</t>
  </si>
  <si>
    <t>Description</t>
  </si>
  <si>
    <t>DR</t>
  </si>
  <si>
    <t>CR</t>
  </si>
  <si>
    <t>VAT</t>
  </si>
  <si>
    <t>Balance Inquiry</t>
  </si>
  <si>
    <t>Mini Statement</t>
  </si>
  <si>
    <t>Fund Transfer With CBL</t>
  </si>
  <si>
    <t>AnyProduct</t>
  </si>
  <si>
    <t>AnyAgent</t>
  </si>
  <si>
    <t xml:space="preserve">Agent Agent of CBL </t>
  </si>
  <si>
    <t>FundTransferWithCBL</t>
  </si>
  <si>
    <t>CashWithdraw</t>
  </si>
  <si>
    <t>0004</t>
  </si>
  <si>
    <t>0005</t>
  </si>
  <si>
    <t>BalanceInquiry</t>
  </si>
  <si>
    <t>MiniStatement</t>
  </si>
  <si>
    <t>ACOpenSavingDR</t>
  </si>
  <si>
    <t>0101490000050</t>
  </si>
  <si>
    <t>FundTransferWithCBLDR</t>
  </si>
  <si>
    <t>0101490000051</t>
  </si>
  <si>
    <t>CashDepositDR</t>
  </si>
  <si>
    <t>0101490000052</t>
  </si>
  <si>
    <t>CashWithdrawDR</t>
  </si>
  <si>
    <t>0101490000053</t>
  </si>
  <si>
    <t>ACOpenSavingCR</t>
  </si>
  <si>
    <t>0101490000054</t>
  </si>
  <si>
    <t>FundTransferWithCBLCR</t>
  </si>
  <si>
    <t>0101490000055</t>
  </si>
  <si>
    <t>CashDepositCR</t>
  </si>
  <si>
    <t>0101490000056</t>
  </si>
  <si>
    <t>CashWithdrawCR</t>
  </si>
  <si>
    <t>0101490000060</t>
  </si>
  <si>
    <t>ACOpen-VAT</t>
  </si>
  <si>
    <t>0101490000061</t>
  </si>
  <si>
    <t>FundTransferWithCBL-VAT</t>
  </si>
  <si>
    <t>0101490000062</t>
  </si>
  <si>
    <t>CashDeposit-VAT</t>
  </si>
  <si>
    <t>0101490000063</t>
  </si>
  <si>
    <t>CashWithdraw-VAT</t>
  </si>
  <si>
    <t>0101490000064</t>
  </si>
</sst>
</file>

<file path=xl/styles.xml><?xml version="1.0" encoding="utf-8"?>
<styleSheet xmlns="http://schemas.openxmlformats.org/spreadsheetml/2006/main">
  <numFmts count="1">
    <numFmt numFmtId="164" formatCode="yyyy\-mm\-dd"/>
  </numFmts>
  <fonts count="11">
    <font>
      <sz val="11"/>
      <color theme="1"/>
      <name val="Calibri"/>
      <family val="2"/>
      <scheme val="minor"/>
    </font>
    <font>
      <sz val="11"/>
      <color theme="1"/>
      <name val="Nikosh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sz val="8"/>
      <color theme="1"/>
      <name val="Times New Roman"/>
      <family val="1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4"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Border="1" applyAlignment="1"/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quotePrefix="1" applyNumberFormat="1" applyAlignment="1">
      <alignment vertical="top"/>
    </xf>
    <xf numFmtId="49" fontId="0" fillId="0" borderId="0" xfId="0" quotePrefix="1" applyNumberFormat="1"/>
    <xf numFmtId="0" fontId="0" fillId="0" borderId="0" xfId="0" applyNumberFormat="1" applyAlignment="1">
      <alignment vertical="top"/>
    </xf>
    <xf numFmtId="0" fontId="0" fillId="0" borderId="0" xfId="0" applyAlignment="1"/>
    <xf numFmtId="0" fontId="3" fillId="0" borderId="0" xfId="0" applyFont="1"/>
    <xf numFmtId="0" fontId="0" fillId="0" borderId="0" xfId="0"/>
    <xf numFmtId="0" fontId="0" fillId="2" borderId="0" xfId="0" quotePrefix="1" applyFill="1" applyAlignment="1">
      <alignment horizontal="center"/>
    </xf>
    <xf numFmtId="0" fontId="0" fillId="0" borderId="0" xfId="0"/>
    <xf numFmtId="0" fontId="0" fillId="0" borderId="0" xfId="0" applyNumberFormat="1" applyAlignment="1">
      <alignment wrapText="1"/>
    </xf>
    <xf numFmtId="49" fontId="5" fillId="0" borderId="0" xfId="2" applyNumberFormat="1" applyFont="1"/>
    <xf numFmtId="0" fontId="6" fillId="0" borderId="1" xfId="0" applyFont="1" applyBorder="1" applyAlignment="1">
      <alignment vertical="top" wrapText="1"/>
    </xf>
    <xf numFmtId="0" fontId="6" fillId="0" borderId="0" xfId="0" applyFont="1"/>
    <xf numFmtId="0" fontId="0" fillId="0" borderId="0" xfId="0" applyAlignment="1">
      <alignment horizontal="left"/>
    </xf>
    <xf numFmtId="49" fontId="7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/>
    <xf numFmtId="0" fontId="8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/>
    <xf numFmtId="49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49" fontId="8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1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amal@spectrum-bd.com" TargetMode="External"/><Relationship Id="rId1" Type="http://schemas.openxmlformats.org/officeDocument/2006/relationships/hyperlink" Target="mailto:asif.hasan@gmail.com" TargetMode="External"/><Relationship Id="rId6" Type="http://schemas.openxmlformats.org/officeDocument/2006/relationships/hyperlink" Target="mailto:bank.manager@aganibankbd.com" TargetMode="External"/><Relationship Id="rId5" Type="http://schemas.openxmlformats.org/officeDocument/2006/relationships/hyperlink" Target="mailto:bank.officer@aganibankbd.com" TargetMode="External"/><Relationship Id="rId4" Type="http://schemas.openxmlformats.org/officeDocument/2006/relationships/hyperlink" Target="mailto:officer@doe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1" sqref="B21"/>
    </sheetView>
  </sheetViews>
  <sheetFormatPr defaultRowHeight="15"/>
  <cols>
    <col min="1" max="1" width="9.140625" style="10"/>
    <col min="2" max="2" width="17.85546875" customWidth="1"/>
  </cols>
  <sheetData>
    <row r="1" spans="1:2">
      <c r="A1" s="9" t="s">
        <v>0</v>
      </c>
      <c r="B1" s="1" t="s">
        <v>1</v>
      </c>
    </row>
    <row r="2" spans="1:2">
      <c r="A2" s="10">
        <v>1</v>
      </c>
      <c r="B2" s="2" t="s">
        <v>3</v>
      </c>
    </row>
    <row r="3" spans="1:2" s="6" customFormat="1">
      <c r="A3" s="10">
        <v>2</v>
      </c>
      <c r="B3" s="2" t="s">
        <v>62</v>
      </c>
    </row>
    <row r="4" spans="1:2" s="6" customFormat="1">
      <c r="A4" s="10">
        <v>3</v>
      </c>
      <c r="B4" s="2" t="s">
        <v>61</v>
      </c>
    </row>
    <row r="5" spans="1:2">
      <c r="A5" s="10">
        <v>4</v>
      </c>
      <c r="B5" s="2" t="s">
        <v>2</v>
      </c>
    </row>
    <row r="6" spans="1:2">
      <c r="A6" s="10">
        <v>5</v>
      </c>
      <c r="B6" s="2" t="s">
        <v>41</v>
      </c>
    </row>
    <row r="7" spans="1:2">
      <c r="A7" s="10">
        <v>6</v>
      </c>
      <c r="B7" s="2" t="s">
        <v>42</v>
      </c>
    </row>
    <row r="8" spans="1:2" s="1" customFormat="1">
      <c r="A8" s="10">
        <v>7</v>
      </c>
      <c r="B8" s="2" t="s">
        <v>43</v>
      </c>
    </row>
    <row r="9" spans="1:2">
      <c r="A9" s="10">
        <v>8</v>
      </c>
      <c r="B9" s="2" t="s">
        <v>17</v>
      </c>
    </row>
    <row r="10" spans="1:2">
      <c r="A10" s="10">
        <v>9</v>
      </c>
      <c r="B10" s="2" t="s">
        <v>44</v>
      </c>
    </row>
    <row r="11" spans="1:2">
      <c r="A11" s="10">
        <v>10</v>
      </c>
      <c r="B11" s="2" t="s">
        <v>45</v>
      </c>
    </row>
    <row r="12" spans="1:2">
      <c r="A12" s="10">
        <v>11</v>
      </c>
      <c r="B12" s="2" t="s">
        <v>46</v>
      </c>
    </row>
    <row r="13" spans="1:2">
      <c r="A13" s="10">
        <v>12</v>
      </c>
      <c r="B13" s="2" t="s">
        <v>47</v>
      </c>
    </row>
    <row r="14" spans="1:2">
      <c r="A14" s="10">
        <v>13</v>
      </c>
      <c r="B14" s="2" t="s">
        <v>48</v>
      </c>
    </row>
    <row r="15" spans="1:2">
      <c r="A15" s="10">
        <v>14</v>
      </c>
      <c r="B15" s="2" t="s">
        <v>49</v>
      </c>
    </row>
    <row r="16" spans="1:2">
      <c r="A16" s="10">
        <v>15</v>
      </c>
      <c r="B16" s="2" t="s">
        <v>52</v>
      </c>
    </row>
    <row r="17" spans="1:2">
      <c r="A17" s="10">
        <v>16</v>
      </c>
      <c r="B17" s="2" t="s">
        <v>254</v>
      </c>
    </row>
    <row r="18" spans="1:2">
      <c r="A18" s="10">
        <v>17</v>
      </c>
      <c r="B18" t="s">
        <v>781</v>
      </c>
    </row>
    <row r="19" spans="1:2">
      <c r="A19" s="10">
        <v>18</v>
      </c>
      <c r="B19" t="s">
        <v>782</v>
      </c>
    </row>
    <row r="20" spans="1:2">
      <c r="A20" s="10">
        <v>19</v>
      </c>
      <c r="B20" t="s">
        <v>783</v>
      </c>
    </row>
    <row r="21" spans="1:2">
      <c r="A21" s="10">
        <v>20</v>
      </c>
      <c r="B21" t="s">
        <v>784</v>
      </c>
    </row>
  </sheetData>
  <hyperlinks>
    <hyperlink ref="B5" location="Role!A1" display="Role"/>
    <hyperlink ref="B6" location="Login!A1" display="Login"/>
    <hyperlink ref="B2" location="MetaProperty!A1" display="MetaProperty"/>
    <hyperlink ref="B7" location="Bank!A1" display="Bank"/>
    <hyperlink ref="B8" location="Branch!A1" display="Branch"/>
    <hyperlink ref="B9" location="Agent!A1" display="Agent"/>
    <hyperlink ref="B10" location="Account!A1" display="Account"/>
    <hyperlink ref="B11" location="Period!A1" display="Period"/>
    <hyperlink ref="B12" location="LedgerGroup!A1" display="LedgerGroup"/>
    <hyperlink ref="B13" location="LedgerCategory!A1" display="LedgerCategory"/>
    <hyperlink ref="B14" location="Ledger!A1" display="Ledger"/>
    <hyperlink ref="B15" location="Subledger!A1" display="Subledger"/>
    <hyperlink ref="B3" location="TopMenu!A1" display="TopMenu"/>
    <hyperlink ref="B4" location="LeftMenu!A1" display="LeftMenu"/>
    <hyperlink ref="B16" location="Trans!A1" display="Trans"/>
    <hyperlink ref="B17" location="Product!A1" display="Product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13.42578125" style="10" bestFit="1" customWidth="1"/>
    <col min="2" max="2" width="20.7109375" customWidth="1"/>
    <col min="3" max="3" width="85.85546875" bestFit="1" customWidth="1"/>
    <col min="4" max="4" width="28.140625" customWidth="1"/>
    <col min="5" max="5" width="20.7109375" style="16" customWidth="1"/>
  </cols>
  <sheetData>
    <row r="1" spans="1:5">
      <c r="A1" s="10" t="s">
        <v>3</v>
      </c>
      <c r="B1" t="s">
        <v>50</v>
      </c>
      <c r="C1" t="s">
        <v>11</v>
      </c>
      <c r="D1" t="s">
        <v>12</v>
      </c>
      <c r="E1" s="16" t="str">
        <f>"insert into "&amp;$A$1&amp;"("&amp;B1&amp;", "&amp;C1&amp;", "&amp;D1&amp;") values("</f>
        <v>insert into MetaProperty(propertyID, valueJSON, description) values(</v>
      </c>
    </row>
    <row r="2" spans="1:5">
      <c r="A2" s="10">
        <v>1</v>
      </c>
      <c r="B2" s="6">
        <v>101</v>
      </c>
      <c r="C2" s="11" t="s">
        <v>179</v>
      </c>
      <c r="D2" s="6" t="s">
        <v>31</v>
      </c>
      <c r="E2" s="16" t="str">
        <f>$E$1&amp;IF(ISBLANK(B2), "null", "'"&amp;B2&amp;"'")&amp;", "&amp;IF(ISBLANK(C2), "null", "'"&amp;C2&amp;"'")&amp;", "&amp;IF(ISBLANK(D2), "null", "'"&amp;D2&amp;"'")&amp;");"</f>
        <v>insert into MetaProperty(propertyID, valueJSON, description) values('101', '{"Charges":[{"name":"SelfDeposit","value":0,"method":"Absolute","sortOrder":0},{"name":"BearerDeposit","value":0,"method":"Absolute","sortOrder":1},{"name":"Withdrawal","value":10,"method":"Absolute","sortOrder":2},{"name":"Transfer","value":"9","method":"Absolute","sortOrder":3},{"name":"MiniStatement","value":"10","method":"Absolute","sortOrder":4},{"name":"AccountStatement","value":"10","method":"Absolute","sortOrder":5},{"name":"BalanceInquiry","value":5,"method":"Absolute","sortOrder":6},{"name":"AccountClosing","value":100,"method":"Absolute","sortOrder":7}]}', 'Different types of service charge');</v>
      </c>
    </row>
    <row r="3" spans="1:5" s="6" customFormat="1">
      <c r="A3" s="10">
        <v>2</v>
      </c>
      <c r="B3" s="6">
        <v>102</v>
      </c>
      <c r="C3" s="6" t="s">
        <v>74</v>
      </c>
      <c r="D3" s="6" t="s">
        <v>31</v>
      </c>
      <c r="E3" s="16" t="str">
        <f>$E$1&amp;IF(ISBLANK(B3), "null", "'"&amp;B3&amp;"'")&amp;", "&amp;IF(ISBLANK(C3), "null", "'"&amp;C3&amp;"'")&amp;", "&amp;IF(ISBLANK(D3), "null", "'"&amp;D3&amp;"'")&amp;");"</f>
        <v>insert into MetaProperty(propertyID, valueJSON, description) values('102', '{"VAT":[{"name":"VAT", "value":15, "method":"Percentage","sortOrder": 0}]}', 'Different types of service charge');</v>
      </c>
    </row>
    <row r="4" spans="1:5">
      <c r="A4" s="10">
        <v>3</v>
      </c>
      <c r="B4" s="6">
        <v>103</v>
      </c>
      <c r="C4" s="6" t="s">
        <v>123</v>
      </c>
      <c r="D4" s="6" t="s">
        <v>124</v>
      </c>
      <c r="E4" s="16" t="str">
        <f>$E$1&amp;IF(ISBLANK(B4), "null", "'"&amp;B4&amp;"'")&amp;", "&amp;IF(ISBLANK(C4), "null", "'"&amp;C4&amp;"'")&amp;", "&amp;IF(ISBLANK(D4), "null", "'"&amp;D4&amp;"'")&amp;");"</f>
        <v>insert into MetaProperty(propertyID, valueJSON, description) values('103', '{"InterestRate":[{"name":"SavingInterestRate", "value":6, "method":"Percentage","sortOrder": 0}]}', 'Interest Rate');</v>
      </c>
    </row>
    <row r="5" spans="1:5">
      <c r="A5" s="10">
        <v>4</v>
      </c>
      <c r="B5" s="6">
        <v>104</v>
      </c>
      <c r="C5" s="6" t="s">
        <v>151</v>
      </c>
      <c r="D5" s="6" t="s">
        <v>152</v>
      </c>
      <c r="E5" s="16" t="str">
        <f t="shared" ref="E5:E17" si="0">$E$1&amp;IF(ISBLANK(B5), "null", "'"&amp;B5&amp;"'")&amp;", "&amp;IF(ISBLANK(C5), "null", "'"&amp;C5&amp;"'")&amp;", "&amp;IF(ISBLANK(D5), "null", "'"&amp;D5&amp;"'")&amp;");"</f>
        <v>insert into MetaProperty(propertyID, valueJSON, description) values('104', '{"TransNumberForMiniStatement":[{"name":"TransNumberForMiniStatement", "value":6, "method":"","sortOrder": 0}]}', 'Trans Number For Mini Statement');</v>
      </c>
    </row>
    <row r="6" spans="1:5">
      <c r="A6" s="10">
        <v>5</v>
      </c>
      <c r="B6" s="6">
        <v>105</v>
      </c>
      <c r="C6" s="6" t="s">
        <v>139</v>
      </c>
      <c r="D6" s="6" t="s">
        <v>153</v>
      </c>
      <c r="E6" s="16" t="str">
        <f t="shared" si="0"/>
        <v>insert into MetaProperty(propertyID, valueJSON, description) values('105', '{"CustomerMinDeposit":[{"name":"CustomerMinDeposit", "value":100, "method":"","sortOrder": 0}]}', 'Customer min Deposit');</v>
      </c>
    </row>
    <row r="7" spans="1:5">
      <c r="A7" s="10">
        <v>6</v>
      </c>
      <c r="B7" s="6">
        <v>106</v>
      </c>
      <c r="C7" s="6" t="s">
        <v>140</v>
      </c>
      <c r="D7" s="6" t="s">
        <v>154</v>
      </c>
      <c r="E7" s="16" t="str">
        <f t="shared" si="0"/>
        <v>insert into MetaProperty(propertyID, valueJSON, description) values('106', '{"CustomerMaxDeposit":[{"name":"CustomerMaxDeposit", "value":25000, "method":"","sortOrder": 0}]}', 'Customer max deposit');</v>
      </c>
    </row>
    <row r="8" spans="1:5">
      <c r="A8" s="10">
        <v>7</v>
      </c>
      <c r="B8" s="6">
        <v>107</v>
      </c>
      <c r="C8" s="6" t="s">
        <v>142</v>
      </c>
      <c r="D8" s="6" t="s">
        <v>155</v>
      </c>
      <c r="E8" s="16" t="str">
        <f t="shared" si="0"/>
        <v>insert into MetaProperty(propertyID, valueJSON, description) values('107', '{"CustomerMinWithdrawal":[{"name":"CustomerMinWithdrawal", "value":100, "method":"","sortOrder": 0}]}', 'Customer min withdrawal');</v>
      </c>
    </row>
    <row r="9" spans="1:5">
      <c r="A9" s="10">
        <v>8</v>
      </c>
      <c r="B9" s="6">
        <v>108</v>
      </c>
      <c r="C9" s="6" t="s">
        <v>141</v>
      </c>
      <c r="D9" s="6" t="s">
        <v>156</v>
      </c>
      <c r="E9" s="16" t="str">
        <f t="shared" si="0"/>
        <v>insert into MetaProperty(propertyID, valueJSON, description) values('108', '{"CustomerMaxWithdrawal":[{"name":"CustomerMaxWithdrawal", "value":25000, "method":"","sortOrder": 0}]}', 'Customer Max withdrawal');</v>
      </c>
    </row>
    <row r="10" spans="1:5">
      <c r="A10" s="10">
        <v>9</v>
      </c>
      <c r="B10" s="6">
        <v>109</v>
      </c>
      <c r="C10" t="s">
        <v>143</v>
      </c>
      <c r="D10" s="6" t="s">
        <v>157</v>
      </c>
      <c r="E10" s="16" t="str">
        <f t="shared" si="0"/>
        <v>insert into MetaProperty(propertyID, valueJSON, description) values('109', '{"CustomerMinBalance":[{"name":"CustomerMinBalance", "value":100, "method":"","sortOrder": 0}]}', 'Customer min balance');</v>
      </c>
    </row>
    <row r="11" spans="1:5">
      <c r="A11" s="10">
        <v>10</v>
      </c>
      <c r="B11" s="6">
        <v>110</v>
      </c>
      <c r="C11" t="s">
        <v>144</v>
      </c>
      <c r="D11" s="6" t="s">
        <v>158</v>
      </c>
      <c r="E11" s="16" t="str">
        <f t="shared" si="0"/>
        <v>insert into MetaProperty(propertyID, valueJSON, description) values('110', '{"CustomerMaxBalance":[{"name":"CustomerMaxBalance", "value":100000, "method":"","sortOrder": 0}]}', 'Customer Max balance');</v>
      </c>
    </row>
    <row r="12" spans="1:5">
      <c r="A12" s="10">
        <v>11</v>
      </c>
      <c r="B12" s="6">
        <v>111</v>
      </c>
      <c r="C12" s="6" t="s">
        <v>145</v>
      </c>
      <c r="D12" s="6" t="s">
        <v>159</v>
      </c>
      <c r="E12" s="16" t="str">
        <f t="shared" si="0"/>
        <v>insert into MetaProperty(propertyID, valueJSON, description) values('111', '{"AgentMinDeposit":[{"name":"AgentMinDeposit", "value":1000, "method":"","sortOrder": 0}]}', 'Agent min deposit');</v>
      </c>
    </row>
    <row r="13" spans="1:5">
      <c r="A13" s="10">
        <v>12</v>
      </c>
      <c r="B13" s="6">
        <v>112</v>
      </c>
      <c r="C13" s="6" t="s">
        <v>146</v>
      </c>
      <c r="D13" s="6" t="s">
        <v>160</v>
      </c>
      <c r="E13" s="16" t="str">
        <f t="shared" si="0"/>
        <v>insert into MetaProperty(propertyID, valueJSON, description) values('112', '{"AgentMaxDeposit":[{"name":"AgentMaxDeposit", "value":100000, "method":"","sortOrder": 0}]}', 'Agent max deposit');</v>
      </c>
    </row>
    <row r="14" spans="1:5">
      <c r="A14" s="10">
        <v>13</v>
      </c>
      <c r="B14" s="6">
        <v>113</v>
      </c>
      <c r="C14" s="6" t="s">
        <v>147</v>
      </c>
      <c r="D14" s="6" t="s">
        <v>161</v>
      </c>
      <c r="E14" s="16" t="str">
        <f t="shared" si="0"/>
        <v>insert into MetaProperty(propertyID, valueJSON, description) values('113', '{"AgentMinWithdrawal":[{"name":"AgentMinWithdrawal", "value":1000, "method":"","sortOrder": 0}]}', 'Agent min withdrawal');</v>
      </c>
    </row>
    <row r="15" spans="1:5">
      <c r="A15" s="10">
        <v>14</v>
      </c>
      <c r="B15" s="6">
        <v>114</v>
      </c>
      <c r="C15" s="6" t="s">
        <v>148</v>
      </c>
      <c r="D15" s="6" t="s">
        <v>162</v>
      </c>
      <c r="E15" s="16" t="str">
        <f t="shared" si="0"/>
        <v>insert into MetaProperty(propertyID, valueJSON, description) values('114', '{"AgentMaxWithdrawal":[{"name":"AgentMaxWithdrawal", "value":100000, "method":"","sortOrder": 0}]}', 'Agent max withdrawal');</v>
      </c>
    </row>
    <row r="16" spans="1:5">
      <c r="A16" s="10">
        <v>15</v>
      </c>
      <c r="B16" s="6">
        <v>115</v>
      </c>
      <c r="C16" s="6" t="s">
        <v>149</v>
      </c>
      <c r="D16" s="6" t="s">
        <v>163</v>
      </c>
      <c r="E16" s="16" t="str">
        <f t="shared" si="0"/>
        <v>insert into MetaProperty(propertyID, valueJSON, description) values('115', '{"AgentMinBalance":[{"name":"AgentMinBalance", "value":100000, "method":"","sortOrder": 0}]}', 'Agent min Balance');</v>
      </c>
    </row>
    <row r="17" spans="1:5">
      <c r="A17" s="10">
        <v>16</v>
      </c>
      <c r="B17" s="6">
        <v>116</v>
      </c>
      <c r="C17" s="6" t="s">
        <v>150</v>
      </c>
      <c r="D17" s="6" t="s">
        <v>164</v>
      </c>
      <c r="E17" s="16" t="str">
        <f t="shared" si="0"/>
        <v>insert into MetaProperty(propertyID, valueJSON, description) values('116', '{"AgentMaxBalance":[{"name":"AgentMaxBalance", "value":1000000, "method":"","sortOrder": 0}]}', 'Agent Max balance');</v>
      </c>
    </row>
    <row r="18" spans="1:5">
      <c r="A18" s="10">
        <v>17</v>
      </c>
      <c r="B18" s="6">
        <v>117</v>
      </c>
      <c r="E18" s="1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3"/>
  <sheetViews>
    <sheetView workbookViewId="0">
      <selection activeCell="D3" sqref="D3"/>
    </sheetView>
  </sheetViews>
  <sheetFormatPr defaultRowHeight="15"/>
  <cols>
    <col min="1" max="1" width="13.42578125" style="10" bestFit="1" customWidth="1"/>
    <col min="2" max="2" width="20.7109375" style="6" customWidth="1"/>
    <col min="3" max="3" width="22.5703125" style="6" bestFit="1" customWidth="1"/>
    <col min="4" max="4" width="75.7109375" style="6" customWidth="1"/>
    <col min="5" max="5" width="24" style="6" customWidth="1"/>
    <col min="6" max="6" width="6.28515625" style="20" bestFit="1" customWidth="1"/>
    <col min="7" max="7" width="20.7109375" style="16" customWidth="1"/>
    <col min="8" max="16384" width="9.140625" style="6"/>
  </cols>
  <sheetData>
    <row r="1" spans="1:49">
      <c r="A1" s="10" t="s">
        <v>186</v>
      </c>
      <c r="B1" s="6" t="s">
        <v>187</v>
      </c>
      <c r="C1" s="6" t="s">
        <v>188</v>
      </c>
      <c r="D1" s="6" t="s">
        <v>11</v>
      </c>
      <c r="E1" s="6" t="s">
        <v>12</v>
      </c>
      <c r="F1" s="20" t="s">
        <v>28</v>
      </c>
      <c r="G1" s="16" t="str">
        <f>"insert into "&amp;$A$1&amp;"("&amp;B1&amp;", "&amp;C1&amp;", "&amp;D1&amp;", "&amp;E1&amp;", "&amp;F1&amp;") values("</f>
        <v>insert into ddlMetadata(ddlMetadataID, ddlKey, valueJSON, description, status) values(</v>
      </c>
    </row>
    <row r="2" spans="1:49">
      <c r="A2" s="10">
        <v>1</v>
      </c>
      <c r="B2" s="6">
        <v>101</v>
      </c>
      <c r="C2" s="6" t="s">
        <v>189</v>
      </c>
      <c r="D2" s="11" t="s">
        <v>715</v>
      </c>
      <c r="E2" s="6" t="s">
        <v>190</v>
      </c>
      <c r="F2" s="20" t="s">
        <v>38</v>
      </c>
      <c r="G2" s="16" t="str">
        <f>$G$1&amp;IF(ISBLANK(B2), "null", "'"&amp;B2&amp;"'")&amp;","&amp;IF(ISBLANK(C2), "null", "'"&amp;C2&amp;"'")&amp;", "&amp;IF(ISBLANK(D2), "null", "'"&amp;D2&amp;"'")&amp;", "&amp;IF(ISBLANK(E2), "null", "'"&amp;E2&amp;"'")&amp;", "&amp;IF(ISBLANK(F2), "null", "'"&amp;F2&amp;"'")&amp;");"</f>
        <v>insert into ddlMetadata(ddlMetadataID, ddlKey, valueJSON, description, status) values('101','CustomerType', '{"DDL_Type":"DDL-1", "Name":"CustomerType", "DDLList":[ {"ID":"IndividualPrivateCustomer","name":"Individual Private Customer","sortOrder":0}, {"ID":"OrganizationGovtCustomer","name":"Organization Govt. Customer","sortOrder":1}, {"ID":"OrganizationPrivateCustomer","name":"Organization Private Customer","sortOrder":2}, {"ID":"OrganizationOtherPublicCustomer","name":"Organization Other Public Customer","sortOrder":3} ]}', 'Different types of customer', 'A');</v>
      </c>
    </row>
    <row r="3" spans="1:49" ht="315">
      <c r="A3" s="10">
        <v>2</v>
      </c>
      <c r="B3" s="6">
        <v>102</v>
      </c>
      <c r="C3" s="20" t="s">
        <v>191</v>
      </c>
      <c r="D3" s="21" t="s">
        <v>713</v>
      </c>
      <c r="E3" s="6" t="s">
        <v>191</v>
      </c>
      <c r="F3" s="20" t="s">
        <v>38</v>
      </c>
      <c r="G3" s="16" t="str">
        <f t="shared" ref="G3:G21" si="0">$G$1&amp;IF(ISBLANK(B3), "null", "'"&amp;B3&amp;"'")&amp;","&amp;IF(ISBLANK(C3), "null", "'"&amp;C3&amp;"'")&amp;", "&amp;IF(ISBLANK(D3), "null", "'"&amp;D3&amp;"'")&amp;", "&amp;IF(ISBLANK(E3), "null", "'"&amp;E3&amp;"'")&amp;", "&amp;IF(ISBLANK(F3), "null", "'"&amp;F3&amp;"'")&amp;");"</f>
        <v>insert into ddlMetadata(ddlMetadataID, ddlKey, valueJSON, description, status) values('102','Nationality', '{"DDL_Type":"DDL-2", "Name":"Nationality", "DDLList":[ {"ID":"001","name":"BANGLADESHI","sortOrder":0}, {"ID":"002","name":"AMERICAN","sortOrder":1}, {"ID":"003","name":"CANADIAN","sortOrder":2}, {"ID":"004","name":"PAKISTANI","sortOrder":3}, {"ID":"005","name":"INDIAN","sortOrder":4}, {"ID":"006","name":"SRILANKAN","sortOrder":5}, {"ID":"007","name":"JAPANEES","sortOrder":6}, {"ID":"008","name":"NEPALEES","sortOrder":7}, {"ID":"009","name":"AFGHAN","sortOrder":8}, {"ID":"010","name":"AUSTRALIAN","sortOrder":9}, {"ID":"011","name":"GERMAN","sortOrder":10}, {"ID":"012","name":"HONKONG","sortOrder":11}, {"ID":"013","name":"IRANIAN","sortOrder":12}, {"ID":"014","name":"JORDANIAN","sortOrder":13}, {"ID":"015","name":"MALAYSIAN","sortOrder":14}, {"ID":"016","name":"NEW ZEALANDER","sortOrder":15}, {"ID":"017","name":"OMANEES","sortOrder":16}, {"ID":"018","name":"PHILIPPINO","sortOrder":17}, {"ID":"019","name":"SAUDI ARABIAN","sortOrder":18}, {"ID":"020","name":"SWISS","sortOrder":19}, {"ID":"021","name":"BRITISH","sortOrder":20}, {"ID":"022","name":"TAIWAN","sortOrder":21} ]}', 'Nationality', 'A');</v>
      </c>
    </row>
    <row r="4" spans="1:49">
      <c r="A4" s="10">
        <v>3</v>
      </c>
      <c r="B4" s="6">
        <v>103</v>
      </c>
      <c r="C4" s="6" t="s">
        <v>192</v>
      </c>
      <c r="D4" s="11" t="s">
        <v>482</v>
      </c>
      <c r="E4" s="6" t="s">
        <v>192</v>
      </c>
      <c r="F4" s="20" t="s">
        <v>38</v>
      </c>
      <c r="G4" s="16" t="str">
        <f t="shared" si="0"/>
        <v>insert into ddlMetadata(ddlMetadataID, ddlKey, valueJSON, description, status) values('103','Occupation', '{"DDL_Type":"DDL-3", "Name":"OccupationJson", "DDLList":[  {"ID":"743","name":"Banker","sortOrder":0},  {"ID":"772","name":"Business ( Money Changer)","sortOrder":1},  {"ID":"774","name":"Business (Car Dealer, Repair, Finance)","sortOrder":2},  {"ID":"770","name":"Business (Courier Service)","sortOrder":3},  {"ID":"767","name":"Business (Export Sector)","sortOrder":4},  {"ID":"773","name":"Business (Hotel /Restuarent / Bar)","sortOrder":5},  {"ID":"776","name":"Business (Other Local Business)","sortOrder":6},  {"ID":"737","name":"Business (Real State / Construction)","sortOrder":7},  {"ID":"771","name":"Business (Stock Broker)","sortOrder":8},  {"ID":"775","name":"Business (Trading, Retail)","sortOrder":9},  {"ID":"768","name":"Business (jewelry / gems/ art/ antique)","sortOrder":10},  {"ID":"758","name":"Defense Service (Commissioned Officer)","sortOrder":11},  {"ID":"759","name":"Defense Service (Non-Commissioned)","sortOrder":12},  {"ID":"777","name":"Director Private Limited Company","sortOrder":13},  {"ID":"778","name":"Director Public Limited Company","sortOrder":14},  {"ID":"742","name":"Doctor","sortOrder":15},  {"ID":"762","name":"Engineer","sortOrder":16},  {"ID":"779","name":"Government Service","sortOrder":17},  {"ID":"740","name":"Government Service - Non Officer","sortOrder":18},  {"ID":"739","name":"Government Service Officer","sortOrder":19},  {"ID":"746","name":"Housewife","sortOrder":20},  {"ID":"757","name":"Judiciary","sortOrder":21},  {"ID":"763","name":"Lawyer","sortOrder":22},  {"ID":"780","name":"Others","sortOrder":23},  {"ID":"756","name":"Police, Customs, Tax","sortOrder":24},  {"ID":"764","name":"Private Service (Managerial)","sortOrder":25},  {"ID":"765","name":"Private Service (Non-Managerial)","sortOrder":26},  {"ID":"761","name":"Professor","sortOrder":27},  {"ID":"766","name":"Retired Individual","sortOrder":28},  {"ID":"744","name":"Self Employed Professional","sortOrder":29},  {"ID":"738","name":"Service","sortOrder":30},  {"ID":"760","name":"Service- State Owned Enterprise (managerial)","sortOrder":31},  {"ID":"769","name":"Service- State Owned Enterprise (non-managerial)","sortOrder":32},  {"ID":"745","name":"Student","sortOrder":33},  {"ID":"741","name":"Teacher","sortOrder":34} ]}  ', 'Occupation', 'A');</v>
      </c>
    </row>
    <row r="5" spans="1:49">
      <c r="A5" s="10">
        <v>4</v>
      </c>
      <c r="B5" s="6">
        <v>104</v>
      </c>
      <c r="C5" s="6" t="s">
        <v>193</v>
      </c>
      <c r="D5" s="11" t="s">
        <v>483</v>
      </c>
      <c r="E5" s="6" t="s">
        <v>194</v>
      </c>
      <c r="F5" s="20" t="s">
        <v>38</v>
      </c>
      <c r="G5" s="16" t="str">
        <f t="shared" si="0"/>
        <v>insert into ddlMetadata(ddlMetadataID, ddlKey, valueJSON, description, status) values('104','Division', '{"DDL_Type":"DDL-4", "Name":"Division", "DDLList":[  {"ID":"1","name":"CHITTAGONG","countryID":"001","sortOrder":0},  {"ID":"2","name":"DHAKA","countryID":"001","sortOrder":1},  {"ID":"3","name":"KHULNA","countryID":"001","sortOrder":2},  {"ID":"4","name":"RAJSHAHI","countryID":"001","sortOrder":3},  {"ID":"5","name":"BARISAL","countryID":"001","sortOrder":4},  {"ID":"6","name":"SYLHET","countryID":"001","sortOrder":5},  {"ID":"7","name":"RANGPUR","countryID":"001","sortOrder":6} ]}', 'Division name', 'A');</v>
      </c>
    </row>
    <row r="6" spans="1:49">
      <c r="A6" s="10">
        <v>5</v>
      </c>
      <c r="B6" s="6">
        <v>105</v>
      </c>
      <c r="C6" s="6" t="s">
        <v>195</v>
      </c>
      <c r="D6" s="11" t="s">
        <v>484</v>
      </c>
      <c r="E6" s="6" t="s">
        <v>196</v>
      </c>
      <c r="F6" s="20" t="s">
        <v>38</v>
      </c>
      <c r="G6" s="16" t="str">
        <f t="shared" si="0"/>
        <v>insert into ddlMetadata(ddlMetadataID, ddlKey, valueJSON, description, status) values('105','District', '{"DDL_Type":"DDL-5", "Name":"District", "DDLList":[  {"ID":"110","Div_ID":"1","name":"BANDARBAN","sortOrder":0},  {"ID":"115","Div_ID":"1","name":"BRAHMANBARIA","sortOrder":1},  {"ID":"120","Div_ID":"1","name":"CHANDPUR","sortOrder":2},  {"ID":"125","Div_ID":"1","name":"CHITTAGONG","sortOrder":3},  {"ID":"130","Div_ID":"1","name":"RANGAMATI","sortOrder":4},  {"ID":"135","Div_ID":"1","name":"COMILLA","sortOrder":5},  {"ID":"140","Div_ID":"1","name":"COX''S BAZAR","sortOrder":6},  {"ID":"145","Div_ID":"1","name":"FENI","sortOrder":7},  {"ID":"160","Div_ID":"1","name":"KHAGRACHARI","sortOrder":8},  {"ID":"165","Div_ID":"1","name":"LAKSHMIPUR","sortOrder":9},  {"ID":"180","Div_ID":"1","name":"NOAKHALI","sortOrder":10},  {"ID":"210","Div_ID":"2","name":"DHAKA","sortOrder":11},  {"ID":"215","Div_ID":"2","name":"FARIDPUR","sortOrder":12},  {"ID":"220","Div_ID":"2","name":"GAZIPUR","sortOrder":13},  {"ID":"225","Div_ID":"2","name":"GOPALGANJ","sortOrder":14},  {"ID":"230","Div_ID":"2","name":"JAMALPUR","sortOrder":15},  {"ID":"235","Div_ID":"2","name":"KISHOREGANJ","sortOrder":16},  {"ID":"240","Div_ID":"2","name":"MADARIPUR","sortOrder":17},  {"ID":"245","Div_ID":"2","name":"MANIKGANJ","sortOrder":18},  {"ID":"250","Div_ID":"2","name":"MUNSHIGANJ","sortOrder":19},  {"ID":"255","Div_ID":"2","name":"MYMENSINGH","sortOrder":20},  {"ID":"260","Div_ID":"2","name":"NARAYANGANJ","sortOrder":21},  {"ID":"265","Div_ID":"2","name":"NARSINGDI","sortOrder":22},  {"ID":"270","Div_ID":"2","name":"NETROKONA","sortOrder":23},  {"ID":"275","Div_ID":"2","name":"RAJBARI","sortOrder":24},  {"ID":"280","Div_ID":"2","name":"SHARIATPUR","sortOrder":25},  {"ID":"285","Div_ID":"2","name":"SHERPUR","sortOrder":26},  {"ID":"290","Div_ID":"2","name":"TANGAIL","sortOrder":27},  {"ID":"310","Div_ID":"3","name":"BAGERHAT","sortOrder":28},  {"ID":"330","Div_ID":"3","name":"CHUADANGA","sortOrder":29},  {"ID":"335","Div_ID":"3","name":"JESSORE","sortOrder":30},  {"ID":"345","Div_ID":"3","name":"JHENAIDAH","sortOrder":31},  {"ID":"350","Div_ID":"3","name":"KHULNA","sortOrder":32},  {"ID":"355","Div_ID":"3","name":"KUSHTIA","sortOrder":33},  {"ID":"360","Div_ID":"3","name":"MAGURA","sortOrder":34},  {"ID":"365","Div_ID":"3","name":"MEHERPUR","sortOrder":35},  {"ID":"370","Div_ID":"3","name":"NARAIL","sortOrder":36},  {"ID":"385","Div_ID":"3","name":"SATKHIRA","sortOrder":37},  {"ID":"410","Div_ID":"4","name":"BOGRA","sortOrder":38},  {"ID":"415","Div_ID":"4","name":"JOYPURHAT","sortOrder":39},  {"ID":"420","Div_ID":"4","name":"NATORE","sortOrder":40},  {"ID":"425","Div_ID":"4","name":"NAOGAON","sortOrder":41},  {"ID":"430","Div_ID":"4","name":"CHAPAI NAWABGANJ","sortOrder":42},  {"ID":"435","Div_ID":"4","name":"PABNA","sortOrder":43},  {"ID":"440","Div_ID":"4","name":"RAJSHAHI","sortOrder":44},  {"ID":"445","Div_ID":"4","name":"SIRAJGANJ","sortOrder":45},  {"ID":"450","Div_ID":"5","name":"BARGUNA","sortOrder":46},  {"ID":"455","Div_ID":"5","name":"BARISAL","sortOrder":47},  {"ID":"460","Div_ID":"5","name":"BHOLA","sortOrder":48},  {"ID":"465","Div_ID":"5","name":"JHALOKATHI","sortOrder":49},  {"ID":"470","Div_ID":"5","name":"PATUAKHALI","sortOrder":50},  {"ID":"475","Div_ID":"5","name":"PIROJPUR","sortOrder":51},  {"ID":"480","Div_ID":"6","name":"HABIGANJ","sortOrder":52},  {"ID":"485","Div_ID":"6","name":"MOULVI BAZAR","sortOrder":53},  {"ID":"510","Div_ID":"6","name":"SUNAMGANJ","sortOrder":54},  {"ID":"515","Div_ID":"6","name":"SYLHET","sortOrder":55},  {"ID":"520","Div_ID":"7","name":"DINAJPUR","sortOrder":56},  {"ID":"525","Div_ID":"7","name":"GAIBANDHA","sortOrder":57},  {"ID":"530","Div_ID":"7","name":"KURIGRAM","sortOrder":58},  {"ID":"535","Div_ID":"7","name":"LALMONIRHAT","sortOrder":59},  {"ID":"650","Div_ID":"7","name":"NILPHAMARI","sortOrder":60},  {"ID":"675","Div_ID":"7","name":"PANCHAGARH","sortOrder":61},  {"ID":"694","Div_ID":"7","name":"RANGPUR","sortOrder":62},  {"ID":"695","Div_ID":"7","name":"THAKURGAON","sortOrder":63} ]}  ', 'District name', 'A');</v>
      </c>
    </row>
    <row r="7" spans="1:49">
      <c r="A7" s="10">
        <v>6</v>
      </c>
      <c r="B7" s="6">
        <v>106</v>
      </c>
      <c r="C7" s="6" t="s">
        <v>197</v>
      </c>
      <c r="D7" s="11"/>
      <c r="E7" s="11" t="s">
        <v>293</v>
      </c>
      <c r="F7" s="20" t="s">
        <v>38</v>
      </c>
      <c r="G7" s="16" t="str">
        <f t="shared" si="0"/>
        <v>insert into ddlMetadata(ddlMetadataID, ddlKey, valueJSON, description, status) values('106','Thana', null, 'All Thana Name', 'A');</v>
      </c>
    </row>
    <row r="8" spans="1:49">
      <c r="A8" s="10">
        <v>7</v>
      </c>
      <c r="B8" s="6">
        <v>107</v>
      </c>
      <c r="C8" s="6" t="s">
        <v>198</v>
      </c>
      <c r="D8" s="11" t="s">
        <v>487</v>
      </c>
      <c r="E8" s="6" t="s">
        <v>199</v>
      </c>
      <c r="F8" s="20" t="s">
        <v>38</v>
      </c>
      <c r="G8" s="16" t="str">
        <f t="shared" si="0"/>
        <v>insert into ddlMetadata(ddlMetadataID, ddlKey, valueJSON, description, status) values('107','Country', '{"DDL_Type":"DDL-7", "Name":"Country", "DDLList":[  {"ID":"001","name":"Bangladesh","sortOrder":0},  {"ID":"002","name":"UNITED STATES OF AMERICA","sortOrder":1},  {"ID":"003","name":"CANADA","sortOrder":2},  {"ID":"004","name":"PAKISTAN","sortOrder":3},  {"ID":"005","name":"INDIA","sortOrder":4},  {"ID":"006","name":"SRI LANKA","sortOrder":5},  {"ID":"007","name":"SINGAPORE","sortOrder":6},  {"ID":"008","name":"JAPAN","sortOrder":7},  {"ID":"009","name":"NEPAL","sortOrder":8},  {"ID":"010","name":"AFGHANISTAN","sortOrder":9},  {"ID":"011","name":"AUSTRALIA","sortOrder":10},  {"ID":"012","name":"GERMANY","sortOrder":11},  {"ID":"013","name":"HONGKONG","sortOrder":12},  {"ID":"014","name":"IRAN","sortOrder":13},  {"ID":"015","name":"JORDAN","sortOrder":14},  {"ID":"016","name":"MALAYSIA","sortOrder":15},  {"ID":"017","name":"NEW ZEALAND","sortOrder":16},  {"ID":"018","name":"OMAN","sortOrder":17},  {"ID":"019","name":"PHILIPPINES","sortOrder":18},  {"ID":"020","name":"SAUDI ARABIA","sortOrder":19},  {"ID":"021","name":"Swaziland","sortOrder":20},  {"ID":"022","name":"UNITED KINGDOM","sortOrder":21},  {"ID":"023","name":"DENMARK","sortOrder":22},  {"ID":"024","name":"EGYPT","sortOrder":23},  {"ID":"025","name":"ETHIOPIA","sortOrder":24},  {"ID":"026","name":"FINLAND","sortOrder":25},  {"ID":"027","name":"FRANCE","sortOrder":26},  {"ID":"028","name":"GREECE","sortOrder":27},  {"ID":"029","name":"HUNGARY","sortOrder":28},  {"ID":"030","name":"INDONESIA","sortOrder":29},  {"ID":"031","name":"ITALY","sortOrder":30},  {"ID":"032","name":"KOREA (SOUTH)","sortOrder":31},  {"ID":"033","name":"LEBANON","sortOrder":32},  {"ID":"034","name":"LUXEMBOURG","sortOrder":33},  {"ID":"035","name":"MACAO","sortOrder":34},  {"ID":"036","name":"ARGENTINA","sortOrder":35},  {"ID":"037","name":"AUSTRIA","sortOrder":36},  {"ID":"038","name":"BAHRAIN","sortOrder":37},  {"ID":"039","name":"BELGIUM","sortOrder":38},  {"ID":"040","name":"BRAZIL","sortOrder":39},  {"ID":"041","name":"CAMEROON","sortOrder":40},  {"ID":"042","name":"CHAD","sortOrder":41},  {"ID":"043","name":"CZECH REPUBLIC","sortOrder":42},  {"ID":"044","name":"CHILIE","sortOrder":43},  {"ID":"045","name":"CROATIA","sortOrder":44},  {"ID":"046","name":"CYPRUS","sortOrder":45},  {"ID":"047","name":"SPAIN","sortOrder":46},  {"ID":"048","name":"QATAR","sortOrder":47},  {"ID":"049","name":"THAILAND","sortOrder":48},  {"ID":"050","name":"KOREA (NORTH)","sortOrder":49},  {"ID":"051","name":"BULGARIA","sortOrder":50},  {"ID":"052","name":"CHINA","sortOrder":51},  {"ID":"053","name":"ALGERIA","sortOrder":52},  {"ID":"054","name":"AZERBIJAN","sortOrder":53},  {"ID":"055","name":"BHUTAN","sortOrder":54},  {"ID":"056","name":"BRUNEI DARSUSSALAM","sortOrder":55},  {"ID":"057","name":"ALBANIA","sortOrder":56},  {"ID":"058","name":"CAMBODIA","sortOrder":57},  {"ID":"059","name":"ESTONIA","sortOrder":58},  {"ID":"060","name":"FIJI","sortOrder":59},  {"ID":"061","name":"GHANA","sortOrder":60},  {"ID":"062","name":"IRAQ","sortOrder":61},  {"ID":"063","name":"IRELAND","sortOrder":62},  {"ID":"064","name":"KENYA","sortOrder":63},  {"ID":"065","name":"KIRIBATI","sortOrder":64},  {"ID":"066","name":"KUWAIT","sortOrder":65},  {"ID":"067","name":"LATVIA","sortOrder":66},  {"ID":"068","name":"LIBYA","sortOrder":67},  {"ID":"069","name":"LITHUANIA","sortOrder":68},  {"ID":"070","name":"MALDIVES","sortOrder":69},  {"ID":"071","name":"MEXICO","sortOrder":70},  {"ID":"072","name":"MOROCCO","sortOrder":71},  {"ID":"073","name":"MYANMAR","sortOrder":72},  {"ID":"074","name":"NETHERLANDS","sortOrder":73},  {"ID":"075","name":"NIGERIA","sortOrder":74},  {"ID":"076","name":"NORWAY","sortOrder":75},  {"ID":"077","name":"PAPUA NEW GUINEA","sortOrder":76},  {"ID":"078","name":"PERU","sortOrder":77},  {"ID":"079","name":"POLAND","sortOrder":78},  {"ID":"080","name":"ROMANIA","sortOrder":79},  {"ID":"081","name":"RUSSIA","sortOrder":80},  {"ID":"082","name":"SEYCHELLES","sortOrder":81},  {"ID":"083","name":"SLOVENIA","sortOrder":82},  {"ID":"084","name":"SOLOMAN ISLANDS","sortOrder":83},  {"ID":"085","name":"SOUTH AFRICA","sortOrder":84},  {"ID":"086","name":"SUDAN","sortOrder":85},  {"ID":"087","name":"SWEDEN","sortOrder":86},  {"ID":"088","name":"SWITZERLAND","sortOrder":87},  {"ID":"089","name":"SYRIAN ARAB REPUBLIC","sortOrder":88},  {"ID":"090","name":"TAIWAN","sortOrder":89},  {"ID":"091","name":"TANZANIA","sortOrder":90},  {"ID":"092","name":"TAZIKISTAN","sortOrder":91},  {"ID":"093","name":"TUNISIA","sortOrder":92},  {"ID":"094","name":"TURKEY","sortOrder":93},  {"ID":"095","name":"TURKMINISTAN","sortOrder":94},  {"ID":"096","name":"U.A.E","sortOrder":95},  {"ID":"097","name":"UKRAINE","sortOrder":96},  {"ID":"098","name":"URUGUAY","sortOrder":97},  {"ID":"099","name":"UZBEKISTAN","sortOrder":98},  {"ID":"100","name":"VANUATU","sortOrder":99},  {"ID":"101","name":"VENEZUELA","sortOrder":100},  {"ID":"102","name":"VIETNAM","sortOrder":101},  {"ID":"103","name":"YEMEN","sortOrder":102},  {"ID":"104","name":"ZIMBABWE","sortOrder":103},  {"ID":"105","name":"MALTA","sortOrder":104},  {"ID":"106","name":"Portugal","sortOrder":105},  {"ID":"150","name":"MAURITIUS","sortOrder":106} ]}', 'Country name', 'A');</v>
      </c>
    </row>
    <row r="9" spans="1:49">
      <c r="A9" s="10">
        <v>8</v>
      </c>
      <c r="B9" s="6">
        <v>108</v>
      </c>
      <c r="C9" s="6" t="s">
        <v>200</v>
      </c>
      <c r="D9" s="11" t="s">
        <v>488</v>
      </c>
      <c r="E9" s="6" t="s">
        <v>201</v>
      </c>
      <c r="F9" s="20" t="s">
        <v>38</v>
      </c>
      <c r="G9" s="16" t="str">
        <f t="shared" si="0"/>
        <v>insert into ddlMetadata(ddlMetadataID, ddlKey, valueJSON, description, status) values('108','CustomerConcentration', '{"DDL_Type":"DDL-8", "Name":"CustomerConcentration", "DDLList":[  {"ID":"01","name":"Retail","sortOrder":0},  {"ID":"02","name":"Corporate","sortOrder":1},  {"ID":"03","name":"Government","sortOrder":2},  {"ID":"04","name":"Financial Institutions","sortOrder":3},  {"ID":"05","name":"SME","sortOrder":4},  {"ID":"06","name":"Agricultural Credit","sortOrder":5},  {"ID":"07","name":"RMG","sortOrder":6},  {"ID":"08","name":"Staff","sortOrder":7},  {"ID":"09","name":"Miscellaneous","sortOrder":8} ]}  ', 'Customer Concentration', 'A');</v>
      </c>
    </row>
    <row r="10" spans="1:49">
      <c r="A10" s="10">
        <v>9</v>
      </c>
      <c r="B10" s="6">
        <v>109</v>
      </c>
      <c r="C10" s="6" t="s">
        <v>202</v>
      </c>
      <c r="D10" s="11"/>
      <c r="E10" s="11" t="s">
        <v>294</v>
      </c>
      <c r="F10" s="20" t="s">
        <v>38</v>
      </c>
      <c r="G10" s="16" t="str">
        <f t="shared" si="0"/>
        <v>insert into ddlMetadata(ddlMetadataID, ddlKey, valueJSON, description, status) values('109','Sector', null, 'Sector ', 'A');</v>
      </c>
      <c r="H10" s="11" t="s">
        <v>203</v>
      </c>
      <c r="I10" s="11" t="s">
        <v>204</v>
      </c>
      <c r="J10" s="11" t="s">
        <v>205</v>
      </c>
      <c r="K10" s="6" t="s">
        <v>206</v>
      </c>
      <c r="L10" s="11" t="s">
        <v>207</v>
      </c>
      <c r="M10" s="11" t="s">
        <v>208</v>
      </c>
      <c r="N10" s="11" t="s">
        <v>209</v>
      </c>
      <c r="O10" s="11" t="s">
        <v>210</v>
      </c>
      <c r="P10" s="11" t="s">
        <v>211</v>
      </c>
      <c r="Q10" s="11" t="s">
        <v>212</v>
      </c>
      <c r="R10" s="11" t="s">
        <v>213</v>
      </c>
      <c r="S10" s="11" t="s">
        <v>214</v>
      </c>
      <c r="T10" s="6" t="s">
        <v>215</v>
      </c>
      <c r="U10" s="11" t="s">
        <v>216</v>
      </c>
      <c r="V10" s="11" t="s">
        <v>217</v>
      </c>
      <c r="W10" s="11" t="s">
        <v>218</v>
      </c>
      <c r="X10" s="11" t="s">
        <v>219</v>
      </c>
      <c r="Y10" s="11" t="s">
        <v>220</v>
      </c>
      <c r="Z10" s="11" t="s">
        <v>221</v>
      </c>
      <c r="AA10" s="11" t="s">
        <v>222</v>
      </c>
      <c r="AB10" s="6" t="s">
        <v>223</v>
      </c>
      <c r="AC10" s="11" t="s">
        <v>224</v>
      </c>
      <c r="AD10" s="11" t="s">
        <v>225</v>
      </c>
      <c r="AE10" s="11" t="s">
        <v>226</v>
      </c>
      <c r="AF10" s="11" t="s">
        <v>227</v>
      </c>
      <c r="AG10" s="11" t="s">
        <v>228</v>
      </c>
      <c r="AH10" s="11" t="s">
        <v>229</v>
      </c>
      <c r="AI10" s="11" t="s">
        <v>230</v>
      </c>
      <c r="AJ10" s="11" t="s">
        <v>231</v>
      </c>
      <c r="AK10" s="11" t="s">
        <v>232</v>
      </c>
      <c r="AL10" s="11" t="s">
        <v>233</v>
      </c>
      <c r="AM10" s="11" t="s">
        <v>234</v>
      </c>
      <c r="AN10" s="11" t="s">
        <v>235</v>
      </c>
      <c r="AO10" s="11" t="s">
        <v>236</v>
      </c>
      <c r="AP10" s="6" t="s">
        <v>237</v>
      </c>
      <c r="AQ10" s="11" t="s">
        <v>238</v>
      </c>
      <c r="AR10" s="11" t="s">
        <v>239</v>
      </c>
      <c r="AS10" s="11" t="s">
        <v>240</v>
      </c>
      <c r="AT10" s="11" t="s">
        <v>241</v>
      </c>
      <c r="AU10" s="11" t="s">
        <v>242</v>
      </c>
      <c r="AV10" s="11" t="s">
        <v>243</v>
      </c>
      <c r="AW10" s="11" t="s">
        <v>244</v>
      </c>
    </row>
    <row r="11" spans="1:49">
      <c r="A11" s="10">
        <v>10</v>
      </c>
      <c r="B11" s="6">
        <v>110</v>
      </c>
      <c r="C11" s="6" t="s">
        <v>245</v>
      </c>
      <c r="D11" s="11" t="s">
        <v>716</v>
      </c>
      <c r="E11" s="6" t="s">
        <v>246</v>
      </c>
      <c r="F11" s="20" t="s">
        <v>38</v>
      </c>
      <c r="G11" s="16" t="str">
        <f t="shared" si="0"/>
        <v>insert into ddlMetadata(ddlMetadataID, ddlKey, valueJSON, description, status) values('110','SectorType', '{"DDL_Type":"DDL-10", "Name":"SectorType", "DDLList":[ {"ID":"01","name":"Government Sector","CustTypeID":"OrganizationGovtCustomer","sortOrder":0}, {"ID":"02","name":"Other Public Sector","CustTypeID":"OrganizationOtherPublicCustomer","sortOrder":1}, {"ID":"03","name":"Private Sector","CustTypeID":"OrganizationPrivateCustomer","sortOrder":2} ]}  ', 'Sector Type', 'A');</v>
      </c>
    </row>
    <row r="12" spans="1:49">
      <c r="A12" s="10">
        <v>15</v>
      </c>
      <c r="B12" s="6">
        <v>115</v>
      </c>
      <c r="C12" s="6" t="s">
        <v>289</v>
      </c>
      <c r="D12" s="11" t="s">
        <v>492</v>
      </c>
      <c r="E12" s="6" t="s">
        <v>289</v>
      </c>
      <c r="F12" s="20" t="s">
        <v>38</v>
      </c>
      <c r="G12" s="16" t="str">
        <f t="shared" si="0"/>
        <v>insert into ddlMetadata(ddlMetadataID, ddlKey, valueJSON, description, status) values('115','DDL-11', '{"DDL_Type":"DDL-11", "Name":"DDL-11", "DDLList":[  {"ID":"01","name":"Government Service - Officer","sortOrder":0},  {"ID":"02","name":"Government Service - Non-Officer","sortOrder":1},  {"ID":"03","name":"Police, Customs, Tax","sortOrder":2},  {"ID":"04","name":"Judiciary","sortOrder":3},  {"ID":"05","name":"Defense Service (Commissioned Officer)","sortOrder":4},  {"ID":"06","name":"Defense Service (Non-Commissioned)","sortOrder":5},  {"ID":"07","name":"Service - State Owned Enterprise (managerial)","sortOrder":6},  {"ID":"08","name":"Service - State Owned Enterprise (non-managerial)","sortOrder":7},  {"ID":"09","name":"Teacher","sortOrder":8},  {"ID":"10","name":"Professor","sortOrder":9},  {"ID":"11","name":"Doctor","sortOrder":10},  {"ID":"12","name":"Engineer","sortOrder":11},  {"ID":"13","name":"Banker","sortOrder":12},  {"ID":"14","name":"Lawyer","sortOrder":13},  {"ID":"15","name":"Private Service (Managerial)","sortOrder":14},  {"ID":"16","name":"Private Service (non-managerial)","sortOrder":15},  {"ID":"17","name":"Self employed professional","sortOrder":16},  {"ID":"18","name":"Housewife","sortOrder":17},  {"ID":"19","name":"Retired individual","sortOrder":18},  {"ID":"20","name":"Business (Export Sector)","sortOrder":19},  {"ID":"21","name":"Business (jewelry/ gems/ art/ antique)","sortOrder":20},  {"ID":"22","name":"Business (real state/ construction","sortOrder":21},  {"ID":"23","name":"Business (courier service)","sortOrder":22},  {"ID":"24","name":"Business (stock broker)","sortOrder":23},  {"ID":"25","name":"Business (money changer)","sortOrder":24},  {"ID":"26","name":"Business (hotel/ restaurant/ bar)","sortOrder":25},  {"ID":"29","name":"Business (Car dealer, repair, finance)","sortOrder":26},  {"ID":"30","name":"Business (trading, retail)","sortOrder":27},  {"ID":"31","name":"Business (other local business)","sortOrder":28},  {"ID":"32","name":"Director Private Limited Company","sortOrder":29},  {"ID":"33","name":"Director Public Limited Company","sortOrder":30},  {"ID":"99","name":"Others","sortOrder":31} ]}', 'DDL-11', 'A');</v>
      </c>
    </row>
    <row r="13" spans="1:49">
      <c r="A13" s="10">
        <v>11</v>
      </c>
      <c r="B13" s="6">
        <v>111</v>
      </c>
      <c r="C13" s="6" t="s">
        <v>249</v>
      </c>
      <c r="D13" s="11" t="s">
        <v>493</v>
      </c>
      <c r="E13" s="6" t="s">
        <v>250</v>
      </c>
      <c r="F13" s="20" t="s">
        <v>38</v>
      </c>
      <c r="G13" s="16" t="str">
        <f t="shared" si="0"/>
        <v>insert into ddlMetadata(ddlMetadataID, ddlKey, valueJSON, description, status) values('111','LegalForm', '{"DDL_Type":"DDL-12", "Name":"LegalForm", "DDLList":[  {"ID":"01","name":"Proprietorship","sortOrder":0},  {"ID":"02","name":"Partnership","sortOrder":1},  {"ID":"03","name":"Private Limited Company","sortOrder":2},  {"ID":"04","name":"Public Limited Company","sortOrder":3},  {"ID":"05","name":"Co-operative","sortOrder":4},  {"ID":"06","name":"Public Sector","sortOrder":5},  {"ID":"07","name":"Multinational","sortOrder":6},  {"ID":"08","name":"Others","sortOrder":7} ]}  ', 'Legal Form (Nature of Ownership- CIB)', 'A');</v>
      </c>
    </row>
    <row r="14" spans="1:49">
      <c r="A14" s="10">
        <v>12</v>
      </c>
      <c r="B14" s="6">
        <v>112</v>
      </c>
      <c r="C14" s="6" t="s">
        <v>251</v>
      </c>
      <c r="D14" s="6" t="s">
        <v>494</v>
      </c>
      <c r="E14" s="6" t="s">
        <v>252</v>
      </c>
      <c r="F14" s="20" t="s">
        <v>38</v>
      </c>
      <c r="G14" s="16" t="str">
        <f t="shared" si="0"/>
        <v>insert into ddlMetadata(ddlMetadataID, ddlKey, valueJSON, description, status) values('112','GroupType', '{"DDL_Type":"DDL-13", "Name":"Group Type", "DDLList":[  {"ID":"1","name":"Corporate Group  ","sortOrder":0},  {"ID":"2","name":"Joint Account ","sortOrder":1},  {"ID":"3","name":"Joint Venture / Consortium","sortOrder":2} ]}', 'Group Type', 'A');</v>
      </c>
    </row>
    <row r="15" spans="1:49">
      <c r="A15" s="10">
        <v>13</v>
      </c>
      <c r="B15" s="6">
        <v>113</v>
      </c>
      <c r="C15" s="6" t="s">
        <v>253</v>
      </c>
      <c r="D15" s="11" t="s">
        <v>495</v>
      </c>
      <c r="E15" s="6" t="s">
        <v>253</v>
      </c>
      <c r="F15" s="20" t="s">
        <v>38</v>
      </c>
      <c r="G15" s="16" t="str">
        <f t="shared" si="0"/>
        <v>insert into ddlMetadata(ddlMetadataID, ddlKey, valueJSON, description, status) values('113','Affiliation', '{"DDL_Type":"DDL-14", "Name":"Affiliation", "DDLList":[  {"ID":"01","name":"Affiliate","sortOrder":0},  {"ID":"02","name":"Parent","sortOrder":1},  {"ID":"03","name":"Subsidiary","sortOrder":2},  {"ID":"04","name":"Sister / Allied Concern","sortOrder":3},  {"ID":"05","name":"Joint Holder (Prime)","sortOrder":4},  {"ID":"06","name":"Joint Holder (Other)","sortOrder":5},  {"ID":"07","name":"No Affiliation","sortOrder":6} ]}  ', 'Affiliation', 'A');</v>
      </c>
    </row>
    <row r="16" spans="1:49">
      <c r="A16" s="10">
        <v>14</v>
      </c>
      <c r="B16" s="6">
        <v>114</v>
      </c>
      <c r="C16" s="6" t="s">
        <v>254</v>
      </c>
      <c r="D16" s="11" t="s">
        <v>496</v>
      </c>
      <c r="E16" s="6" t="s">
        <v>254</v>
      </c>
      <c r="F16" s="20" t="s">
        <v>38</v>
      </c>
      <c r="G16" s="16" t="str">
        <f t="shared" si="0"/>
        <v>insert into ddlMetadata(ddlMetadataID, ddlKey, valueJSON, description, status) values('114','Product', '{"DDL_Type":"DDL-15", "Name":"Product", "DDLList":[  {"ID":"011","name":"Payment Order","sortOrder":0},  {"ID":"014","name":"Security Deposit Receipt","sortOrder":1},  {"ID":"021","name":"Demand Draft","sortOrder":2},  {"ID":"022","name":"Mail Transfer","sortOrder":3},  {"ID":"023","name":"Telegraphic Transfer","sortOrder":4},  {"ID":"031","name":"Local Guarantee","sortOrder":5},  {"ID":"032","name":"Foreign Guarantee","sortOrder":6},  {"ID":"040","name":"Import Contract","sortOrder":7},  {"ID":"041","name":"L/C under Aid/Investment","sortOrder":8},  {"ID":"042","name":"L/C under STA(Special Trade Arrangement)/Barter","sortOrder":9},  {"ID":"043","name":"Import from EPZ (Cash L/C /Sight) ","sortOrder":10},  {"ID":"044","name":"Import from EPZ (Cash L/C / Usance)","sortOrder":11},  {"ID":"045","name":"Import from EPZ (Back to Back L/C /Sight)","sortOrder":12},  {"ID":"046","name":"Import from EPZ (Back to Back L/C /Usance)","sortOrder":13},  {"ID":"050","name":"Others L/C(Local)","sortOrder":14},  {"ID":"051","name":"Cash L/C (Sight)","sortOrder":15},  {"ID":"052","name":"Cash L/C (Usance or Deferred)","sortOrder":16},  {"ID":"053","name":"Inland Back to Back L/C(Sight) ","sortOrder":17},  {"ID":"054","name":"Inland Back to Back L/C(Usance)","sortOrder":18},  {"ID":"055","name":"Foreign Back to Back L/C( Sight)","sortOrder":19},  {"ID":"056","name":"Export LC","sortOrder":20},  {"ID":"057","name":"Foreign Back to Back L/C(Usance)","sortOrder":21},  {"ID":"059","name":"Transferred LC","sortOrder":22},  {"ID":"070","name":"IDBP","sortOrder":23},  {"ID":"071","name":"FDBP","sortOrder":24},  {"ID":"072","name":"IDBC","sortOrder":25},  {"ID":"073","name":"FDBC","sortOrder":26},  {"ID":"074","name":"ADVANCE TT","sortOrder":27},  {"ID":"075","name":"Packing Credit","sortOrder":28},  {"ID":"076","name":"Sales Contract","sortOrder":29},  {"ID":"077","name":"Cash Sight (Non-AD)","sortOrder":30},  {"ID":"078","name":"Cash Usance (Non-AD)","sortOrder":31},  {"ID":"079","name":"Others(Local)(Non-AD)","sortOrder":32},  {"ID":"084","name":"LCAF Issue","sortOrder":33},  {"ID":"090","name":"Outward Remittance(FTT Issue)","sortOrder":34},  {"ID":"096","name":"Inward Remittance(FTT Realization)","sortOrder":35},  {"ID":"097","name":"Inward Remittance(OFBC)","sortOrder":36},  {"ID":"098","name":"Inward Remittance(Cash Foreign Currency Purchase)","sortOrder":37},  {"ID":"200","name":"F.C. DEPOSIT GEN - USD","sortOrder":38},  {"ID":"201","name":"F.C. DEPOSIT GEN - GBP","sortOrder":39},  {"ID":"202","name":"F.C. DEPOSIT GEN - EURO","sortOrder":40},  {"ID":"203","name":"F.C. DEPOSIT GEN - JPY","sortOrder":41},  {"ID":"221","name":"F.C. DEPOSIT NRB - USD","sortOrder":42},  {"ID":"222","name":"F.C. DEPOSIT NRB - GBP","sortOrder":43},  {"ID":"223","name":"F.C. DEPOSIT NRB - EURO","sortOrder":44},  {"ID":"224","name":"F.C. DEPOSIT NRB - JPY","sortOrder":45},  {"ID":"231","name":"NON RESIDENT INVESTORS TAKA A/C - NRB USD","sortOrder":46},  {"ID":"232","name":"NON RESIDENT INVESTORS TAKA A/C - NRB GBP","sortOrder":47},  {"ID":"233","name":"NON RESIDENT INVESTORS TAKA A/C - NRB  EURO","sortOrder":48},  {"ID":"234","name":"NON RESIDENT INVESTORS TAKA A/C - NRB JPY","sortOrder":49},  {"ID":"235","name":"NON RESIDENT INVESTORS TAKA A/C - OTHER USD","sortOrder":50},  {"ID":"236","name":"NON RESIDENT INVESTORS TAKA A/C - OTHER GBP","sortOrder":51},  {"ID":"237","name":"NON RESIDENT INVESTORS TAKA A/C - OTHER  EURO","sortOrder":52},  {"ID":"238","name":"NON RESIDENT INVESTORS TAKA A/C - OTHER JPY","sortOrder":53},  {"ID":"241","name":"NON RESIDENT TAKA A/C - NRB USD","sortOrder":54},  {"ID":"242","name":"NON RESIDENT TAKA A/C - NRB GBP","sortOrder":55},  {"ID":"243","name":"NON RESIDENT TAKA A/C - NRB  EURO","sortOrder":56},  {"ID":"244","name":"NON RESIDENT TAKA A/C - NRB JPY","sortOrder":57},  {"ID":"245","name":"NON RESIDENT TAKA A/C - OTHER USD","sortOrder":58},  {"ID":"246","name":"NON RESIDENT TAKA A/C - OTHER GBP","sortOrder":59},  {"ID":"247","name":"NON RESIDENT TAKA A/C - OTHER  EURO","sortOrder":60},  {"ID":"248","name":"NON RESIDENT TAKA A/C - OTHER JPY","sortOrder":61},  {"ID":"251","name":"RESIDENT FOREIGN CURRENCY DEPOSIT - USD","sortOrder":62},  {"ID":"252","name":"RESIDENT FOREIGN CURRENCY DEPOSIT - GBP","sortOrder":63},  {"ID":"253","name":"RESIDENT FOREIGN CURRENCY DEPOSIT - EURO","sortOrder":64},  {"ID":"254","name":"RESIDENT FOREIGN CURRENCY DEPOSIT - JPY","sortOrder":65},  {"ID":"261","name":"ERQ A/C - USD","sortOrder":66},  {"ID":"262","name":"ERQ A/C - GBP","sortOrder":67},  {"ID":"263","name":"ERQ A/C - EURO","sortOrder":68},  {"ID":"264","name":"ERQ A/C - JPY","sortOrder":69},  {"ID":"271","name":"FC HELD (USD)","sortOrder":70},  {"ID":"281","name":"FC HELD EDF - USD","sortOrder":71},  {"ID":"311","name":"SAVINGS BANK DEPOSIT ACCOUNT - GENERAL","sortOrder":72},  {"ID":"312","name":"SAVINGS BANK DEPOSIT ACCOUNT - STAFF","sortOrder":73},  {"ID":"313","name":"SAVINGS BANK DEPOSIT ACCOUNT - BANK","sortOrder":74},  {"ID":"314","name":"SAVINGS BANK DEPOSIT ACCOUNT - FINANCIAL INST.","sortOrder":75},  {"ID":"315","name":"SAVINGS BANK DEPOSIT ACCOUNT - OTHER INST.","sortOrder":76},  {"ID":"320","name":"NRBCB SHOHOJ SHANCHAY - 50K","sortOrder":77},  {"ID":"321","name":"NRBCB SHOHOJ SHANCHAY - 100K","sortOrder":78},  {"ID":"322","name":"NRBCB SHOHOJ SHANCHAY - 200K","sortOrder":79},  {"ID":"333","name":"CURRENT DEPOSIT ACCOUNT - GENERAL","sortOrder":80},  {"ID":"334","name":"CURRENT DEPOSIT ACCOUNT - BANK","sortOrder":81},  {"ID":"335","name":"CURRENT DEPOSIT ACCOUNT - FINANCIAL INST.","sortOrder":82},  {"ID":"336","name":"CURRENT DEPOSIT ACCOUNT - OTHER","sortOrder":83},  {"ID":"337","name":"CURRENT DEPOSIT ACCOUNT (COLLECTION)","sortOrder":84},  {"ID":"360","name":"SPECIAL NOTICE DEPOSIT (SND) ACCOUNT - GENERAL","sortOrder":85},  {"ID":"361","name":"SPECIAL NOTICE DEPOSIT (SND) ACCOUNT - BANK","sortOrder":86},  {"ID":"362","name":"SPECIAL NOTICE DEPOSIT (SND) ACCOUNT - FIN. INST.","sortOrder":87},  {"ID":"363","name":"SPECIAL NOTICE DEPOSIT (SND) ACCOUNT - OTHER","sortOrder":88},  {"ID":"364","name":"SPECIAL NOTICE DEPOSIT (SND) ACCOUNT - PREMIUM","sortOrder":89},  {"ID":"400","name":"MASHIK MUNAFA PROKALPA","sortOrder":90},  {"ID":"405","name":"NRBCB THREE MONTHS BENEFIT SCHEME","sortOrder":91},  {"ID":"410","name":"NRB MONEY MAKER SCHEME - INDIVIDUALS","sortOrder":92},  {"ID":"411","name":"NRB MONEY MAKER SCHEME - CORPORATE","sortOrder":93},  {"ID":"412","name":"NRB MONEY MAKER SCHEME(10Y) - INDIVIDUALS","sortOrder":94},  {"ID":"415","name":"NRBCB STUDENT DEPOSIT SCHEME","sortOrder":95},  {"ID":"420","name":"DEPOSIT PENSION SCHEME","sortOrder":96},  {"ID":"430","name":"TRIPLE BENEFIT PLUS SCHEME","sortOrder":97},  {"ID":"440","name":"DOUBLE BENEFIT SCHEME","sortOrder":98},  {"ID":"450","name":"LAKHOPOTI DEPOSIT SCHEME","sortOrder":99},  {"ID":"460","name":"MILLIONAIRE DEPOSIT SCHEME","sortOrder":100},  {"ID":"480","name":"NRBCB PRIORITY DEPOSIT SCHEME ","sortOrder":101},  {"ID":"481","name":"PARAIBAR SANCHAYA PATRA","sortOrder":102},  {"ID":"482","name":"BANGLADESH SANCHAYA PATRA(3YEARS-MIS)","sortOrder":103},  {"ID":"483","name":"BANGLADESH SANCHAYA PATRA(5YEARS)","sortOrder":104},  {"ID":"485","name":"NRBCB FLEXIBLE DEPOSIT SCHEME","sortOrder":105},  {"ID":"500","name":"LOAN GENERAL","sortOrder":106},  {"ID":"501","name":"LEASE FINANCE","sortOrder":107},  {"ID":"502","name":"HIRE PURCHASE","sortOrder":108},  {"ID":"503","name":"HOUSE BUILDING LOAN (COMMERCIAL)","sortOrder":109},  {"ID":"504","name":"HOUSE BUILDING LOAN (RESIDENTAIL)","sortOrder":110},  {"ID":"505","name":"SMALL LOAN SCHEME","sortOrder":111},  {"ID":"506","name":"DOCTOR CREDIT SCHEME","sortOrder":112},  {"ID":"507","name":"HOUSE FURNISHING LOAN","sortOrder":113},  {"ID":"508","name":"CAR LOAN","sortOrder":114},  {"ID":"509","name":"OVERSEAS EMPLOYMENT LOAN","sortOrder":115},  {"ID":"510","name":"HOME LOAN","sortOrder":116},  {"ID":"511","name":"EDUCATION LOAN","sortOrder":117},  {"ID":"512","name":"PERSONAL LOAN","sortOrder":118},  {"ID":"513","name":"TERM LOAN - AGRI","sortOrder":119},  {"ID":"514","name":"HIRE PURCHASE - AGRI","sortOrder":120},  {"ID":"515","name":"LEASE FINANCE- AGRI","sortOrder":121},  {"ID":"516","name":"TERM LOAN - SE","sortOrder":122},  {"ID":"517","name":"HIRE PURCHASE - SE","sortOrder":123},  {"ID":"518","name":"LEASE FINANCE - SE","sortOrder":124},  {"ID":"519","name":"PAD","sortOrder":125},  {"ID":"520","name":"TIME LOAN","sortOrder":126},  {"ID":"521","name":"LTR","sortOrder":127},  {"ID":"522","name":"PACKING CREDIT","sortOrder":128},  {"ID":"523","name":"LOAN AGAINST WORK ORDER","sortOrder":129},  {"ID":"524","name":"LOAN AGAINST SUPPLY ORDER","sortOrder":130},  {"ID":"525","name":"EXPORT TIME LOAN","sortOrder":131},  {"ID":"526","name":"EDF LOAN","sortOrder":132},  {"ID":"527","name":"LOAN AGAINST ACCEPTED BILLS/ IDBP","sortOrder":133},  {"ID":"528","name":"LOAN AGAINST EARNEST MONEY","sortOrder":134},  {"ID":"529","name":"LOAN AGAINST NRBCBL FO","sortOrder":135},  {"ID":"530","name":"LOAN AGAINST OTHER BANK’S FO","sortOrder":136},  {"ID":"531","name":"CROP LOAN","sortOrder":137},  {"ID":"532","name":"REVOLVING CROP LOAN","sortOrder":138},  {"ID":"533","name":"LTR - AGRI","sortOrder":139},  {"ID":"534","name":"LTR - SE","sortOrder":140},  {"ID":"535","name":"TIME LOAN  - SE","sortOrder":141},  {"ID":"536","name":"CASH CREDIT (HYPO)","sortOrder":142},  {"ID":"537","name":"EXPORT CASH CREDIT (HYPO)","sortOrder":143},  {"ID":"538","name":"CASH CREDIT (HYPO) - AGRI","sortOrder":144},  {"ID":"539","name":"CASH CREDIT (HYPO) - SE","sortOrder":145},  {"ID":"540","name":"SOD (GENERAL)","sortOrder":146},  {"ID":"541","name":"SOD AGT SHARE","sortOrder":147},  {"ID":"542","name":"SOD AGT FDR","sortOrder":148},  {"ID":"543","name":"SOD AGT SPECIAL SCHM","sortOrder":149},  {"ID":"544","name":"SOD AGT OTHER FO (OTHER THAN NRBCBL DEPOSIT)","sortOrder":150},  {"ID":"545","name":"SOD (GENERAL) - AGRI","sortOrder":151},  {"ID":"546","name":"SOD (GENERAL) - SE","sortOrder":152},  {"ID":"547","name":"IBP","sortOrder":153},  {"ID":"548","name":"IDBP","sortOrder":154},  {"ID":"549","name":"FBP","sortOrder":155},  {"ID":"550","name":"FDBP","sortOrder":156},  {"ID":"551","name":"EMPLOYEE HOUSE BUILDING LOAN","sortOrder":157},  {"ID":"552","name":"EXECUTIVE CAR LOAN","sortOrder":158},  {"ID":"553","name":"EMPLOYEE PERSONAL LOAN","sortOrder":159},  {"ID":"554","name":"TIME LOAN (PAD)","sortOrder":160},  {"ID":"555","name":"DEALER LOAN","sortOrder":161},  {"ID":"556","name":"HOME LOAN FOR NRB","sortOrder":162},  {"ID":"557","name":"TERM LOAN-NBFI","sortOrder":163},  {"ID":"700","name":"Fixed Deposit Receipt(Day Basis)","sortOrder":164},  {"ID":"701","name":"Fixed Deposit Receipt(1 Month)","sortOrder":165},  {"ID":"702","name":"Fixed Deposit Receipt(2 Month)","sortOrder":166},  {"ID":"703","name":"Fixed Deposit Receipt(3 Month)","sortOrder":167},  {"ID":"706","name":"Fixed Deposit Receipt(6 Month)","sortOrder":168},  {"ID":"712","name":"Fixed Deposit Receipt(12 Month)","sortOrder":169},  {"ID":"724","name":"Fixed Deposit Receipt(24 Month)","sortOrder":170},  {"ID":"751","name":"NFCD TERM DEP. - NRB USD","sortOrder":171},  {"ID":"752","name":"NFCD TERM DEP. - NRB GBP","sortOrder":172},  {"ID":"753","name":"NFCD TERM DEP. - NRB JPY","sortOrder":173},  {"ID":"754","name":"NFCD TERM DEP. - NRB EURO","sortOrder":174},  {"ID":"761","name":"NFCD TERM DEP. - OTHERS USD","sortOrder":175},  {"ID":"762","name":"NFCD TERM DEP. - OTHERS GBP","sortOrder":176},  {"ID":"763","name":"NFCD TERM DEP. - OTHERS JPY","sortOrder":177},  {"ID":"764","name":"NFCD TERM DEP. - OTHERS EURO","sortOrder":178},  {"ID":"771","name":"ERQ TERM DEP. - NRB USD","sortOrder":179},  {"ID":"772","name":"ERQ TERM DEP. - NRB GBP","sortOrder":180},  {"ID":"773","name":"ERQ TERM DEP. - NRB JPY","sortOrder":181},  {"ID":"774","name":"ERQ TERM DEP. - NRB EURO","sortOrder":182},  {"ID":"901","name":"Asset","sortOrder":183},  {"ID":"902","name":"Liability","sortOrder":184},  {"ID":"903","name":"Income","sortOrder":185},  {"ID":"904","name":"Expenditure","sortOrder":186} ]}', 'Product', 'A');</v>
      </c>
    </row>
    <row r="17" spans="1:7">
      <c r="A17" s="10">
        <v>17</v>
      </c>
      <c r="B17" s="6">
        <v>117</v>
      </c>
      <c r="C17" s="6" t="s">
        <v>255</v>
      </c>
      <c r="D17" s="6" t="s">
        <v>497</v>
      </c>
      <c r="E17" s="6" t="s">
        <v>256</v>
      </c>
      <c r="F17" s="20" t="s">
        <v>38</v>
      </c>
      <c r="G17" s="16" t="str">
        <f t="shared" si="0"/>
        <v>insert into ddlMetadata(ddlMetadataID, ddlKey, valueJSON, description, status) values('117','AccountType', '{"DDL_Type":"DDL-16", "Name":"AccountType", "DDLList":[  {"ID":"G","name":"Corporate","sortOrder":0},  {"ID":"C","name":"Customer","sortOrder":1},  {"ID":"J","name":"Joint","sortOrder":2} ]}  ', 'Account Type', 'A');</v>
      </c>
    </row>
    <row r="18" spans="1:7">
      <c r="A18" s="10">
        <v>18</v>
      </c>
      <c r="B18" s="6">
        <v>118</v>
      </c>
      <c r="C18" s="6" t="s">
        <v>257</v>
      </c>
      <c r="D18" s="6" t="s">
        <v>498</v>
      </c>
      <c r="E18" s="6" t="s">
        <v>258</v>
      </c>
      <c r="F18" s="20" t="s">
        <v>38</v>
      </c>
      <c r="G18" s="16" t="str">
        <f t="shared" si="0"/>
        <v>insert into ddlMetadata(ddlMetadataID, ddlKey, valueJSON, description, status) values('118','AccountCategory', '{"DDL_Type":"DDL-17", "Name":"AccountCategory", "DDLList":[  {"ID":"DD","name":"Demand Deposit","sortOrder":0},  {"ID":"SD","name":"Scheme Deposit","sortOrder":1},  {"ID":"TD","name":"Time Deposit","sortOrder":2} ]}', 'Account Category', 'A');</v>
      </c>
    </row>
    <row r="19" spans="1:7">
      <c r="A19" s="10">
        <v>16</v>
      </c>
      <c r="B19" s="6">
        <v>116</v>
      </c>
      <c r="C19" s="6" t="s">
        <v>247</v>
      </c>
      <c r="D19" s="11" t="s">
        <v>499</v>
      </c>
      <c r="E19" s="6" t="s">
        <v>248</v>
      </c>
      <c r="F19" s="20" t="s">
        <v>38</v>
      </c>
      <c r="G19" s="16" t="str">
        <f t="shared" si="0"/>
        <v>insert into ddlMetadata(ddlMetadataID, ddlKey, valueJSON, description, status) values('116','NatureofOwnership', '{"DDL_Type":"DDL-18", "Name":"NatureofOwnership", "DDLList":[  {"ID":"1601","name":"Individual Account","sortOrder":0},  {"ID":"1602","name":"Joint Account","sortOrder":1},  {"ID":"1603","name":"Proprietorship Account","sortOrder":2},  {"ID":"1604","name":"Partnership Account","sortOrder":3},  {"ID":"1605","name":"Private Limited Company","sortOrder":4},  {"ID":"1606","name":"Public Limited Company","sortOrder":5},  {"ID":"1607","name":"Public Sector Company/ Corporation/ Entity","sortOrder":6},  {"ID":"1608","name":"Project Account - Public Sector","sortOrder":7},  {"ID":"1609","name":"Project Account - Private Sector","sortOrder":8},  {"ID":"1610","name":"Joint Venture Account","sortOrder":9},  {"ID":"1611","name":"Religious Organization/ Institution","sortOrder":10},  {"ID":"1612","name":"Educational Organization Institution","sortOrder":11},  {"ID":"1613","name":"Local NGO","sortOrder":12},  {"ID":"1614","name":"Foreign NGO","sortOrder":13},  {"ID":"1615","name":"Association, Trust, Cooperative, Club, Society","sortOrder":14},  {"ID":"1616","name":"Embassy, UN/ Multilateral Agency","sortOrder":15},  {"ID":"1617","name":"Foreign Company/ Organization","sortOrder":16},  {"ID":"1618","name":"Others","sortOrder":17} ]}  ', 'Nature of Ownership', 'A');</v>
      </c>
    </row>
    <row r="20" spans="1:7">
      <c r="A20" s="10">
        <v>19</v>
      </c>
      <c r="B20" s="6">
        <v>119</v>
      </c>
      <c r="C20" s="6" t="s">
        <v>292</v>
      </c>
      <c r="D20" s="6" t="s">
        <v>714</v>
      </c>
      <c r="E20" s="6" t="s">
        <v>291</v>
      </c>
      <c r="F20" s="20" t="s">
        <v>38</v>
      </c>
      <c r="G20" s="16" t="str">
        <f t="shared" si="0"/>
        <v>insert into ddlMetadata(ddlMetadataID, ddlKey, valueJSON, description, status) values('119','AgentType', '{"DDL_Type":"DDL-19", "Name":"AgentType", "DDLList":[ {"ID":"A","name":"Agent","sortOrder":0}, {"ID":"SA","name":"Sub Agent","sortOrder":1}, {"ID":"BR","name":"Branch","sortOrder":2} ]}', 'Type of Agent', 'A');</v>
      </c>
    </row>
    <row r="21" spans="1:7">
      <c r="A21" s="10">
        <v>20</v>
      </c>
      <c r="B21" s="6">
        <v>120</v>
      </c>
      <c r="C21" s="6" t="s">
        <v>718</v>
      </c>
      <c r="D21" s="11" t="s">
        <v>717</v>
      </c>
      <c r="E21" s="20" t="s">
        <v>719</v>
      </c>
      <c r="F21" s="20" t="s">
        <v>38</v>
      </c>
      <c r="G21" s="16" t="str">
        <f t="shared" si="0"/>
        <v>insert into ddlMetadata(ddlMetadataID, ddlKey, valueJSON, description, status) values('120','CustomerCategory', '{"DDL_Type":"DDL-20", "Name":"CustomerCategory", "DDLList":[ {"ID":"01","name":"Individual Private Customer","CustTypeID":"IndividualPrivateCustomer","sortOrder":0}, {"ID":"02","name":"Organization Govt. Customer","CustTypeID":"OrganizationGovtCustomer","sortOrder":1}, {"ID":"03","name":"Organization Private Customer","CustTypeID":"OrganizationPrivateCustomer","sortOrder":2}, {"ID":"04","name":"Organization Other Public Customer","CustTypeID":"OrganizationOtherPublicCustomer","sortOrder":3} ]}', 'Customer Category', 'A');</v>
      </c>
    </row>
    <row r="22" spans="1:7">
      <c r="D22" s="17"/>
      <c r="G22" s="16" t="s">
        <v>13</v>
      </c>
    </row>
    <row r="23" spans="1:7">
      <c r="D23" s="11" t="s">
        <v>485</v>
      </c>
      <c r="E23" s="11" t="s">
        <v>486</v>
      </c>
      <c r="F23" s="11"/>
      <c r="G23" s="11" t="s">
        <v>290</v>
      </c>
    </row>
    <row r="24" spans="1:7">
      <c r="D24" s="11"/>
      <c r="E24" s="11"/>
      <c r="F24" s="11"/>
    </row>
    <row r="25" spans="1:7">
      <c r="D25" s="17"/>
      <c r="E25" s="11"/>
      <c r="F25" s="11"/>
    </row>
    <row r="26" spans="1:7">
      <c r="D26" s="11"/>
    </row>
    <row r="27" spans="1:7">
      <c r="D27" s="11" t="s">
        <v>489</v>
      </c>
      <c r="E27" s="11" t="s">
        <v>490</v>
      </c>
      <c r="F27" s="11"/>
      <c r="G27" s="11" t="s">
        <v>491</v>
      </c>
    </row>
    <row r="28" spans="1:7">
      <c r="E28" s="11"/>
      <c r="F28" s="11"/>
    </row>
    <row r="30" spans="1:7">
      <c r="D30" s="11"/>
      <c r="E30" s="11"/>
      <c r="F30" s="11"/>
      <c r="G30" s="11"/>
    </row>
    <row r="31" spans="1:7">
      <c r="D31" s="11"/>
    </row>
    <row r="32" spans="1:7">
      <c r="D32" s="11"/>
    </row>
    <row r="33" spans="4:4">
      <c r="D3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3"/>
  <sheetViews>
    <sheetView zoomScale="112" zoomScaleNormal="112" workbookViewId="0">
      <selection sqref="A1:XFD1048576"/>
    </sheetView>
  </sheetViews>
  <sheetFormatPr defaultRowHeight="15"/>
  <cols>
    <col min="1" max="1" width="13.42578125" style="10" bestFit="1" customWidth="1"/>
    <col min="2" max="3" width="13.42578125" style="25" customWidth="1"/>
    <col min="4" max="4" width="13.42578125" style="10" customWidth="1"/>
    <col min="5" max="5" width="20.7109375" style="20" customWidth="1"/>
    <col min="6" max="6" width="22.5703125" style="20" customWidth="1"/>
    <col min="7" max="7" width="56.5703125" style="20" customWidth="1"/>
    <col min="8" max="8" width="24" style="20" customWidth="1"/>
    <col min="9" max="9" width="6.28515625" style="20" bestFit="1" customWidth="1"/>
    <col min="10" max="10" width="20.7109375" style="16" customWidth="1"/>
    <col min="11" max="16384" width="9.140625" style="20"/>
  </cols>
  <sheetData>
    <row r="1" spans="1:52" ht="15.75" thickBot="1">
      <c r="A1" s="10" t="s">
        <v>720</v>
      </c>
      <c r="B1" s="25" t="s">
        <v>721</v>
      </c>
      <c r="C1" s="25" t="s">
        <v>751</v>
      </c>
      <c r="D1" s="20" t="s">
        <v>32</v>
      </c>
      <c r="E1" s="20" t="s">
        <v>36</v>
      </c>
      <c r="F1" s="20" t="s">
        <v>265</v>
      </c>
      <c r="G1" s="20" t="s">
        <v>11</v>
      </c>
      <c r="H1" s="20" t="s">
        <v>12</v>
      </c>
      <c r="I1" s="20" t="s">
        <v>28</v>
      </c>
      <c r="J1" s="16" t="str">
        <f>"insert into "&amp;$A$1&amp;"("&amp;B1&amp;","&amp;C1&amp;", "&amp;D1&amp;","&amp;E1&amp;", "&amp;F1&amp;", "&amp;G1&amp;", "&amp;H1&amp;", "&amp;I1&amp;") values("</f>
        <v>insert into chargeModel(chargeModelID,chargeKey, bankID,branchID, bankAccountNo, valueJSON, description, status) values(</v>
      </c>
    </row>
    <row r="2" spans="1:52" ht="23.25" thickBot="1">
      <c r="A2" s="10">
        <v>1</v>
      </c>
      <c r="B2" s="25" t="s">
        <v>737</v>
      </c>
      <c r="C2" s="20" t="s">
        <v>752</v>
      </c>
      <c r="D2" s="10">
        <v>101</v>
      </c>
      <c r="E2" s="7" t="s">
        <v>722</v>
      </c>
      <c r="F2" s="26" t="s">
        <v>765</v>
      </c>
      <c r="G2" s="11" t="s">
        <v>780</v>
      </c>
      <c r="H2" s="23" t="s">
        <v>723</v>
      </c>
      <c r="I2" s="20" t="s">
        <v>38</v>
      </c>
      <c r="J2" s="16" t="str">
        <f>$J$1&amp;IF(ISBLANK(B2), "null", "'"&amp;B2&amp;"'")&amp;","&amp;IF(ISBLANK(C2), "null", "'"&amp;C2&amp;"'")&amp;","&amp;IF(ISBLANK(D2), "null", "'"&amp;D2&amp;"'")&amp;","&amp;IF(ISBLANK(E2), "null", "'"&amp;E2&amp;"'")&amp;","&amp;IF(ISBLANK(F2), "null", "'"&amp;F2&amp;"'")&amp;", "&amp;IF(ISBLANK(G2), "null", "'"&amp;G2&amp;"'")&amp;", "&amp;IF(ISBLANK(H2), "null", "'"&amp;H2&amp;"'")&amp;", "&amp;IF(ISBLANK(I2), "null", "'"&amp;I2&amp;"'")&amp;");"</f>
        <v>insert into chargeModel(chargeModelID,chargeKey, bankID,branchID, bankAccountNo, valueJSON, description, status) values('chrage101','ACOpenMoneyMaker','101','0101','010190400000707', '{"ChargeName":"ACOpenMoneyMaker", "description":"Account Opening Charge", "minChargeAmount":"200", "chargeAmount":"200",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'For opening of 1 Money Maker Scheme A/C.', 'A');</v>
      </c>
    </row>
    <row r="3" spans="1:52">
      <c r="A3" s="10">
        <v>2</v>
      </c>
      <c r="B3" s="25" t="s">
        <v>738</v>
      </c>
      <c r="C3" s="20" t="s">
        <v>753</v>
      </c>
      <c r="D3" s="10">
        <v>101</v>
      </c>
      <c r="E3" s="7" t="s">
        <v>722</v>
      </c>
      <c r="F3" s="26" t="s">
        <v>765</v>
      </c>
      <c r="G3" s="11" t="s">
        <v>779</v>
      </c>
      <c r="H3" s="24" t="s">
        <v>724</v>
      </c>
      <c r="I3" s="20" t="s">
        <v>38</v>
      </c>
      <c r="J3" s="16" t="str">
        <f t="shared" ref="J3:J15" si="0">$J$1&amp;IF(ISBLANK(B3), "null", "'"&amp;B3&amp;"'")&amp;","&amp;IF(ISBLANK(C3), "null", "'"&amp;C3&amp;"'")&amp;","&amp;IF(ISBLANK(D3), "null", "'"&amp;D3&amp;"'")&amp;","&amp;IF(ISBLANK(E3), "null", "'"&amp;E3&amp;"'")&amp;","&amp;IF(ISBLANK(F3), "null", "'"&amp;F3&amp;"'")&amp;", "&amp;IF(ISBLANK(G3), "null", "'"&amp;G3&amp;"'")&amp;", "&amp;IF(ISBLANK(H3), "null", "'"&amp;H3&amp;"'")&amp;", "&amp;IF(ISBLANK(I3), "null", "'"&amp;I3&amp;"'")&amp;");"</f>
        <v>insert into chargeModel(chargeModelID,chargeKey, bankID,branchID, bankAccountNo, valueJSON, description, status) values('chrage102','ACOpenSaving','101','0101','010190400000707', '{"ChargeName":"ACOpenSaving", "description":"A/C.Account Opening Savings A/C", "minChargeAmount":"200", "chargeAmount":"200",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'For opening of 1 Savings A/C.', 'A');</v>
      </c>
    </row>
    <row r="4" spans="1:52">
      <c r="A4" s="10">
        <v>3</v>
      </c>
      <c r="B4" s="25" t="s">
        <v>739</v>
      </c>
      <c r="C4" s="20" t="s">
        <v>754</v>
      </c>
      <c r="D4" s="10">
        <v>101</v>
      </c>
      <c r="E4" s="7" t="s">
        <v>722</v>
      </c>
      <c r="F4" s="26" t="s">
        <v>765</v>
      </c>
      <c r="G4" s="11" t="s">
        <v>778</v>
      </c>
      <c r="H4" s="24" t="s">
        <v>725</v>
      </c>
      <c r="I4" s="20" t="s">
        <v>38</v>
      </c>
      <c r="J4" s="16" t="str">
        <f t="shared" si="0"/>
        <v>insert into chargeModel(chargeModelID,chargeKey, bankID,branchID, bankAccountNo, valueJSON, description, status) values('chrage103','ACOpenCurrentDeposit','101','0101','010190400000707', '{"ChargeName":"ACOpenCurrentDeposit", "description":"Account Opening Current Deposit A/C", "minChargeAmount":"300", "chargeAmount":"300","method":"Percentage","ChargeDetails":[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'For opening of 1 Current Deposit A/C.', 'A');</v>
      </c>
    </row>
    <row r="5" spans="1:52">
      <c r="A5" s="10">
        <v>4</v>
      </c>
      <c r="B5" s="25" t="s">
        <v>740</v>
      </c>
      <c r="C5" s="20" t="s">
        <v>755</v>
      </c>
      <c r="D5" s="10">
        <v>101</v>
      </c>
      <c r="E5" s="7" t="s">
        <v>722</v>
      </c>
      <c r="F5" s="26" t="s">
        <v>765</v>
      </c>
      <c r="G5" s="11" t="s">
        <v>777</v>
      </c>
      <c r="H5" s="20" t="s">
        <v>726</v>
      </c>
      <c r="I5" s="20" t="s">
        <v>38</v>
      </c>
      <c r="J5" s="16" t="str">
        <f t="shared" si="0"/>
        <v>insert into chargeModel(chargeModelID,chargeKey, bankID,branchID, bankAccountNo, valueJSON, description, status) values('chrage104','ACOpenSND','101','0101','010190400000707', '{"ChargeName":"ACOpenSND", "description":"Account Opening SND A/C", "minChargeAmount":"300", "chargeAmount":"300","method":"Percentage","ChargeDetails":[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'Account Opening SND A/C', 'A');</v>
      </c>
    </row>
    <row r="6" spans="1:52">
      <c r="A6" s="10">
        <v>5</v>
      </c>
      <c r="B6" s="25" t="s">
        <v>741</v>
      </c>
      <c r="C6" s="20" t="s">
        <v>756</v>
      </c>
      <c r="D6" s="10">
        <v>101</v>
      </c>
      <c r="E6" s="7" t="s">
        <v>722</v>
      </c>
      <c r="F6" s="26" t="s">
        <v>765</v>
      </c>
      <c r="G6" s="11" t="s">
        <v>776</v>
      </c>
      <c r="H6" s="20" t="s">
        <v>727</v>
      </c>
      <c r="I6" s="20" t="s">
        <v>38</v>
      </c>
      <c r="J6" s="16" t="str">
        <f t="shared" si="0"/>
        <v>insert into chargeModel(chargeModelID,chargeKey, bankID,branchID, bankAccountNo, valueJSON, description, status) values('chrage105','ACOpenFDR','101','0101','010190400000707', '{"ChargeName":"ACOpenFDR", "description":"Account Opening FDR A/C", "minChargeAmount":"10", "chargeAmount":"10","method":"Percentage","ChargeDetails":[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'Account Opening FDR A/C', 'A');</v>
      </c>
    </row>
    <row r="7" spans="1:52">
      <c r="A7" s="10">
        <v>6</v>
      </c>
      <c r="B7" s="25" t="s">
        <v>742</v>
      </c>
      <c r="C7" s="20" t="s">
        <v>757</v>
      </c>
      <c r="D7" s="10">
        <v>101</v>
      </c>
      <c r="E7" s="7" t="s">
        <v>722</v>
      </c>
      <c r="F7" s="26" t="s">
        <v>765</v>
      </c>
      <c r="G7" s="11" t="s">
        <v>775</v>
      </c>
      <c r="H7" s="11" t="s">
        <v>728</v>
      </c>
      <c r="I7" s="20" t="s">
        <v>38</v>
      </c>
      <c r="J7" s="16" t="str">
        <f t="shared" si="0"/>
        <v>insert into chargeModel(chargeModelID,chargeKey, bankID,branchID, bankAccountNo, valueJSON, description, status) values('chrage106','AccountMaintenance','101','0101','010190400000707', '{"ChargeName":"AccountMaintenance", "description":"Yearly Account maintenance Fee",  "minChargeAmount":"500", "chargeAmount":"500","method":"Percentage","ChargeDetails":[ {"debitAccountNo":"010190400000707","creditAccountNo":"010131100000051","accountType":"Agent","type":"Charge","amount":"45","method":"Percentage","sortOrder":0}, {"debitAccountNo":"010190400000707","creditAccountNo":"010131100000052","accountType":"Celloscope","type":"Charge","amount":"5","method":"Percentage","sortOrder":1}, {"debitAccountNo":"010190400000707","creditAccountNo":"010190300000628","accountType":"Branch","type":"Charge","amount":"50","method":"Percentage","sortOrder":2}, {"debitAccountNo":"010190400000707","creditAccountNo":"010190200000149","accountType":"Branch","type":"Vat","amount":"0","method":"Percentage","sortOrder":3} ]}', 'Yearly Account maintenance Fee', 'A');</v>
      </c>
    </row>
    <row r="8" spans="1:52">
      <c r="A8" s="10">
        <v>7</v>
      </c>
      <c r="B8" s="25" t="s">
        <v>743</v>
      </c>
      <c r="C8" s="20" t="s">
        <v>758</v>
      </c>
      <c r="D8" s="10">
        <v>101</v>
      </c>
      <c r="E8" s="7" t="s">
        <v>722</v>
      </c>
      <c r="F8" s="26" t="s">
        <v>765</v>
      </c>
      <c r="G8" s="11" t="s">
        <v>774</v>
      </c>
      <c r="H8" s="24" t="s">
        <v>729</v>
      </c>
      <c r="I8" s="20" t="s">
        <v>38</v>
      </c>
      <c r="J8" s="16" t="str">
        <f t="shared" si="0"/>
        <v>insert into chargeModel(chargeModelID,chargeKey, bankID,branchID, bankAccountNo, valueJSON, description, status) values('chrage107','EncashmentTermDeposit ','101','0101','010190400000707', '{"ChargeName":"EncashmentTermDeposit", "description":"For Encashment of any Term Deposit ", "minChargeAmount":"500", "chargeAmount":"500","method":"Percentage","ChargeDetails":[ {"debitAccountNo":"010190400000707","creditAccountNo":"010131100000051","accountType":"Agent","type":"Charge","amount":"22.50","method":"Percentage","sortOrder":0}, {"debitAccountNo":"010190400000707","creditAccountNo":"010131100000052","accountType":"Celloscope","type":"Charge","amount":"2.50","method":"Percentage","sortOrder":1}, {"debitAccountNo":"010190400000707","creditAccountNo":"010190300000628","accountType":"Branch","type":"Charge","amount":"75","method":"Percentage","sortOrder":2}, {"debitAccountNo":"010190400000707","creditAccountNo":"010190200000149","accountType":"Branch","type":"Vat","amount":"0","method":"Percentage","sortOrder":3} ]}  ', 'For Encashment of any Term Deposit ', 'A');</v>
      </c>
    </row>
    <row r="9" spans="1:52">
      <c r="A9" s="10">
        <v>8</v>
      </c>
      <c r="B9" s="25" t="s">
        <v>744</v>
      </c>
      <c r="C9" s="20" t="s">
        <v>759</v>
      </c>
      <c r="D9" s="10">
        <v>101</v>
      </c>
      <c r="E9" s="7" t="s">
        <v>722</v>
      </c>
      <c r="F9" s="26" t="s">
        <v>765</v>
      </c>
      <c r="G9" s="11" t="s">
        <v>773</v>
      </c>
      <c r="H9" s="20" t="s">
        <v>730</v>
      </c>
      <c r="I9" s="20" t="s">
        <v>38</v>
      </c>
      <c r="J9" s="16" t="str">
        <f t="shared" si="0"/>
        <v>insert into chargeModel(chargeModelID,chargeKey, bankID,branchID, bankAccountNo, valueJSON, description, status) values('chrage108','AgentsBankDeposit','101','0101','010190400000707', '{"ChargeName":"AgentsBankDeposit", "description":"Commission on Agent’s Bank Deposit (SB A/C)", "minChargeAmount":"6", "chargeAmount":"6", "method":"Percentage","ChargeDetails":[ {"debitAccountNo":"010190400000707","creditAccountNo":"010131100000051","accountType":"Agent","type":"Charge","amount":"100","method":"Percentage","sortOrder":0}, {"debitAccountNo":"010190400000707","creditAccountNo":"010131100000052","accountType":"Celloscope","type":"Charge","amount":"0","method":"Percentage","sortOrder":1},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'Commission on Agent’s Bank Deposit (SB A/C)', 'A');</v>
      </c>
    </row>
    <row r="10" spans="1:52">
      <c r="A10" s="10">
        <v>9</v>
      </c>
      <c r="B10" s="25" t="s">
        <v>745</v>
      </c>
      <c r="C10" s="20" t="s">
        <v>766</v>
      </c>
      <c r="D10" s="10">
        <v>101</v>
      </c>
      <c r="E10" s="7" t="s">
        <v>722</v>
      </c>
      <c r="F10" s="26" t="s">
        <v>765</v>
      </c>
      <c r="G10" s="11" t="s">
        <v>772</v>
      </c>
      <c r="H10" s="11" t="s">
        <v>731</v>
      </c>
      <c r="I10" s="20" t="s">
        <v>38</v>
      </c>
      <c r="J10" s="16" t="str">
        <f t="shared" si="0"/>
        <v>insert into chargeModel(chargeModelID,chargeKey, bankID,branchID, bankAccountNo, valueJSON, description, status) values('chrage109','CashDeposit','101','0101','010190400000707', '{"ChargeName":"CashDeposit", "description":"Transaction Based Commission Deposit",  "minChargeAmount":"10", "chargeAmount":"10","method":"Percentage","ChargeDetails":[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'Transaction Based Commission Deposit', 'A');</v>
      </c>
      <c r="K10" s="11"/>
      <c r="L10" s="11"/>
      <c r="M10" s="11"/>
      <c r="O10" s="11"/>
      <c r="P10" s="11"/>
      <c r="Q10" s="11"/>
      <c r="R10" s="11"/>
      <c r="S10" s="11"/>
      <c r="T10" s="11"/>
      <c r="U10" s="11"/>
      <c r="V10" s="11"/>
      <c r="X10" s="11"/>
      <c r="Y10" s="11"/>
      <c r="Z10" s="11"/>
      <c r="AA10" s="11"/>
      <c r="AB10" s="11"/>
      <c r="AC10" s="11"/>
      <c r="AD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 s="11"/>
      <c r="AU10" s="11"/>
      <c r="AV10" s="11"/>
      <c r="AW10" s="11"/>
      <c r="AX10" s="11"/>
      <c r="AY10" s="11"/>
      <c r="AZ10" s="11"/>
    </row>
    <row r="11" spans="1:52">
      <c r="A11" s="10">
        <v>10</v>
      </c>
      <c r="B11" s="25" t="s">
        <v>746</v>
      </c>
      <c r="C11" s="20" t="s">
        <v>760</v>
      </c>
      <c r="D11" s="10">
        <v>101</v>
      </c>
      <c r="E11" s="7" t="s">
        <v>722</v>
      </c>
      <c r="F11" s="26" t="s">
        <v>765</v>
      </c>
      <c r="G11" s="11" t="s">
        <v>771</v>
      </c>
      <c r="H11" s="20" t="s">
        <v>732</v>
      </c>
      <c r="I11" s="20" t="s">
        <v>38</v>
      </c>
      <c r="J11" s="16" t="str">
        <f t="shared" si="0"/>
        <v>insert into chargeModel(chargeModelID,chargeKey, bankID,branchID, bankAccountNo, valueJSON, description, status) values('chrage110','Cashwithdrawal','101','0101','010190400000707', '{"ChargeName":"Cashwithdrawal", "description":"Transaction Based Commission Withdrawal", "minChargeAmount":"10","chargeAmount":"10",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'Description":"Transaction Based Commission Withdrawal', 'A');</v>
      </c>
    </row>
    <row r="12" spans="1:52">
      <c r="A12" s="10">
        <v>11</v>
      </c>
      <c r="B12" s="25" t="s">
        <v>747</v>
      </c>
      <c r="C12" s="20" t="s">
        <v>761</v>
      </c>
      <c r="D12" s="10">
        <v>101</v>
      </c>
      <c r="E12" s="7" t="s">
        <v>722</v>
      </c>
      <c r="F12" s="26" t="s">
        <v>765</v>
      </c>
      <c r="G12" s="11" t="s">
        <v>770</v>
      </c>
      <c r="H12" s="20" t="s">
        <v>733</v>
      </c>
      <c r="I12" s="20" t="s">
        <v>38</v>
      </c>
      <c r="J12" s="16" t="str">
        <f t="shared" si="0"/>
        <v>insert into chargeModel(chargeModelID,chargeKey, bankID,branchID, bankAccountNo, valueJSON, description, status) values('chrage111','ChequeCollection','101','0101','010190400000707', '{"ChargeName":"ChequeCollection", "description":"Transaction Based Commission Cheque Collection ", "minChargeAmount":"20","chargeAmount":"20",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'Transaction Based Commission Cheque Collection', 'A');</v>
      </c>
    </row>
    <row r="13" spans="1:52">
      <c r="A13" s="10">
        <v>12</v>
      </c>
      <c r="B13" s="25" t="s">
        <v>748</v>
      </c>
      <c r="C13" s="20" t="s">
        <v>762</v>
      </c>
      <c r="D13" s="10">
        <v>101</v>
      </c>
      <c r="E13" s="7" t="s">
        <v>722</v>
      </c>
      <c r="F13" s="26" t="s">
        <v>765</v>
      </c>
      <c r="G13" s="11" t="s">
        <v>769</v>
      </c>
      <c r="H13" s="20" t="s">
        <v>734</v>
      </c>
      <c r="I13" s="20" t="s">
        <v>38</v>
      </c>
      <c r="J13" s="16" t="str">
        <f t="shared" si="0"/>
        <v>insert into chargeModel(chargeModelID,chargeKey, bankID,branchID, bankAccountNo, valueJSON, description, status) values('chrage112','FundTransfer','101','0101','010190400000707', '{"ChargeName":"FundTransfer", "description":"Transaction Based Commission Fund Transfer","minChargeAmount":"100", "chargeAmount":"100",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'Transaction Based Commission Fund Transfer', 'A');</v>
      </c>
    </row>
    <row r="14" spans="1:52">
      <c r="A14" s="10">
        <v>13</v>
      </c>
      <c r="B14" s="25" t="s">
        <v>749</v>
      </c>
      <c r="C14" s="20" t="s">
        <v>763</v>
      </c>
      <c r="D14" s="10">
        <v>101</v>
      </c>
      <c r="E14" s="7" t="s">
        <v>722</v>
      </c>
      <c r="F14" s="26" t="s">
        <v>765</v>
      </c>
      <c r="G14" s="11" t="s">
        <v>768</v>
      </c>
      <c r="H14" s="20" t="s">
        <v>735</v>
      </c>
      <c r="I14" s="20" t="s">
        <v>38</v>
      </c>
      <c r="J14" s="16" t="str">
        <f t="shared" si="0"/>
        <v>insert into chargeModel(chargeModelID,chargeKey, bankID,branchID, bankAccountNo, valueJSON, description, status) values('chrage113','UtilityBill','101','0101','010190400000707', '{"ChargeName":"UtilityBill", "description":"Transaction Based Commission Utility Bill","minChargeAmount":"10", "chargeAmount":"10",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  ', 'Transaction Based Commission Utility Bill', 'A');</v>
      </c>
    </row>
    <row r="15" spans="1:52">
      <c r="A15" s="10">
        <v>14</v>
      </c>
      <c r="B15" s="25" t="s">
        <v>750</v>
      </c>
      <c r="C15" s="20" t="s">
        <v>764</v>
      </c>
      <c r="D15" s="10">
        <v>101</v>
      </c>
      <c r="E15" s="7" t="s">
        <v>722</v>
      </c>
      <c r="F15" s="26" t="s">
        <v>765</v>
      </c>
      <c r="G15" s="11" t="s">
        <v>767</v>
      </c>
      <c r="H15" s="20" t="s">
        <v>736</v>
      </c>
      <c r="I15" s="20" t="s">
        <v>38</v>
      </c>
      <c r="J15" s="16" t="str">
        <f t="shared" si="0"/>
        <v>insert into chargeModel(chargeModelID,chargeKey, bankID,branchID, bankAccountNo, valueJSON, description, status) values('chrage114','LoanSanction','101','0101','010190400000707', '{"ChargeName":"LoanSanction", "description":"Benefits on Loan Sanction", "minChargeAmount":"100", "chargeAmount":"1000", "method":"Percentage","ChargeDetails":[ {"debitAccountNo":"010190400000707","creditAccountNo":"010131100000051","accountType":"Agent","type":"Charge","amount":"90","method":"Percentage","sortOrder":0}, {"debitAccountNo":"010190400000707","creditAccountNo":"010131100000052","accountType":"Celloscope","type":"Charge","amount":"10","method":"Percentage","sortOrder":1},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'Benefits on Loan Sanction', 'A');</v>
      </c>
    </row>
    <row r="16" spans="1:52">
      <c r="C16" s="2"/>
      <c r="E16" s="7"/>
      <c r="F16" s="7"/>
      <c r="G16" s="11"/>
      <c r="J16" s="16" t="s">
        <v>13</v>
      </c>
    </row>
    <row r="17" spans="5:10">
      <c r="E17" s="7"/>
      <c r="F17" s="7"/>
    </row>
    <row r="18" spans="5:10">
      <c r="E18" s="7"/>
      <c r="F18" s="7"/>
    </row>
    <row r="19" spans="5:10">
      <c r="E19" s="7"/>
      <c r="F19" s="7"/>
      <c r="G19" s="11"/>
    </row>
    <row r="20" spans="5:10">
      <c r="E20" s="7"/>
      <c r="F20" s="7"/>
    </row>
    <row r="21" spans="5:10">
      <c r="E21" s="7"/>
      <c r="F21" s="7"/>
      <c r="G21" s="11"/>
    </row>
    <row r="22" spans="5:10">
      <c r="F22" s="7"/>
      <c r="G22" s="17"/>
    </row>
    <row r="23" spans="5:10">
      <c r="G23" s="11"/>
      <c r="H23" s="11"/>
      <c r="I23" s="11"/>
      <c r="J23" s="11"/>
    </row>
    <row r="24" spans="5:10">
      <c r="G24" s="11"/>
      <c r="H24" s="11"/>
      <c r="I24" s="11"/>
    </row>
    <row r="25" spans="5:10">
      <c r="G25" s="17"/>
      <c r="H25" s="11"/>
      <c r="I25" s="11"/>
    </row>
    <row r="26" spans="5:10">
      <c r="G26" s="11"/>
    </row>
    <row r="27" spans="5:10">
      <c r="G27" s="11"/>
      <c r="H27" s="11"/>
      <c r="I27" s="11"/>
      <c r="J27" s="11"/>
    </row>
    <row r="28" spans="5:10">
      <c r="H28" s="11"/>
      <c r="I28" s="11"/>
    </row>
    <row r="30" spans="5:10">
      <c r="G30" s="11"/>
      <c r="H30" s="11"/>
      <c r="I30" s="11"/>
      <c r="J30" s="11"/>
    </row>
    <row r="31" spans="5:10">
      <c r="G31" s="11"/>
    </row>
    <row r="32" spans="5:10">
      <c r="G32" s="11"/>
    </row>
    <row r="33" spans="7:7">
      <c r="G3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topLeftCell="A22" workbookViewId="0"/>
  </sheetViews>
  <sheetFormatPr defaultRowHeight="15"/>
  <cols>
    <col min="1" max="1" width="9.140625" style="6"/>
    <col min="2" max="2" width="23.140625" style="6" bestFit="1" customWidth="1"/>
    <col min="3" max="3" width="16.7109375" style="6" bestFit="1" customWidth="1"/>
    <col min="4" max="4" width="15.42578125" style="6" bestFit="1" customWidth="1"/>
    <col min="5" max="5" width="11.85546875" style="6" customWidth="1"/>
    <col min="6" max="16384" width="9.140625" style="6"/>
  </cols>
  <sheetData>
    <row r="1" spans="1:5">
      <c r="A1" s="6" t="s">
        <v>62</v>
      </c>
      <c r="B1" s="6" t="s">
        <v>53</v>
      </c>
      <c r="C1" s="6" t="s">
        <v>54</v>
      </c>
      <c r="D1" s="6" t="s">
        <v>55</v>
      </c>
      <c r="E1" s="6" t="str">
        <f>"Insert into "&amp;$A$1&amp;" ( "&amp;B1&amp;",  "&amp;C1&amp;", "&amp;D1&amp;") values ("</f>
        <v>Insert into TopMenu ( menuResourceID,  menuDefaultText,  menuSequence) values (</v>
      </c>
    </row>
    <row r="2" spans="1:5">
      <c r="A2" s="6">
        <v>1</v>
      </c>
      <c r="B2" s="6" t="s">
        <v>97</v>
      </c>
      <c r="C2" s="6" t="s">
        <v>98</v>
      </c>
      <c r="D2" s="6">
        <v>0</v>
      </c>
      <c r="E2" s="6" t="str">
        <f>""&amp;$E$1&amp;" '"&amp;B2&amp;"',"&amp;IF(ISBLANK(C2), "null", "'"&amp;C2&amp;"'")&amp;","&amp;IF(ISBLANK(D2), "null",""&amp;D2&amp;"")&amp;");"</f>
        <v>Insert into TopMenu ( menuResourceID,  menuDefaultText,  menuSequence) values ( 'Dashboard_TopMenu','Dashboard',0);</v>
      </c>
    </row>
    <row r="3" spans="1:5">
      <c r="A3" s="6">
        <v>2</v>
      </c>
      <c r="B3" s="6" t="s">
        <v>63</v>
      </c>
      <c r="C3" s="6" t="s">
        <v>42</v>
      </c>
      <c r="D3" s="6">
        <v>1</v>
      </c>
      <c r="E3" s="6" t="str">
        <f t="shared" ref="E3:E6" si="0">""&amp;$E$1&amp;" '"&amp;B3&amp;"',"&amp;IF(ISBLANK(C3), "null", "'"&amp;C3&amp;"'")&amp;","&amp;IF(ISBLANK(D3), "null",""&amp;D3&amp;"")&amp;");"</f>
        <v>Insert into TopMenu ( menuResourceID,  menuDefaultText,  menuSequence) values ( 'Bank_TopMenu','Bank',1);</v>
      </c>
    </row>
    <row r="4" spans="1:5">
      <c r="A4" s="6">
        <v>3</v>
      </c>
      <c r="B4" s="6" t="s">
        <v>64</v>
      </c>
      <c r="C4" s="6" t="s">
        <v>17</v>
      </c>
      <c r="D4" s="6">
        <v>2</v>
      </c>
      <c r="E4" s="6" t="str">
        <f t="shared" si="0"/>
        <v>Insert into TopMenu ( menuResourceID,  menuDefaultText,  menuSequence) values ( 'Agent_TopMenu','Agent',2);</v>
      </c>
    </row>
    <row r="5" spans="1:5">
      <c r="A5" s="6">
        <v>4</v>
      </c>
      <c r="B5" s="6" t="s">
        <v>182</v>
      </c>
      <c r="C5" s="6" t="s">
        <v>183</v>
      </c>
      <c r="D5" s="6">
        <v>3</v>
      </c>
      <c r="E5" s="6" t="str">
        <f>""&amp;$E$1&amp;" '"&amp;B5&amp;"',"&amp;IF(ISBLANK(C5), "null", "'"&amp;C5&amp;"'")&amp;","&amp;IF(ISBLANK(D5), "null",""&amp;D5&amp;"")&amp;");"</f>
        <v>Insert into TopMenu ( menuResourceID,  menuDefaultText,  menuSequence) values ( 'Customer_TopMenu','Customer',3);</v>
      </c>
    </row>
    <row r="6" spans="1:5">
      <c r="A6" s="6">
        <v>5</v>
      </c>
      <c r="B6" s="6" t="s">
        <v>65</v>
      </c>
      <c r="C6" s="6" t="s">
        <v>66</v>
      </c>
      <c r="D6" s="6">
        <v>4</v>
      </c>
      <c r="E6" s="6" t="str">
        <f t="shared" si="0"/>
        <v>Insert into TopMenu ( menuResourceID,  menuDefaultText,  menuSequence) values ( 'Reports_TopMenu','Reports',4);</v>
      </c>
    </row>
    <row r="7" spans="1:5">
      <c r="A7" s="6">
        <v>6</v>
      </c>
      <c r="B7" s="6" t="s">
        <v>181</v>
      </c>
      <c r="C7" s="6" t="s">
        <v>175</v>
      </c>
      <c r="D7" s="6">
        <v>5</v>
      </c>
      <c r="E7" s="6" t="str">
        <f>""&amp;$E$1&amp;" '"&amp;B7&amp;"',"&amp;IF(ISBLANK(C7), "null", "'"&amp;C7&amp;"'")&amp;","&amp;IF(ISBLANK(D7), "null",""&amp;D7&amp;"")&amp;");"</f>
        <v>Insert into TopMenu ( menuResourceID,  menuDefaultText,  menuSequence) values ( 'Analytics_TopMenu','Bill Collection',5);</v>
      </c>
    </row>
    <row r="8" spans="1:5">
      <c r="A8" s="6">
        <v>7</v>
      </c>
      <c r="B8" s="6" t="s">
        <v>168</v>
      </c>
      <c r="C8" s="6" t="s">
        <v>169</v>
      </c>
      <c r="D8" s="6">
        <v>6</v>
      </c>
      <c r="E8" s="6" t="str">
        <f>""&amp;$E$1&amp;" '"&amp;B8&amp;"',"&amp;IF(ISBLANK(C8), "null", "'"&amp;C8&amp;"'")&amp;","&amp;IF(ISBLANK(D8), "null",""&amp;D8&amp;"")&amp;");"</f>
        <v>Insert into TopMenu ( menuResourceID,  menuDefaultText,  menuSequence) values ( 'Qrcard_TopMenu','QR Card',6);</v>
      </c>
    </row>
    <row r="9" spans="1:5">
      <c r="A9" s="6">
        <v>8</v>
      </c>
      <c r="B9" s="6" t="s">
        <v>184</v>
      </c>
      <c r="C9" s="6" t="s">
        <v>180</v>
      </c>
      <c r="D9" s="6">
        <v>7</v>
      </c>
      <c r="E9" s="6" t="str">
        <f>""&amp;$E$1&amp;" '"&amp;B9&amp;"',"&amp;IF(ISBLANK(C9), "null", "'"&amp;C9&amp;"'")&amp;","&amp;IF(ISBLANK(D9), "null",""&amp;D9&amp;"")&amp;");"</f>
        <v>Insert into TopMenu ( menuResourceID,  menuDefaultText,  menuSequence) values ( 'Setting_TopMenu','Setting',7);</v>
      </c>
    </row>
    <row r="10" spans="1:5">
      <c r="A10" s="6">
        <v>9</v>
      </c>
      <c r="B10" s="6" t="s">
        <v>56</v>
      </c>
      <c r="C10" s="6" t="s">
        <v>171</v>
      </c>
      <c r="D10" s="6">
        <v>8</v>
      </c>
      <c r="E10" s="6" t="str">
        <f>""&amp;$E$1&amp;" '"&amp;B10&amp;"',"&amp;IF(ISBLANK(C10), "null", "'"&amp;C10&amp;"'")&amp;","&amp;IF(ISBLANK(D10), "null",""&amp;D10&amp;"")&amp;");"</f>
        <v>Insert into TopMenu ( menuResourceID,  menuDefaultText,  menuSequence) values ( 'Security_TopMenu','Security',8);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C9" sqref="C9"/>
    </sheetView>
  </sheetViews>
  <sheetFormatPr defaultRowHeight="15"/>
  <cols>
    <col min="1" max="1" width="9.140625" style="6"/>
    <col min="2" max="2" width="50.140625" style="6" bestFit="1" customWidth="1"/>
    <col min="3" max="3" width="23.140625" style="6" bestFit="1" customWidth="1"/>
    <col min="4" max="4" width="39.42578125" style="6" bestFit="1" customWidth="1"/>
    <col min="5" max="5" width="15" style="6" bestFit="1" customWidth="1"/>
    <col min="6" max="6" width="100.7109375" style="6" customWidth="1"/>
    <col min="7" max="16384" width="9.140625" style="6"/>
  </cols>
  <sheetData>
    <row r="1" spans="1:6">
      <c r="A1" s="6" t="s">
        <v>61</v>
      </c>
      <c r="B1" s="6" t="s">
        <v>53</v>
      </c>
      <c r="C1" s="6" t="s">
        <v>60</v>
      </c>
      <c r="D1" s="6" t="s">
        <v>54</v>
      </c>
      <c r="E1" s="6" t="s">
        <v>59</v>
      </c>
      <c r="F1" s="6" t="str">
        <f>"Insert into LeftMenu ("&amp;B1&amp;","&amp;C1&amp;", "&amp;D1&amp;","&amp;E1&amp;") values"</f>
        <v>Insert into LeftMenu (menuResourceID,topMenuID, menuDefaultText,menuSequence) values</v>
      </c>
    </row>
    <row r="2" spans="1:6">
      <c r="A2" s="6">
        <v>1</v>
      </c>
      <c r="B2" s="6" t="s">
        <v>58</v>
      </c>
      <c r="C2" s="6" t="s">
        <v>56</v>
      </c>
      <c r="D2" s="6" t="s">
        <v>57</v>
      </c>
      <c r="E2" s="6">
        <v>0</v>
      </c>
      <c r="F2" s="6" t="str">
        <f t="shared" ref="F2:F28" si="0">""&amp;$F$1&amp;" ('"&amp;B2&amp;"',"&amp;IF(ISBLANK(C2), "null", "'"&amp;C2&amp;"'")&amp;","&amp;IF(ISBLANK(D2), "null", "'"&amp;D2&amp;"'")&amp;","&amp;IF(ISBLANK(E2), "null",""&amp;E2&amp;"")&amp;");"</f>
        <v>Insert into LeftMenu (menuResourceID,topMenuID, menuDefaultText,menuSequence) values ('Users_Security_Security','Security_TopMenu','Users',0);</v>
      </c>
    </row>
    <row r="3" spans="1:6">
      <c r="A3" s="6">
        <v>2</v>
      </c>
      <c r="B3" s="6" t="s">
        <v>99</v>
      </c>
      <c r="C3" s="6" t="s">
        <v>97</v>
      </c>
      <c r="D3" s="6" t="s">
        <v>98</v>
      </c>
      <c r="E3" s="6">
        <v>1</v>
      </c>
      <c r="F3" s="6" t="str">
        <f t="shared" si="0"/>
        <v>Insert into LeftMenu (menuResourceID,topMenuID, menuDefaultText,menuSequence) values ('Dashboard_Dashboard','Dashboard_TopMenu','Dashboard',1);</v>
      </c>
    </row>
    <row r="4" spans="1:6">
      <c r="A4" s="6">
        <v>3</v>
      </c>
      <c r="B4" s="6" t="s">
        <v>100</v>
      </c>
      <c r="C4" s="6" t="s">
        <v>97</v>
      </c>
      <c r="D4" s="6" t="s">
        <v>101</v>
      </c>
      <c r="E4" s="6">
        <v>2</v>
      </c>
      <c r="F4" s="6" t="str">
        <f t="shared" si="0"/>
        <v>Insert into LeftMenu (menuResourceID,topMenuID, menuDefaultText,menuSequence) values ('Dashboard_WeekView','Dashboard_TopMenu','Week View',2);</v>
      </c>
    </row>
    <row r="5" spans="1:6">
      <c r="A5" s="6">
        <v>4</v>
      </c>
      <c r="B5" s="6" t="s">
        <v>167</v>
      </c>
      <c r="C5" s="6" t="s">
        <v>97</v>
      </c>
      <c r="D5" s="6" t="s">
        <v>57</v>
      </c>
      <c r="E5" s="6">
        <v>3</v>
      </c>
      <c r="F5" s="6" t="str">
        <f t="shared" si="0"/>
        <v>Insert into LeftMenu (menuResourceID,topMenuID, menuDefaultText,menuSequence) values ('Dashboard_AdminUser','Dashboard_TopMenu','Users',3);</v>
      </c>
    </row>
    <row r="6" spans="1:6">
      <c r="A6" s="6">
        <v>5</v>
      </c>
      <c r="B6" s="6" t="s">
        <v>73</v>
      </c>
      <c r="C6" s="6" t="s">
        <v>63</v>
      </c>
      <c r="D6" s="6" t="s">
        <v>42</v>
      </c>
      <c r="E6" s="6">
        <v>4</v>
      </c>
      <c r="F6" s="6" t="str">
        <f t="shared" si="0"/>
        <v>Insert into LeftMenu (menuResourceID,topMenuID, menuDefaultText,menuSequence) values ('Banks_Bank','Bank_TopMenu','Bank',4);</v>
      </c>
    </row>
    <row r="7" spans="1:6">
      <c r="A7" s="6">
        <v>6</v>
      </c>
      <c r="B7" s="6" t="s">
        <v>72</v>
      </c>
      <c r="C7" s="6" t="s">
        <v>63</v>
      </c>
      <c r="D7" s="6" t="s">
        <v>67</v>
      </c>
      <c r="E7" s="6">
        <v>5</v>
      </c>
      <c r="F7" s="6" t="str">
        <f t="shared" si="0"/>
        <v>Insert into LeftMenu (menuResourceID,topMenuID, menuDefaultText,menuSequence) values ('Branchs_Bank','Bank_TopMenu','Branchs',5);</v>
      </c>
    </row>
    <row r="8" spans="1:6">
      <c r="A8" s="6">
        <v>7</v>
      </c>
      <c r="B8" s="6" t="s">
        <v>71</v>
      </c>
      <c r="C8" s="6" t="s">
        <v>64</v>
      </c>
      <c r="D8" s="6" t="s">
        <v>17</v>
      </c>
      <c r="E8" s="6">
        <v>6</v>
      </c>
      <c r="F8" s="6" t="str">
        <f t="shared" si="0"/>
        <v>Insert into LeftMenu (menuResourceID,topMenuID, menuDefaultText,menuSequence) values ('Agent_Agent','Agent_TopMenu','Agent',6);</v>
      </c>
    </row>
    <row r="9" spans="1:6">
      <c r="A9" s="6">
        <v>8</v>
      </c>
      <c r="B9" s="6" t="s">
        <v>95</v>
      </c>
      <c r="C9" s="6" t="s">
        <v>64</v>
      </c>
      <c r="D9" s="6" t="s">
        <v>96</v>
      </c>
      <c r="E9" s="6">
        <v>7</v>
      </c>
      <c r="F9" s="6" t="str">
        <f t="shared" si="0"/>
        <v>Insert into LeftMenu (menuResourceID,topMenuID, menuDefaultText,menuSequence) values ('AgentList_Agent','Agent_TopMenu','Associated Agents',7);</v>
      </c>
    </row>
    <row r="10" spans="1:6">
      <c r="A10" s="6">
        <v>9</v>
      </c>
      <c r="B10" s="6" t="s">
        <v>70</v>
      </c>
      <c r="C10" s="6" t="s">
        <v>64</v>
      </c>
      <c r="D10" s="6" t="s">
        <v>68</v>
      </c>
      <c r="E10" s="6">
        <v>8</v>
      </c>
      <c r="F10" s="6" t="str">
        <f t="shared" si="0"/>
        <v>Insert into LeftMenu (menuResourceID,topMenuID, menuDefaultText,menuSequence) values ('Deposit_Agent','Agent_TopMenu','Deposit',8);</v>
      </c>
    </row>
    <row r="11" spans="1:6">
      <c r="A11" s="6">
        <v>10</v>
      </c>
      <c r="B11" s="6" t="s">
        <v>102</v>
      </c>
      <c r="C11" s="6" t="s">
        <v>64</v>
      </c>
      <c r="D11" s="6" t="s">
        <v>68</v>
      </c>
      <c r="E11" s="6">
        <v>9</v>
      </c>
      <c r="F11" s="6" t="str">
        <f t="shared" si="0"/>
        <v>Insert into LeftMenu (menuResourceID,topMenuID, menuDefaultText,menuSequence) values ('Deposit_Agent_BnkOfficer','Agent_TopMenu','Deposit',9);</v>
      </c>
    </row>
    <row r="12" spans="1:6">
      <c r="A12" s="6">
        <v>11</v>
      </c>
      <c r="B12" s="6" t="s">
        <v>106</v>
      </c>
      <c r="C12" s="6" t="s">
        <v>64</v>
      </c>
      <c r="D12" s="6" t="s">
        <v>107</v>
      </c>
      <c r="E12" s="6">
        <v>10</v>
      </c>
      <c r="F12" s="6" t="str">
        <f t="shared" si="0"/>
        <v>Insert into LeftMenu (menuResourceID,topMenuID, menuDefaultText,menuSequence) values ('DepositList_Submitted_Agent','Agent_TopMenu','Deposits (Submitted)',10);</v>
      </c>
    </row>
    <row r="13" spans="1:6">
      <c r="A13" s="6">
        <v>12</v>
      </c>
      <c r="B13" s="6" t="s">
        <v>78</v>
      </c>
      <c r="C13" s="6" t="s">
        <v>64</v>
      </c>
      <c r="D13" s="6" t="s">
        <v>79</v>
      </c>
      <c r="E13" s="6">
        <v>11</v>
      </c>
      <c r="F13" s="6" t="str">
        <f t="shared" si="0"/>
        <v>Insert into LeftMenu (menuResourceID,topMenuID, menuDefaultText,menuSequence) values ('Statement_Agent','Agent_TopMenu','Agent Statement',11);</v>
      </c>
    </row>
    <row r="14" spans="1:6">
      <c r="A14" s="6">
        <v>13</v>
      </c>
      <c r="B14" s="6" t="s">
        <v>76</v>
      </c>
      <c r="C14" s="6" t="s">
        <v>64</v>
      </c>
      <c r="D14" s="6" t="s">
        <v>77</v>
      </c>
      <c r="E14" s="6">
        <v>12</v>
      </c>
      <c r="F14" s="6" t="str">
        <f t="shared" si="0"/>
        <v>Insert into LeftMenu (menuResourceID,topMenuID, menuDefaultText,menuSequence) values ('Withdrawal_Agent','Agent_TopMenu','Withdrawal',12);</v>
      </c>
    </row>
    <row r="15" spans="1:6">
      <c r="A15" s="6">
        <v>14</v>
      </c>
      <c r="B15" s="6" t="s">
        <v>103</v>
      </c>
      <c r="C15" s="6" t="s">
        <v>64</v>
      </c>
      <c r="D15" s="6" t="s">
        <v>77</v>
      </c>
      <c r="E15" s="6">
        <v>13</v>
      </c>
      <c r="F15" s="6" t="str">
        <f t="shared" si="0"/>
        <v>Insert into LeftMenu (menuResourceID,topMenuID, menuDefaultText,menuSequence) values ('Withdrawal_Agent_BnkOfficer','Agent_TopMenu','Withdrawal',13);</v>
      </c>
    </row>
    <row r="16" spans="1:6">
      <c r="A16" s="6">
        <v>15</v>
      </c>
      <c r="B16" s="6" t="s">
        <v>109</v>
      </c>
      <c r="C16" s="6" t="s">
        <v>64</v>
      </c>
      <c r="D16" s="6" t="s">
        <v>108</v>
      </c>
      <c r="E16" s="6">
        <v>14</v>
      </c>
      <c r="F16" s="6" t="str">
        <f t="shared" si="0"/>
        <v>Insert into LeftMenu (menuResourceID,topMenuID, menuDefaultText,menuSequence) values ('WithdrawalList_Submitted_Agent','Agent_TopMenu','Withdrawals (Submitted)',14);</v>
      </c>
    </row>
    <row r="17" spans="1:6">
      <c r="A17" s="6">
        <v>16</v>
      </c>
      <c r="B17" s="6" t="s">
        <v>115</v>
      </c>
      <c r="C17" s="6" t="s">
        <v>113</v>
      </c>
      <c r="D17" s="6" t="s">
        <v>114</v>
      </c>
      <c r="E17" s="6">
        <v>15</v>
      </c>
      <c r="F17" s="6" t="str">
        <f t="shared" si="0"/>
        <v>Insert into LeftMenu (menuResourceID,topMenuID, menuDefaultText,menuSequence) values ('Service_Charges','ServiceCharges_TopMenu','Service Charges',15);</v>
      </c>
    </row>
    <row r="18" spans="1:6">
      <c r="A18" s="6">
        <v>17</v>
      </c>
      <c r="B18" s="6" t="s">
        <v>69</v>
      </c>
      <c r="C18" s="6" t="s">
        <v>65</v>
      </c>
      <c r="D18" s="6" t="s">
        <v>66</v>
      </c>
      <c r="E18" s="6">
        <v>16</v>
      </c>
      <c r="F18" s="6" t="str">
        <f t="shared" si="0"/>
        <v>Insert into LeftMenu (menuResourceID,topMenuID, menuDefaultText,menuSequence) values ('Reports_Reports','Reports_TopMenu','Reports',16);</v>
      </c>
    </row>
    <row r="19" spans="1:6">
      <c r="A19" s="6">
        <v>18</v>
      </c>
      <c r="B19" s="6" t="s">
        <v>125</v>
      </c>
      <c r="C19" s="6" t="s">
        <v>65</v>
      </c>
      <c r="D19" s="6" t="s">
        <v>126</v>
      </c>
      <c r="E19" s="6">
        <v>17</v>
      </c>
      <c r="F19" s="6" t="str">
        <f t="shared" si="0"/>
        <v>Insert into LeftMenu (menuResourceID,topMenuID, menuDefaultText,menuSequence) values ('Deposit_Summary_Product_wise','Reports_TopMenu','Deposit Summary ( Product wise )',17);</v>
      </c>
    </row>
    <row r="20" spans="1:6">
      <c r="A20" s="6">
        <v>19</v>
      </c>
      <c r="B20" s="6" t="s">
        <v>127</v>
      </c>
      <c r="C20" s="6" t="s">
        <v>65</v>
      </c>
      <c r="D20" s="6" t="s">
        <v>128</v>
      </c>
      <c r="E20" s="6">
        <v>18</v>
      </c>
      <c r="F20" s="6" t="str">
        <f t="shared" si="0"/>
        <v>Insert into LeftMenu (menuResourceID,topMenuID, menuDefaultText,menuSequence) values ('Transaction_Summary_Total','Reports_TopMenu','Transaction Summary ( Total )',18);</v>
      </c>
    </row>
    <row r="21" spans="1:6">
      <c r="A21" s="6">
        <v>20</v>
      </c>
      <c r="B21" s="6" t="s">
        <v>129</v>
      </c>
      <c r="C21" s="6" t="s">
        <v>65</v>
      </c>
      <c r="D21" s="6" t="s">
        <v>130</v>
      </c>
      <c r="E21" s="6">
        <v>19</v>
      </c>
      <c r="F21" s="6" t="str">
        <f t="shared" si="0"/>
        <v>Insert into LeftMenu (menuResourceID,topMenuID, menuDefaultText,menuSequence) values ('Transaction_Summary_Product_wiseTotal ','Reports_TopMenu','Transaction Summary ( Product wiseTotal )',19);</v>
      </c>
    </row>
    <row r="22" spans="1:6">
      <c r="A22" s="6">
        <v>21</v>
      </c>
      <c r="B22" s="6" t="s">
        <v>131</v>
      </c>
      <c r="C22" s="6" t="s">
        <v>65</v>
      </c>
      <c r="D22" s="6" t="s">
        <v>132</v>
      </c>
      <c r="E22" s="6">
        <v>20</v>
      </c>
      <c r="F22" s="6" t="str">
        <f t="shared" si="0"/>
        <v>Insert into LeftMenu (menuResourceID,topMenuID, menuDefaultText,menuSequence) values ('Fund_In_Out_Agent_Wise ','Reports_TopMenu','Fund In/Out (Agent Wise) ',20);</v>
      </c>
    </row>
    <row r="23" spans="1:6">
      <c r="A23" s="6">
        <v>22</v>
      </c>
      <c r="B23" s="6" t="s">
        <v>134</v>
      </c>
      <c r="C23" s="6" t="s">
        <v>65</v>
      </c>
      <c r="D23" s="6" t="s">
        <v>133</v>
      </c>
      <c r="E23" s="6">
        <v>21</v>
      </c>
      <c r="F23" s="6" t="str">
        <f t="shared" si="0"/>
        <v>Insert into LeftMenu (menuResourceID,topMenuID, menuDefaultText,menuSequence) values ('Agent_List','Reports_TopMenu','Agent List',21);</v>
      </c>
    </row>
    <row r="24" spans="1:6">
      <c r="A24" s="6">
        <v>23</v>
      </c>
      <c r="B24" s="6" t="s">
        <v>135</v>
      </c>
      <c r="C24" s="6" t="s">
        <v>65</v>
      </c>
      <c r="D24" s="6" t="s">
        <v>136</v>
      </c>
      <c r="E24" s="6">
        <v>22</v>
      </c>
      <c r="F24" s="6" t="str">
        <f t="shared" si="0"/>
        <v>Insert into LeftMenu (menuResourceID,topMenuID, menuDefaultText,menuSequence) values ('Fees_Charges_Collection','Reports_TopMenu','Fees &amp; Charges Collection',22);</v>
      </c>
    </row>
    <row r="25" spans="1:6">
      <c r="A25" s="6">
        <v>24</v>
      </c>
      <c r="B25" s="6" t="s">
        <v>137</v>
      </c>
      <c r="C25" s="6" t="s">
        <v>65</v>
      </c>
      <c r="D25" s="6" t="s">
        <v>138</v>
      </c>
      <c r="E25" s="6">
        <v>23</v>
      </c>
      <c r="F25" s="6" t="str">
        <f t="shared" si="0"/>
        <v>Insert into LeftMenu (menuResourceID,topMenuID, menuDefaultText,menuSequence) values ('VAT_Transactional_Fees_Charges','Reports_TopMenu','Trans. Fees &amp; Charges(VAT)',23);</v>
      </c>
    </row>
    <row r="26" spans="1:6">
      <c r="A26" s="6">
        <v>25</v>
      </c>
      <c r="B26" s="6" t="s">
        <v>165</v>
      </c>
      <c r="C26" s="6" t="s">
        <v>65</v>
      </c>
      <c r="D26" s="6" t="s">
        <v>166</v>
      </c>
      <c r="E26" s="6">
        <v>24</v>
      </c>
      <c r="F26" s="6" t="str">
        <f t="shared" si="0"/>
        <v>Insert into LeftMenu (menuResourceID,topMenuID, menuDefaultText,menuSequence) values ('AccountList_Branch_Wise','Reports_TopMenu','Account List Branch Wise',24);</v>
      </c>
    </row>
    <row r="27" spans="1:6">
      <c r="A27" s="6">
        <v>26</v>
      </c>
      <c r="B27" s="6" t="s">
        <v>170</v>
      </c>
      <c r="C27" s="6" t="s">
        <v>168</v>
      </c>
      <c r="D27" s="6" t="s">
        <v>169</v>
      </c>
      <c r="E27" s="6">
        <v>25</v>
      </c>
      <c r="F27" s="6" t="str">
        <f t="shared" si="0"/>
        <v>Insert into LeftMenu (menuResourceID,topMenuID, menuDefaultText,menuSequence) values ('Qrcard_Qrcard','Qrcard_TopMenu','QR Card',25);</v>
      </c>
    </row>
    <row r="28" spans="1:6">
      <c r="A28" s="6">
        <v>27</v>
      </c>
      <c r="B28" s="6" t="s">
        <v>174</v>
      </c>
      <c r="C28" s="6" t="s">
        <v>176</v>
      </c>
      <c r="D28" s="6" t="s">
        <v>175</v>
      </c>
      <c r="E28" s="6">
        <v>26</v>
      </c>
      <c r="F28" s="6" t="str">
        <f t="shared" si="0"/>
        <v>Insert into LeftMenu (menuResourceID,topMenuID, menuDefaultText,menuSequence) values ('Bill_Collection','BillCollection_TopMenu','Bill Collection',26);</v>
      </c>
    </row>
    <row r="29" spans="1:6">
      <c r="F29" s="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zoomScale="89" zoomScaleNormal="89" workbookViewId="0">
      <selection activeCell="D10" sqref="D10"/>
    </sheetView>
  </sheetViews>
  <sheetFormatPr defaultRowHeight="15"/>
  <cols>
    <col min="2" max="2" width="12" bestFit="1" customWidth="1"/>
    <col min="3" max="3" width="17" bestFit="1" customWidth="1"/>
    <col min="4" max="4" width="100.7109375" style="3" customWidth="1"/>
    <col min="5" max="5" width="20.7109375" customWidth="1"/>
  </cols>
  <sheetData>
    <row r="1" spans="1:8">
      <c r="A1" s="6" t="s">
        <v>2</v>
      </c>
      <c r="B1" s="1" t="s">
        <v>4</v>
      </c>
      <c r="C1" s="1" t="s">
        <v>6</v>
      </c>
      <c r="D1" s="3" t="s">
        <v>5</v>
      </c>
      <c r="E1" s="1" t="str">
        <f>"insert into "&amp;$A$1&amp;" ("&amp;B1&amp;", "&amp;C1&amp;", "&amp;D1&amp;") values("</f>
        <v>insert into Role (roleID, roleDescription, menuJSON) values(</v>
      </c>
    </row>
    <row r="2" spans="1:8" ht="20.25" customHeight="1">
      <c r="A2">
        <v>1</v>
      </c>
      <c r="B2" t="s">
        <v>7</v>
      </c>
      <c r="C2" t="s">
        <v>9</v>
      </c>
      <c r="D2" s="8" t="s">
        <v>80</v>
      </c>
      <c r="E2" s="6" t="str">
        <f>$E$1&amp;IF(ISBLANK(B2), "null", "'"&amp;B2&amp;"'")&amp;", "&amp;IF(ISBLANK(C2), "null", "'"&amp;C2&amp;"'")&amp;", "&amp;IF(ISBLANK(D2), "null", "'"&amp;D2&amp;"'")&amp;");"</f>
        <v>insert into Role (roleID, roleDescription, menuJSON) values('SA', 'Super Admin Role', '[{"topmenuid" : "Security_TopMenu", "leftmenuids" : ["Users_Security_Security"]},{"topmenuid":"Bank_TopMenu","leftmenuids": ["Banks_Bank"]}]');</v>
      </c>
    </row>
    <row r="3" spans="1:8" ht="24.75" customHeight="1">
      <c r="A3" s="1">
        <v>2</v>
      </c>
      <c r="B3" t="s">
        <v>8</v>
      </c>
      <c r="C3" t="s">
        <v>10</v>
      </c>
      <c r="D3" s="12" t="s">
        <v>259</v>
      </c>
      <c r="E3" s="6" t="str">
        <f t="shared" ref="E3:E7" si="0">$E$1&amp;IF(ISBLANK(B3), "null", "'"&amp;B3&amp;"'")&amp;", "&amp;IF(ISBLANK(C3), "null", "'"&amp;C3&amp;"'")&amp;", "&amp;IF(ISBLANK(D3), "null", "'"&amp;D3&amp;"'")&amp;");"</f>
        <v>insert into Role (roleID, roleDescription, menuJSON) values('Admin', 'Admin Role', '[{"topmenuid":"Dashboard_TopMenu","leftmenuids": ["Dashboard_DashboardAdmin"]},{"topmenuid":"Bank_TopMenu","leftmenuids": ["Branchs_Bank"]},{"topmenuid":"Customer_TopMenu","leftmenuids": ["Customer_CustomerList"]},{"topmenuid":"ServicePoint_TopMenu","leftmenuids": ["Agent_Agent","Service_Point","Service_Terminal","Agent_Staff_Service"]},{"topmenuid":"Reports_TopMenu","leftmenuids": ["Reports_ReportsAdmin"]},{"topmenuid":"Analytics_TopMenu","leftmenuids": ["Analytics_Analytics"]},{"topmenuid":"Setting_TopMenu","leftmenuids": ["Setting_Charges","Charge_Model","ddl_MetaData","Finger_Order","Finger_Configure"]},{"topmenuid":"Security_TopMenu","leftmenuids": ["Security_AdminUser"]}]');</v>
      </c>
    </row>
    <row r="4" spans="1:8" ht="14.25" customHeight="1">
      <c r="A4" s="1">
        <v>3</v>
      </c>
      <c r="B4" s="6" t="s">
        <v>17</v>
      </c>
      <c r="C4" s="6" t="s">
        <v>18</v>
      </c>
      <c r="D4" s="8" t="s">
        <v>185</v>
      </c>
      <c r="E4" s="6" t="str">
        <f t="shared" si="0"/>
        <v>insert into Role (roleID, roleDescription, menuJSON) values('Agent', 'Agent Role', '{"topmenuid":"Setting_TopMenu","leftmenuids": ["Setting_Charges"]},{"topmenuid":"Security_TopMenu","leftmenuids": ["Security_Users"]}]');</v>
      </c>
    </row>
    <row r="5" spans="1:8" ht="30" customHeight="1">
      <c r="A5" s="1">
        <v>4</v>
      </c>
      <c r="B5" s="6" t="s">
        <v>83</v>
      </c>
      <c r="C5" s="6" t="s">
        <v>93</v>
      </c>
      <c r="D5" s="15" t="s">
        <v>177</v>
      </c>
      <c r="E5" s="6" t="str">
        <f t="shared" si="0"/>
        <v>insert into Role (roleID, roleDescription, menuJSON) values('Doer.Officer', 'Doer Officer Role', '[{"topmenuid":"Agent_TopMenu","leftmenuids": ["Agent_Agent","Statement_Agent"]},{"topmenuid":"Account_TopMenu","leftmenuids": ["Statement_Account"]},{"topmenuid":"Reports_TopMenu","leftmenuids": ["Reports_Reports"]},{"topmenuid":"Qrcard_TopMenu","leftmenuids": ["Qrcard_Qrcard"]}]');</v>
      </c>
    </row>
    <row r="6" spans="1:8" ht="24.75" customHeight="1">
      <c r="A6" s="1">
        <v>5</v>
      </c>
      <c r="B6" s="6" t="s">
        <v>81</v>
      </c>
      <c r="C6" s="6" t="s">
        <v>82</v>
      </c>
      <c r="D6" s="15" t="s">
        <v>173</v>
      </c>
      <c r="E6" s="6" t="str">
        <f t="shared" si="0"/>
        <v>insert into Role (roleID, roleDescription, menuJSON) values('Bank.Officer', 'Bank Officer Role', '[{"topmenuid":"Agent_TopMenu","leftmenuids": ["AgentList_Agent","Statement_Agent", "Deposit_Agent_BnkOfficer", "Withdrawal_Agent_BnkOfficer"]},{"topmenuid":"Account_TopMenu","leftmenuids": ["Approval_Account","AccountList_Account","Statement_Account","Close_Account"]},{"topmenuid":"Reports_TopMenu","leftmenuids": ["Reports_Reports"]}]');</v>
      </c>
    </row>
    <row r="7" spans="1:8" s="6" customFormat="1" ht="24.75" customHeight="1">
      <c r="A7" s="6">
        <v>6</v>
      </c>
      <c r="B7" s="6" t="s">
        <v>104</v>
      </c>
      <c r="C7" s="6" t="s">
        <v>105</v>
      </c>
      <c r="D7" s="15" t="s">
        <v>178</v>
      </c>
      <c r="E7" s="6" t="str">
        <f t="shared" si="0"/>
        <v>insert into Role (roleID, roleDescription, menuJSON) values('Bank.Manager', 'Bank Manager Role', '[{"topmenuid":"Agent_TopMenu","leftmenuids": ["AgentList_Agent","Statement_Agent", "Deposit_Agent_BnkOfficer", "Withdrawal_Agent_BnkOfficer"]},{"topmenuid":"Account_TopMenu","leftmenuids": ["Statement_Account"]},{"topmenuid":"Reports_TopMenu","leftmenuids": ["Reports_Reports"]}]');</v>
      </c>
    </row>
    <row r="8" spans="1:8">
      <c r="E8" s="6" t="s">
        <v>13</v>
      </c>
    </row>
    <row r="14" spans="1:8">
      <c r="F14" s="4"/>
      <c r="G14" s="1"/>
      <c r="H14" s="4"/>
    </row>
    <row r="19" spans="4:11">
      <c r="D19" s="13"/>
      <c r="K19" s="6"/>
    </row>
    <row r="20" spans="4:11">
      <c r="K20" s="6"/>
    </row>
    <row r="21" spans="4:11">
      <c r="K21" s="6"/>
    </row>
    <row r="22" spans="4:11">
      <c r="K22" s="6"/>
    </row>
    <row r="23" spans="4:11">
      <c r="K23" s="6"/>
    </row>
    <row r="24" spans="4:11">
      <c r="K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topLeftCell="D1" workbookViewId="0">
      <selection activeCell="L2" sqref="L2:L8"/>
    </sheetView>
  </sheetViews>
  <sheetFormatPr defaultRowHeight="15"/>
  <cols>
    <col min="2" max="2" width="12" bestFit="1" customWidth="1"/>
    <col min="3" max="3" width="13.7109375" bestFit="1" customWidth="1"/>
    <col min="4" max="4" width="29.85546875" bestFit="1" customWidth="1"/>
    <col min="5" max="5" width="20.140625" customWidth="1"/>
    <col min="6" max="7" width="20.140625" style="6" customWidth="1"/>
    <col min="8" max="8" width="23.7109375" bestFit="1" customWidth="1"/>
    <col min="9" max="9" width="23.7109375" style="6" customWidth="1"/>
    <col min="10" max="10" width="15.28515625" bestFit="1" customWidth="1"/>
    <col min="11" max="11" width="13.7109375" style="6" customWidth="1"/>
    <col min="12" max="12" width="12.85546875" style="6" customWidth="1"/>
  </cols>
  <sheetData>
    <row r="1" spans="1:12">
      <c r="A1" s="6" t="s">
        <v>41</v>
      </c>
      <c r="B1" s="1" t="s">
        <v>24</v>
      </c>
      <c r="C1" s="1" t="s">
        <v>25</v>
      </c>
      <c r="D1" s="1" t="s">
        <v>26</v>
      </c>
      <c r="E1" s="1" t="s">
        <v>27</v>
      </c>
      <c r="F1" s="6" t="s">
        <v>32</v>
      </c>
      <c r="G1" s="6" t="s">
        <v>36</v>
      </c>
      <c r="H1" s="1" t="s">
        <v>28</v>
      </c>
      <c r="I1" s="6" t="s">
        <v>122</v>
      </c>
      <c r="J1" s="1" t="s">
        <v>29</v>
      </c>
      <c r="K1" s="3" t="s">
        <v>75</v>
      </c>
      <c r="L1" s="5" t="str">
        <f>"INSERT INTO "&amp;$A$1&amp;" ("&amp;B1&amp;","&amp;C1&amp;","&amp;D1&amp;","&amp;E1&amp;","&amp;F1&amp;","&amp;H1&amp;","&amp;I1&amp;","&amp;J1&amp;","&amp;K1&amp;")Values("</f>
        <v>INSERT INTO Login (loginID,password,email,mobileNo,bankID,status,reset,roleJSON,changedBy)Values(</v>
      </c>
    </row>
    <row r="2" spans="1:12">
      <c r="A2">
        <v>1</v>
      </c>
      <c r="B2" s="1" t="s">
        <v>14</v>
      </c>
      <c r="C2" s="6" t="s">
        <v>117</v>
      </c>
      <c r="D2" s="2" t="s">
        <v>22</v>
      </c>
      <c r="E2" s="14" t="s">
        <v>86</v>
      </c>
      <c r="F2" s="14"/>
      <c r="G2" s="14"/>
      <c r="H2" s="6" t="s">
        <v>38</v>
      </c>
      <c r="I2" s="6">
        <v>0</v>
      </c>
      <c r="J2" s="1" t="s">
        <v>15</v>
      </c>
      <c r="K2" s="8" t="s">
        <v>19</v>
      </c>
      <c r="L2" s="6" t="str">
        <f>$L$1&amp;IF(ISBLANK(B2), "null", "'"&amp;B2&amp;"'")&amp;", "&amp;IF(ISBLANK(C2), "null", "'"&amp;C2&amp;"'")&amp;", "&amp;IF(ISBLANK(D2), "null", "'"&amp;D2&amp;"'")&amp;", "&amp;IF(ISBLANK(E2), "null", "'"&amp;E2&amp;"'")&amp;", "&amp;IF(ISBLANK(F2), "null", "'"&amp;F2&amp;"'")&amp;", "&amp;IF(ISBLANK(H2), "null", "'"&amp;H2&amp;"'")&amp;","&amp;I2&amp;","&amp;IF(ISBLANK(J2), "null", "'"&amp;J2&amp;"'")&amp;", "&amp;IF(ISBLANK(K2), "null", "'"&amp;K2&amp;"'")&amp;");"</f>
        <v>INSERT INTO Login (loginID,password,email,mobileNo,bankID,status,reset,roleJSON,changedBy)Values('sa', '3608a6d1a05aba23ea390e5f3b48203dbb7241f7', 'asif.hasan@gmail.com', '0182541256', null, 'A',0,'["SA"]', 'agentbanking');</v>
      </c>
    </row>
    <row r="3" spans="1:12">
      <c r="A3">
        <v>2</v>
      </c>
      <c r="B3" s="1" t="s">
        <v>8</v>
      </c>
      <c r="C3" s="6" t="s">
        <v>116</v>
      </c>
      <c r="D3" s="2" t="s">
        <v>23</v>
      </c>
      <c r="E3" s="14" t="s">
        <v>87</v>
      </c>
      <c r="F3" s="14"/>
      <c r="G3" s="14"/>
      <c r="H3" s="6" t="s">
        <v>38</v>
      </c>
      <c r="I3" s="6">
        <v>0</v>
      </c>
      <c r="J3" s="1" t="s">
        <v>16</v>
      </c>
      <c r="K3" s="8" t="s">
        <v>19</v>
      </c>
      <c r="L3" s="6" t="str">
        <f t="shared" ref="L3:L7" si="0">$L$1&amp;IF(ISBLANK(B3), "null", "'"&amp;B3&amp;"'")&amp;", "&amp;IF(ISBLANK(C3), "null", "'"&amp;C3&amp;"'")&amp;", "&amp;IF(ISBLANK(D3), "null", "'"&amp;D3&amp;"'")&amp;", "&amp;IF(ISBLANK(E3), "null", "'"&amp;E3&amp;"'")&amp;", "&amp;IF(ISBLANK(F3), "null", "'"&amp;F3&amp;"'")&amp;", "&amp;IF(ISBLANK(H3), "null", "'"&amp;H3&amp;"'")&amp;","&amp;I3&amp;","&amp;IF(ISBLANK(J3), "null", "'"&amp;J3&amp;"'")&amp;", "&amp;IF(ISBLANK(K3), "null", "'"&amp;K3&amp;"'")&amp;");"</f>
        <v>INSERT INTO Login (loginID,password,email,mobileNo,bankID,status,reset,roleJSON,changedBy)Values('Admin', '4e7afebcfbae000b22c7c85e5560f89a2a0280b4', 'jamal@spectrum-bd.com', '0182541257', null, 'A',0,'["Admin"]', 'agentbanking');</v>
      </c>
    </row>
    <row r="4" spans="1:12">
      <c r="A4">
        <v>3</v>
      </c>
      <c r="B4" s="6" t="s">
        <v>21</v>
      </c>
      <c r="C4" s="6" t="s">
        <v>121</v>
      </c>
      <c r="D4" s="2" t="s">
        <v>30</v>
      </c>
      <c r="E4" s="14" t="s">
        <v>88</v>
      </c>
      <c r="F4" s="14"/>
      <c r="G4" s="14"/>
      <c r="H4" s="6" t="s">
        <v>38</v>
      </c>
      <c r="I4" s="6">
        <v>0</v>
      </c>
      <c r="J4" s="6" t="s">
        <v>20</v>
      </c>
      <c r="K4" s="8" t="s">
        <v>19</v>
      </c>
      <c r="L4" s="6" t="str">
        <f t="shared" si="0"/>
        <v>INSERT INTO Login (loginID,password,email,mobileNo,bankID,status,reset,roleJSON,changedBy)Values('agent1', 'ff3ebea796da68c1abc2a233d54433d4852acf3a', 'agent1@gmail.com', '0182541258', null, 'A',0,'["Agent"]', 'agentbanking');</v>
      </c>
    </row>
    <row r="5" spans="1:12">
      <c r="A5">
        <v>4</v>
      </c>
      <c r="B5" s="6" t="s">
        <v>83</v>
      </c>
      <c r="C5" s="6" t="s">
        <v>118</v>
      </c>
      <c r="D5" s="2" t="s">
        <v>84</v>
      </c>
      <c r="E5" s="14" t="s">
        <v>89</v>
      </c>
      <c r="F5" s="14"/>
      <c r="G5" s="14"/>
      <c r="H5" s="6" t="s">
        <v>38</v>
      </c>
      <c r="I5" s="6">
        <v>0</v>
      </c>
      <c r="J5" s="6" t="s">
        <v>91</v>
      </c>
      <c r="K5" s="8" t="s">
        <v>19</v>
      </c>
      <c r="L5" s="6" t="str">
        <f t="shared" si="0"/>
        <v>INSERT INTO Login (loginID,password,email,mobileNo,bankID,status,reset,roleJSON,changedBy)Values('Doer.Officer', '97d80efa450d91b91334368a035fc6c2d617c842', 'officer@doer.com', '0182541259', null, 'A',0,'["Doer.Officer"]', 'agentbanking');</v>
      </c>
    </row>
    <row r="6" spans="1:12">
      <c r="A6">
        <v>5</v>
      </c>
      <c r="B6" s="6" t="s">
        <v>81</v>
      </c>
      <c r="C6" s="6" t="s">
        <v>119</v>
      </c>
      <c r="D6" s="2" t="s">
        <v>85</v>
      </c>
      <c r="E6" s="14" t="s">
        <v>90</v>
      </c>
      <c r="F6" s="7" t="s">
        <v>94</v>
      </c>
      <c r="G6" s="7" t="s">
        <v>172</v>
      </c>
      <c r="H6" s="6" t="s">
        <v>38</v>
      </c>
      <c r="I6" s="6">
        <v>0</v>
      </c>
      <c r="J6" s="6" t="s">
        <v>92</v>
      </c>
      <c r="K6" s="8" t="s">
        <v>19</v>
      </c>
      <c r="L6" s="6" t="str">
        <f t="shared" si="0"/>
        <v>INSERT INTO Login (loginID,password,email,mobileNo,bankID,status,reset,roleJSON,changedBy)Values('Bank.Officer', '04251d967a3c4cce0f47f815d0804aff28010e65', 'bank.officer@aganibankbd.com', '0182541260', '101', 'A',0,'["Bank.Officer"]', 'agentbanking');</v>
      </c>
    </row>
    <row r="7" spans="1:12">
      <c r="A7" s="6">
        <v>6</v>
      </c>
      <c r="B7" s="6" t="s">
        <v>104</v>
      </c>
      <c r="C7" s="6" t="s">
        <v>120</v>
      </c>
      <c r="D7" s="2" t="s">
        <v>110</v>
      </c>
      <c r="E7" s="14" t="s">
        <v>111</v>
      </c>
      <c r="F7" s="7" t="s">
        <v>94</v>
      </c>
      <c r="G7" s="7" t="s">
        <v>172</v>
      </c>
      <c r="H7" s="6" t="s">
        <v>38</v>
      </c>
      <c r="I7" s="6">
        <v>0</v>
      </c>
      <c r="J7" s="6" t="s">
        <v>112</v>
      </c>
      <c r="K7" s="8" t="s">
        <v>19</v>
      </c>
      <c r="L7" s="6" t="str">
        <f t="shared" si="0"/>
        <v>INSERT INTO Login (loginID,password,email,mobileNo,bankID,status,reset,roleJSON,changedBy)Values('Bank.Manager', 'af9e526a1620764cddadfc244b7596f4c233ff87', 'bank.manager@aganibankbd.com', '0182541261', '101', 'A',0,'["Bank.Manager"]', 'agentbanking');</v>
      </c>
    </row>
    <row r="8" spans="1:12">
      <c r="L8" s="6" t="s">
        <v>13</v>
      </c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" sqref="F2:F4"/>
    </sheetView>
  </sheetViews>
  <sheetFormatPr defaultRowHeight="15"/>
  <cols>
    <col min="1" max="1" width="9.140625" style="6"/>
    <col min="2" max="2" width="20.7109375" style="6" customWidth="1"/>
    <col min="3" max="3" width="31.7109375" style="6" customWidth="1"/>
    <col min="4" max="4" width="17.140625" style="6" customWidth="1"/>
    <col min="5" max="5" width="28.140625" style="6" customWidth="1"/>
    <col min="6" max="16384" width="9.140625" style="6"/>
  </cols>
  <sheetData>
    <row r="1" spans="1:6">
      <c r="A1" s="6" t="s">
        <v>42</v>
      </c>
      <c r="B1" s="6" t="s">
        <v>32</v>
      </c>
      <c r="C1" s="6" t="s">
        <v>33</v>
      </c>
      <c r="D1" s="6" t="s">
        <v>28</v>
      </c>
      <c r="E1" s="3" t="s">
        <v>75</v>
      </c>
      <c r="F1" s="6" t="str">
        <f>"Insert into "&amp;$A$1&amp;" ("&amp;B1&amp;", "&amp;C1&amp;", "&amp;D1&amp;",  "&amp;E1&amp;") values ("</f>
        <v>Insert into Bank (bankID, bankName, status,  changedBy) values (</v>
      </c>
    </row>
    <row r="2" spans="1:6">
      <c r="A2" s="6">
        <v>1</v>
      </c>
      <c r="B2" s="6">
        <v>101</v>
      </c>
      <c r="C2" s="6" t="s">
        <v>34</v>
      </c>
      <c r="D2" s="6" t="s">
        <v>38</v>
      </c>
      <c r="E2" s="8" t="s">
        <v>19</v>
      </c>
      <c r="F2" s="6" t="str">
        <f>$F$1&amp;IF(ISBLANK(B2), "null", "'"&amp;B2&amp;"'")&amp;", "&amp;IF(ISBLANK(C2), "null", "'"&amp;C2&amp;"'")&amp;", "&amp;IF(ISBLANK(D2), "null", "'"&amp;D2&amp;"'")&amp;", "&amp;IF(ISBLANK(E2), "null", "'"&amp;E2&amp;"'")&amp;");"</f>
        <v>Insert into Bank (bankID, bankName, status,  changedBy) values ('101', 'Agrani Bank Ltd.', 'A', 'agentbanking');</v>
      </c>
    </row>
    <row r="3" spans="1:6">
      <c r="A3" s="6">
        <v>1</v>
      </c>
      <c r="B3" s="6">
        <v>102</v>
      </c>
      <c r="C3" s="6" t="s">
        <v>35</v>
      </c>
      <c r="D3" s="6" t="s">
        <v>38</v>
      </c>
      <c r="E3" s="8" t="s">
        <v>19</v>
      </c>
      <c r="F3" s="6" t="str">
        <f>$F$1&amp;IF(ISBLANK(B3), "null", "'"&amp;B3&amp;"'")&amp;", "&amp;IF(ISBLANK(C3), "null", "'"&amp;C3&amp;"'")&amp;", "&amp;IF(ISBLANK(D3), "null", "'"&amp;D3&amp;"'")&amp;", "&amp;IF(ISBLANK(E3), "null", "'"&amp;E3&amp;"'")&amp;");"</f>
        <v>Insert into Bank (bankID, bankName, status,  changedBy) values ('102', 'Sonali Bank Ltd.', 'A', 'agentbanking');</v>
      </c>
    </row>
    <row r="4" spans="1:6">
      <c r="F4" s="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6" sqref="B6"/>
    </sheetView>
  </sheetViews>
  <sheetFormatPr defaultRowHeight="15"/>
  <cols>
    <col min="1" max="2" width="9.140625" style="6"/>
    <col min="3" max="3" width="20.7109375" style="6" customWidth="1"/>
    <col min="4" max="4" width="31.7109375" style="6" customWidth="1"/>
    <col min="5" max="5" width="17.140625" style="6" customWidth="1"/>
    <col min="6" max="6" width="28.140625" style="6" customWidth="1"/>
    <col min="7" max="16384" width="9.140625" style="6"/>
  </cols>
  <sheetData>
    <row r="1" spans="1:7">
      <c r="A1" s="6" t="s">
        <v>43</v>
      </c>
      <c r="B1" s="6" t="s">
        <v>36</v>
      </c>
      <c r="C1" s="6" t="s">
        <v>32</v>
      </c>
      <c r="D1" s="6" t="s">
        <v>37</v>
      </c>
      <c r="E1" s="6" t="s">
        <v>28</v>
      </c>
      <c r="F1" s="3" t="s">
        <v>75</v>
      </c>
      <c r="G1" s="6" t="str">
        <f>"Insert into "&amp;$A$1&amp;" ("&amp;B1&amp;", "&amp;C1&amp;", "&amp;D1&amp;", "&amp;E1&amp;",  "&amp;F1&amp;") values ("</f>
        <v>Insert into Branch (branchID, bankID, branchName, status,  changedBy) values (</v>
      </c>
    </row>
    <row r="2" spans="1:7">
      <c r="A2" s="6">
        <v>1</v>
      </c>
      <c r="B2" s="19">
        <v>101</v>
      </c>
      <c r="C2" s="6">
        <v>101</v>
      </c>
      <c r="D2" s="20" t="s">
        <v>500</v>
      </c>
      <c r="E2" s="6" t="s">
        <v>38</v>
      </c>
      <c r="F2" s="8" t="s">
        <v>19</v>
      </c>
      <c r="G2" s="6" t="str">
        <f>$G$1&amp;IF(ISBLANK(B2), "null", "'"&amp;B2&amp;"'")&amp;", "&amp;IF(ISBLANK(C2), "null", "'"&amp;C2&amp;"'")&amp;", "&amp;IF(ISBLANK(D2), "null", "'"&amp;D2&amp;"'")&amp;", "&amp;IF(ISBLANK(E2), "null", "'"&amp;E2&amp;"'")&amp;", "&amp;IF(ISBLANK(F2), "null", "'"&amp;F2&amp;"'")&amp;");"</f>
        <v>Insert into Branch (branchID, bankID, branchName, status,  changedBy) values ('101', '101', 'Principal Branch', 'A', 'agentbanking');</v>
      </c>
    </row>
    <row r="3" spans="1:7">
      <c r="A3" s="18">
        <v>2</v>
      </c>
      <c r="B3" s="19">
        <v>102</v>
      </c>
      <c r="C3" s="18">
        <v>101</v>
      </c>
      <c r="D3" s="20" t="s">
        <v>501</v>
      </c>
      <c r="E3" s="20" t="s">
        <v>38</v>
      </c>
      <c r="F3" s="8" t="s">
        <v>19</v>
      </c>
      <c r="G3" s="6" t="str">
        <f>$G$1&amp;IF(ISBLANK(B3), "null", "'"&amp;B3&amp;"'")&amp;", "&amp;IF(ISBLANK(C3), "null", "'"&amp;C3&amp;"'")&amp;", "&amp;IF(ISBLANK(D3), "null", "'"&amp;D3&amp;"'")&amp;", "&amp;IF(ISBLANK(E3), "null", "'"&amp;E3&amp;"'")&amp;", "&amp;IF(ISBLANK(F3), "null", "'"&amp;F3&amp;"'")&amp;");"</f>
        <v>Insert into Branch (branchID, bankID, branchName, status,  changedBy) values ('102', '101', 'Gulshan Branch', 'A', 'agentbanking');</v>
      </c>
    </row>
    <row r="4" spans="1:7">
      <c r="A4" s="18">
        <v>3</v>
      </c>
      <c r="B4" s="19">
        <v>103</v>
      </c>
      <c r="C4" s="18">
        <v>101</v>
      </c>
      <c r="D4" s="20" t="s">
        <v>502</v>
      </c>
      <c r="E4" s="20" t="s">
        <v>38</v>
      </c>
      <c r="F4" s="8" t="s">
        <v>19</v>
      </c>
      <c r="G4" s="20" t="str">
        <f t="shared" ref="G4:G27" si="0">$G$1&amp;IF(ISBLANK(B4), "null", "'"&amp;B4&amp;"'")&amp;", "&amp;IF(ISBLANK(C4), "null", "'"&amp;C4&amp;"'")&amp;", "&amp;IF(ISBLANK(D4), "null", "'"&amp;D4&amp;"'")&amp;", "&amp;IF(ISBLANK(E4), "null", "'"&amp;E4&amp;"'")&amp;", "&amp;IF(ISBLANK(F4), "null", "'"&amp;F4&amp;"'")&amp;");"</f>
        <v>Insert into Branch (branchID, bankID, branchName, status,  changedBy) values ('103', '101', 'Ruhitpur Branch', 'A', 'agentbanking');</v>
      </c>
    </row>
    <row r="5" spans="1:7">
      <c r="A5" s="18">
        <v>4</v>
      </c>
      <c r="B5" s="19">
        <v>104</v>
      </c>
      <c r="C5" s="18">
        <v>101</v>
      </c>
      <c r="D5" s="20" t="s">
        <v>503</v>
      </c>
      <c r="E5" s="20" t="s">
        <v>38</v>
      </c>
      <c r="F5" s="8" t="s">
        <v>19</v>
      </c>
      <c r="G5" s="20" t="str">
        <f t="shared" si="0"/>
        <v>Insert into Branch (branchID, bankID, branchName, status,  changedBy) values ('104', '101', 'Mawna Branch', 'A', 'agentbanking');</v>
      </c>
    </row>
    <row r="6" spans="1:7">
      <c r="A6" s="18">
        <v>5</v>
      </c>
      <c r="B6" s="19">
        <v>105</v>
      </c>
      <c r="C6" s="18">
        <v>101</v>
      </c>
      <c r="D6" s="20" t="s">
        <v>504</v>
      </c>
      <c r="E6" s="20" t="s">
        <v>38</v>
      </c>
      <c r="F6" s="8" t="s">
        <v>19</v>
      </c>
      <c r="G6" s="20" t="str">
        <f t="shared" si="0"/>
        <v>Insert into Branch (branchID, bankID, branchName, status,  changedBy) values ('105', '101', 'Agrabad Branch', 'A', 'agentbanking');</v>
      </c>
    </row>
    <row r="7" spans="1:7">
      <c r="A7" s="18">
        <v>6</v>
      </c>
      <c r="B7" s="19">
        <v>106</v>
      </c>
      <c r="C7" s="18">
        <v>101</v>
      </c>
      <c r="D7" s="20" t="s">
        <v>505</v>
      </c>
      <c r="E7" s="20" t="s">
        <v>38</v>
      </c>
      <c r="F7" s="8" t="s">
        <v>19</v>
      </c>
      <c r="G7" s="20" t="str">
        <f t="shared" si="0"/>
        <v>Insert into Branch (branchID, bankID, branchName, status,  changedBy) values ('106', '101', 'Chinishpur Branch', 'A', 'agentbanking');</v>
      </c>
    </row>
    <row r="8" spans="1:7">
      <c r="A8" s="18">
        <v>7</v>
      </c>
      <c r="B8" s="19">
        <v>107</v>
      </c>
      <c r="C8" s="18">
        <v>101</v>
      </c>
      <c r="D8" s="20" t="s">
        <v>506</v>
      </c>
      <c r="E8" s="20" t="s">
        <v>38</v>
      </c>
      <c r="F8" s="8" t="s">
        <v>19</v>
      </c>
      <c r="G8" s="20" t="str">
        <f t="shared" si="0"/>
        <v>Insert into Branch (branchID, bankID, branchName, status,  changedBy) values ('107', '101', 'Hemayetpur Branch ', 'A', 'agentbanking');</v>
      </c>
    </row>
    <row r="9" spans="1:7">
      <c r="A9" s="18">
        <v>8</v>
      </c>
      <c r="B9" s="19">
        <v>108</v>
      </c>
      <c r="C9" s="18">
        <v>101</v>
      </c>
      <c r="D9" s="20" t="s">
        <v>507</v>
      </c>
      <c r="E9" s="20" t="s">
        <v>38</v>
      </c>
      <c r="F9" s="8" t="s">
        <v>19</v>
      </c>
      <c r="G9" s="20" t="str">
        <f t="shared" si="0"/>
        <v>Insert into Branch (branchID, bankID, branchName, status,  changedBy) values ('108', '101', 'Uttara Branch ', 'A', 'agentbanking');</v>
      </c>
    </row>
    <row r="10" spans="1:7">
      <c r="A10" s="18">
        <v>9</v>
      </c>
      <c r="B10" s="19">
        <v>109</v>
      </c>
      <c r="C10" s="18">
        <v>101</v>
      </c>
      <c r="D10" s="20" t="s">
        <v>508</v>
      </c>
      <c r="E10" s="20" t="s">
        <v>38</v>
      </c>
      <c r="F10" s="8" t="s">
        <v>19</v>
      </c>
      <c r="G10" s="20" t="str">
        <f t="shared" si="0"/>
        <v>Insert into Branch (branchID, bankID, branchName, status,  changedBy) values ('109', '101', 'Board Bazar Branch ', 'A', 'agentbanking');</v>
      </c>
    </row>
    <row r="11" spans="1:7">
      <c r="A11" s="18">
        <v>10</v>
      </c>
      <c r="B11" s="19">
        <v>110</v>
      </c>
      <c r="C11" s="18">
        <v>101</v>
      </c>
      <c r="D11" s="20" t="s">
        <v>509</v>
      </c>
      <c r="E11" s="20" t="s">
        <v>38</v>
      </c>
      <c r="F11" s="8" t="s">
        <v>19</v>
      </c>
      <c r="G11" s="20" t="str">
        <f t="shared" si="0"/>
        <v>Insert into Branch (branchID, bankID, branchName, status,  changedBy) values ('110', '101', ' Mograpara Branch ', 'A', 'agentbanking');</v>
      </c>
    </row>
    <row r="12" spans="1:7">
      <c r="A12" s="18">
        <v>11</v>
      </c>
      <c r="B12" s="19">
        <v>111</v>
      </c>
      <c r="C12" s="18">
        <v>101</v>
      </c>
      <c r="D12" s="20" t="s">
        <v>510</v>
      </c>
      <c r="E12" s="20" t="s">
        <v>38</v>
      </c>
      <c r="F12" s="8" t="s">
        <v>19</v>
      </c>
      <c r="G12" s="20" t="str">
        <f t="shared" si="0"/>
        <v>Insert into Branch (branchID, bankID, branchName, status,  changedBy) values ('111', '101', 'Dhanmondi Branch', 'A', 'agentbanking');</v>
      </c>
    </row>
    <row r="13" spans="1:7">
      <c r="A13" s="18">
        <v>12</v>
      </c>
      <c r="B13" s="19">
        <v>112</v>
      </c>
      <c r="C13" s="18">
        <v>101</v>
      </c>
      <c r="D13" s="20" t="s">
        <v>511</v>
      </c>
      <c r="E13" s="20" t="s">
        <v>38</v>
      </c>
      <c r="F13" s="8" t="s">
        <v>19</v>
      </c>
      <c r="G13" s="20" t="str">
        <f t="shared" si="0"/>
        <v>Insert into Branch (branchID, bankID, branchName, status,  changedBy) values ('112', '101', 'Aganagar Branch ', 'A', 'agentbanking');</v>
      </c>
    </row>
    <row r="14" spans="1:7">
      <c r="A14" s="18">
        <v>13</v>
      </c>
      <c r="B14" s="19">
        <v>113</v>
      </c>
      <c r="C14" s="18">
        <v>101</v>
      </c>
      <c r="D14" s="20" t="s">
        <v>512</v>
      </c>
      <c r="E14" s="20" t="s">
        <v>38</v>
      </c>
      <c r="F14" s="8" t="s">
        <v>19</v>
      </c>
      <c r="G14" s="20" t="str">
        <f t="shared" si="0"/>
        <v>Insert into Branch (branchID, bankID, branchName, status,  changedBy) values ('113', '101', 'Gorai Branch', 'A', 'agentbanking');</v>
      </c>
    </row>
    <row r="15" spans="1:7">
      <c r="A15" s="18">
        <v>14</v>
      </c>
      <c r="B15" s="19">
        <v>114</v>
      </c>
      <c r="C15" s="18">
        <v>101</v>
      </c>
      <c r="D15" s="20" t="s">
        <v>513</v>
      </c>
      <c r="E15" s="20" t="s">
        <v>38</v>
      </c>
      <c r="F15" s="8" t="s">
        <v>19</v>
      </c>
      <c r="G15" s="20" t="str">
        <f t="shared" si="0"/>
        <v>Insert into Branch (branchID, bankID, branchName, status,  changedBy) values ('114', '101', 'Panchabati Branch ', 'A', 'agentbanking');</v>
      </c>
    </row>
    <row r="16" spans="1:7">
      <c r="A16" s="18">
        <v>15</v>
      </c>
      <c r="B16" s="19">
        <v>115</v>
      </c>
      <c r="C16" s="18">
        <v>101</v>
      </c>
      <c r="D16" s="20" t="s">
        <v>514</v>
      </c>
      <c r="E16" s="20" t="s">
        <v>38</v>
      </c>
      <c r="F16" s="8" t="s">
        <v>19</v>
      </c>
      <c r="G16" s="20" t="str">
        <f t="shared" si="0"/>
        <v>Insert into Branch (branchID, bankID, branchName, status,  changedBy) values ('115', '101', 'Zirabo Branch', 'A', 'agentbanking');</v>
      </c>
    </row>
    <row r="17" spans="1:7">
      <c r="A17" s="18">
        <v>16</v>
      </c>
      <c r="B17" s="19">
        <v>116</v>
      </c>
      <c r="C17" s="18">
        <v>101</v>
      </c>
      <c r="D17" s="20" t="s">
        <v>515</v>
      </c>
      <c r="E17" s="20" t="s">
        <v>38</v>
      </c>
      <c r="F17" s="8" t="s">
        <v>19</v>
      </c>
      <c r="G17" s="20" t="str">
        <f t="shared" si="0"/>
        <v>Insert into Branch (branchID, bankID, branchName, status,  changedBy) values ('116', '101', 'Sylhet Branch ', 'A', 'agentbanking');</v>
      </c>
    </row>
    <row r="18" spans="1:7">
      <c r="A18" s="18">
        <v>17</v>
      </c>
      <c r="B18" s="19">
        <v>117</v>
      </c>
      <c r="C18" s="18">
        <v>101</v>
      </c>
      <c r="D18" s="20" t="s">
        <v>516</v>
      </c>
      <c r="E18" s="20" t="s">
        <v>38</v>
      </c>
      <c r="F18" s="8" t="s">
        <v>19</v>
      </c>
      <c r="G18" s="20" t="str">
        <f t="shared" si="0"/>
        <v>Insert into Branch (branchID, bankID, branchName, status,  changedBy) values ('117', '101', 'Nabinagar Branch ', 'A', 'agentbanking');</v>
      </c>
    </row>
    <row r="19" spans="1:7">
      <c r="A19" s="18">
        <v>18</v>
      </c>
      <c r="B19" s="19">
        <v>118</v>
      </c>
      <c r="C19" s="18">
        <v>101</v>
      </c>
      <c r="D19" s="20" t="s">
        <v>517</v>
      </c>
      <c r="E19" s="20" t="s">
        <v>38</v>
      </c>
      <c r="F19" s="8" t="s">
        <v>19</v>
      </c>
      <c r="G19" s="20" t="str">
        <f t="shared" si="0"/>
        <v>Insert into Branch (branchID, bankID, branchName, status,  changedBy) values ('118', '101', 'OR Nizam Road Branch', 'A', 'agentbanking');</v>
      </c>
    </row>
    <row r="20" spans="1:7">
      <c r="A20" s="18">
        <v>19</v>
      </c>
      <c r="B20" s="19">
        <v>119</v>
      </c>
      <c r="C20" s="18">
        <v>101</v>
      </c>
      <c r="D20" s="20" t="s">
        <v>518</v>
      </c>
      <c r="E20" s="20" t="s">
        <v>38</v>
      </c>
      <c r="F20" s="8" t="s">
        <v>19</v>
      </c>
      <c r="G20" s="20" t="str">
        <f t="shared" si="0"/>
        <v>Insert into Branch (branchID, bankID, branchName, status,  changedBy) values ('119', '101', 'Barisal Branch', 'A', 'agentbanking');</v>
      </c>
    </row>
    <row r="21" spans="1:7">
      <c r="A21" s="18">
        <v>20</v>
      </c>
      <c r="B21" s="19">
        <v>120</v>
      </c>
      <c r="C21" s="18">
        <v>101</v>
      </c>
      <c r="D21" s="20" t="s">
        <v>519</v>
      </c>
      <c r="E21" s="20" t="s">
        <v>38</v>
      </c>
      <c r="F21" s="8" t="s">
        <v>19</v>
      </c>
      <c r="G21" s="20" t="str">
        <f t="shared" si="0"/>
        <v>Insert into Branch (branchID, bankID, branchName, status,  changedBy) values ('120', '101', 'Rajshahi Branch ', 'A', 'agentbanking');</v>
      </c>
    </row>
    <row r="22" spans="1:7">
      <c r="A22" s="18">
        <v>21</v>
      </c>
      <c r="B22" s="19">
        <v>121</v>
      </c>
      <c r="C22" s="18">
        <v>101</v>
      </c>
      <c r="D22" s="20" t="s">
        <v>520</v>
      </c>
      <c r="E22" s="20" t="s">
        <v>38</v>
      </c>
      <c r="F22" s="8" t="s">
        <v>19</v>
      </c>
      <c r="G22" s="20" t="str">
        <f t="shared" si="0"/>
        <v>Insert into Branch (branchID, bankID, branchName, status,  changedBy) values ('121', '101', 'Banani Branch', 'A', 'agentbanking');</v>
      </c>
    </row>
    <row r="23" spans="1:7">
      <c r="A23" s="18">
        <v>22</v>
      </c>
      <c r="B23" s="19">
        <v>122</v>
      </c>
      <c r="C23" s="18">
        <v>101</v>
      </c>
      <c r="D23" s="20" t="s">
        <v>521</v>
      </c>
      <c r="E23" s="20" t="s">
        <v>38</v>
      </c>
      <c r="F23" s="8" t="s">
        <v>19</v>
      </c>
      <c r="G23" s="20" t="str">
        <f t="shared" si="0"/>
        <v>Insert into Branch (branchID, bankID, branchName, status,  changedBy) values ('122', '101', 'Naogaon Branch', 'A', 'agentbanking');</v>
      </c>
    </row>
    <row r="24" spans="1:7">
      <c r="A24" s="18">
        <v>23</v>
      </c>
      <c r="B24" s="19">
        <v>123</v>
      </c>
      <c r="C24" s="18">
        <v>101</v>
      </c>
      <c r="D24" s="20" t="s">
        <v>522</v>
      </c>
      <c r="E24" s="20" t="s">
        <v>38</v>
      </c>
      <c r="F24" s="8" t="s">
        <v>19</v>
      </c>
      <c r="G24" s="20" t="str">
        <f t="shared" si="0"/>
        <v>Insert into Branch (branchID, bankID, branchName, status,  changedBy) values ('123', '101', 'Ekuria Branch', 'A', 'agentbanking');</v>
      </c>
    </row>
    <row r="25" spans="1:7">
      <c r="A25" s="18">
        <v>24</v>
      </c>
      <c r="B25" s="19">
        <v>124</v>
      </c>
      <c r="C25" s="18">
        <v>101</v>
      </c>
      <c r="D25" s="20" t="s">
        <v>523</v>
      </c>
      <c r="E25" s="20" t="s">
        <v>38</v>
      </c>
      <c r="F25" s="8" t="s">
        <v>19</v>
      </c>
      <c r="G25" s="20" t="str">
        <f t="shared" si="0"/>
        <v>Insert into Branch (branchID, bankID, branchName, status,  changedBy) values ('124', '101', 'Chatkhil Branch', 'A', 'agentbanking');</v>
      </c>
    </row>
    <row r="26" spans="1:7">
      <c r="A26" s="18">
        <v>25</v>
      </c>
      <c r="B26" s="19">
        <v>125</v>
      </c>
      <c r="C26" s="18">
        <v>101</v>
      </c>
      <c r="D26" s="20" t="s">
        <v>524</v>
      </c>
      <c r="E26" s="20" t="s">
        <v>38</v>
      </c>
      <c r="F26" s="8" t="s">
        <v>19</v>
      </c>
      <c r="G26" s="20" t="str">
        <f t="shared" si="0"/>
        <v>Insert into Branch (branchID, bankID, branchName, status,  changedBy) values ('125', '101', 'Chandraganj Branch', 'A', 'agentbanking');</v>
      </c>
    </row>
    <row r="27" spans="1:7">
      <c r="A27" s="18">
        <v>26</v>
      </c>
      <c r="B27" s="19">
        <v>126</v>
      </c>
      <c r="C27" s="18">
        <v>101</v>
      </c>
      <c r="D27" s="20" t="s">
        <v>525</v>
      </c>
      <c r="E27" s="20" t="s">
        <v>38</v>
      </c>
      <c r="F27" s="8" t="s">
        <v>19</v>
      </c>
      <c r="G27" s="20" t="str">
        <f t="shared" si="0"/>
        <v>Insert into Branch (branchID, bankID, branchName, status,  changedBy) values ('126', '101', 'Bordighirpar Branch', 'A', 'agentbanking');</v>
      </c>
    </row>
    <row r="28" spans="1:7">
      <c r="G28" s="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selection activeCell="K18" sqref="K18"/>
    </sheetView>
  </sheetViews>
  <sheetFormatPr defaultRowHeight="15"/>
  <cols>
    <col min="2" max="11" width="9.140625" style="6"/>
    <col min="14" max="14" width="12.28515625" bestFit="1" customWidth="1"/>
    <col min="15" max="16" width="12.28515625" style="6" customWidth="1"/>
    <col min="18" max="18" width="13.140625" bestFit="1" customWidth="1"/>
  </cols>
  <sheetData>
    <row r="1" spans="1:28">
      <c r="A1" s="6" t="s">
        <v>17</v>
      </c>
      <c r="B1" s="6" t="s">
        <v>39</v>
      </c>
      <c r="C1" s="6" t="s">
        <v>24</v>
      </c>
      <c r="D1" s="6" t="s">
        <v>32</v>
      </c>
      <c r="E1" s="6" t="s">
        <v>36</v>
      </c>
      <c r="F1" s="6" t="s">
        <v>260</v>
      </c>
      <c r="G1" s="6" t="s">
        <v>261</v>
      </c>
      <c r="H1" s="6" t="s">
        <v>262</v>
      </c>
      <c r="I1" s="6" t="s">
        <v>263</v>
      </c>
      <c r="J1" s="6" t="s">
        <v>264</v>
      </c>
      <c r="K1" s="6" t="s">
        <v>265</v>
      </c>
      <c r="L1" s="6" t="s">
        <v>266</v>
      </c>
      <c r="M1" s="6" t="s">
        <v>267</v>
      </c>
      <c r="N1" s="6" t="s">
        <v>268</v>
      </c>
      <c r="O1" s="6" t="s">
        <v>28</v>
      </c>
      <c r="P1" s="6" t="s">
        <v>269</v>
      </c>
      <c r="Q1" s="6" t="s">
        <v>270</v>
      </c>
      <c r="R1" s="6" t="s">
        <v>75</v>
      </c>
      <c r="S1" s="6" t="str">
        <f>"Insert into "&amp;$A$1&amp;" ("&amp;B1&amp;",  "&amp;C1&amp;",  "&amp;D1&amp;",  "&amp;E1&amp;",  "&amp;F1&amp;",  "&amp;G1&amp;","&amp;H1&amp;", "&amp;I1&amp;", "&amp;J1&amp;",  "&amp;K1&amp;",  "&amp;L1&amp;",  "&amp;M1&amp;",  "&amp;N1&amp;",  "&amp;O1&amp;","&amp;P1&amp;", "&amp;Q1&amp;", "&amp;R1&amp;") values("</f>
        <v>Insert into Agent (agentID,  loginID,  bankID,  branchID,  servicePointID,  parentAgentID,agentType, agentName , kycJson,  bankAccountNo,  makerID,  checkerID,  approverID,  status,rejectionCause, role, changedBy) values(</v>
      </c>
    </row>
    <row r="2" spans="1:28">
      <c r="A2" s="6">
        <v>1</v>
      </c>
      <c r="B2" s="6" t="s">
        <v>51</v>
      </c>
      <c r="C2" s="6" t="s">
        <v>40</v>
      </c>
      <c r="D2" s="6">
        <v>101</v>
      </c>
      <c r="E2" s="6">
        <v>13344</v>
      </c>
      <c r="F2" s="6" t="s">
        <v>274</v>
      </c>
      <c r="H2" s="6" t="s">
        <v>38</v>
      </c>
      <c r="I2" s="6" t="s">
        <v>40</v>
      </c>
      <c r="J2" s="6" t="s">
        <v>279</v>
      </c>
      <c r="K2" s="6">
        <v>111100001</v>
      </c>
      <c r="L2" s="6" t="s">
        <v>283</v>
      </c>
      <c r="M2" s="6" t="s">
        <v>284</v>
      </c>
      <c r="N2" s="6" t="s">
        <v>285</v>
      </c>
      <c r="O2" s="6" t="s">
        <v>38</v>
      </c>
      <c r="Q2" s="6" t="s">
        <v>17</v>
      </c>
      <c r="R2" s="8" t="s">
        <v>19</v>
      </c>
      <c r="S2" s="6" t="str">
        <f>$S$1&amp;IF(ISBLANK(B2), "null", "'"&amp;B2&amp;"'")&amp;","&amp;IF(ISBLANK(C2), "null", "'"&amp;C2&amp;"'")&amp;", "&amp;IF(ISBLANK(D2), "null", "'"&amp;D2&amp;"'")&amp;", "&amp;IF(ISBLANK(E2), "null", "'"&amp;E2&amp;"'")&amp;", "&amp;IF(ISBLANK(F2), "null", "'"&amp;F2&amp;"'")&amp;", "&amp;IF(ISBLANK(G2), "null", "'"&amp;G2&amp;"'")&amp;",  "&amp;IF(ISBLANK(H2), "null", "'"&amp;H2&amp;"'")&amp;","&amp;IF(ISBLANK(I2), "null", "'"&amp;I2&amp;"'")&amp;", "&amp;IF(ISBLANK(J2), "null", "'"&amp;J2&amp;"'")&amp;" "&amp;IF(ISBLANK(K2), "null", "'"&amp;K2&amp;"'")&amp;", "&amp;IF(ISBLANK(L2), "null", "'"&amp;L2&amp;"'")&amp;", "&amp;IF(ISBLANK(M2), "null", "'"&amp;M2&amp;"'")&amp;", "&amp;IF(ISBLANK(N2), "null", "'"&amp;N2&amp;"'")&amp;", "&amp;IF(ISBLANK(O2), "null", "'"&amp;O2&amp;"'")&amp;",  "&amp;IF(ISBLANK(P2), "null", "'"&amp;O2&amp;"'")&amp;","&amp;IF(ISBLANK(Q2), "null", "'"&amp;Q2&amp;"'")&amp;", "&amp;IF(ISBLANK(R2), "null", "'"&amp;R2&amp;"'")&amp;");"</f>
        <v>Insert into Agent (agentID,  loginID,  bankID,  branchID,  servicePointID,  parentAgentID,agentType, agentName , kycJson,  bankAccountNo,  makerID,  checkerID,  approverID,  status,rejectionCause, role, changedBy) values('AG100001','Agent1', '101', '13344', 'SP101', null,  'A','Agent1', '{"Name":"Agent 1, "Address":"Dhaka 1"}' '111100001', 'Branch.OfficerMaker', 'Branch.OfficerChecker', 'Branch.OfficerApprover', 'A',  null,'Agent', 'agentbanking');</v>
      </c>
    </row>
    <row r="3" spans="1:28">
      <c r="A3" s="6"/>
      <c r="B3" s="6" t="s">
        <v>271</v>
      </c>
      <c r="C3" s="6" t="s">
        <v>278</v>
      </c>
      <c r="D3" s="6">
        <v>101</v>
      </c>
      <c r="E3" s="6">
        <v>13344</v>
      </c>
      <c r="F3" s="6" t="s">
        <v>275</v>
      </c>
      <c r="H3" s="6" t="s">
        <v>38</v>
      </c>
      <c r="I3" s="6" t="s">
        <v>278</v>
      </c>
      <c r="J3" s="6" t="s">
        <v>280</v>
      </c>
      <c r="K3" s="6">
        <v>111100001</v>
      </c>
      <c r="L3" s="6" t="s">
        <v>283</v>
      </c>
      <c r="M3" s="6" t="s">
        <v>284</v>
      </c>
      <c r="N3" s="6" t="s">
        <v>285</v>
      </c>
      <c r="O3" s="6" t="s">
        <v>38</v>
      </c>
      <c r="Q3" s="6" t="s">
        <v>17</v>
      </c>
      <c r="R3" s="8" t="s">
        <v>19</v>
      </c>
      <c r="S3" s="6" t="str">
        <f t="shared" ref="S3:S5" si="0">$S$1&amp;IF(ISBLANK(B3), "null", "'"&amp;B3&amp;"'")&amp;","&amp;IF(ISBLANK(C3), "null", "'"&amp;C3&amp;"'")&amp;", "&amp;IF(ISBLANK(D3), "null", "'"&amp;D3&amp;"'")&amp;", "&amp;IF(ISBLANK(E3), "null", "'"&amp;E3&amp;"'")&amp;", "&amp;IF(ISBLANK(F3), "null", "'"&amp;F3&amp;"'")&amp;", "&amp;IF(ISBLANK(G3), "null", "'"&amp;G3&amp;"'")&amp;",  "&amp;IF(ISBLANK(H3), "null", "'"&amp;H3&amp;"'")&amp;","&amp;IF(ISBLANK(I3), "null", "'"&amp;I3&amp;"'")&amp;", "&amp;IF(ISBLANK(J3), "null", "'"&amp;J3&amp;"'")&amp;" "&amp;IF(ISBLANK(K3), "null", "'"&amp;K3&amp;"'")&amp;", "&amp;IF(ISBLANK(L3), "null", "'"&amp;L3&amp;"'")&amp;", "&amp;IF(ISBLANK(M3), "null", "'"&amp;M3&amp;"'")&amp;", "&amp;IF(ISBLANK(N3), "null", "'"&amp;N3&amp;"'")&amp;", "&amp;IF(ISBLANK(O3), "null", "'"&amp;O3&amp;"'")&amp;",  "&amp;IF(ISBLANK(P3), "null", "'"&amp;O3&amp;"'")&amp;","&amp;IF(ISBLANK(Q3), "null", "'"&amp;Q3&amp;"'")&amp;", "&amp;IF(ISBLANK(R3), "null", "'"&amp;R3&amp;"'")&amp;");"</f>
        <v>Insert into Agent (agentID,  loginID,  bankID,  branchID,  servicePointID,  parentAgentID,agentType, agentName , kycJson,  bankAccountNo,  makerID,  checkerID,  approverID,  status,rejectionCause, role, changedBy) values('AG100002','Agent2', '101', '13344', 'SP102', null,  'A','Agent2', '{"Name":"Agent 2, "Address":"CTG 1"}' '111100001', 'Branch.OfficerMaker', 'Branch.OfficerChecker', 'Branch.OfficerApprover', 'A',  null,'Agent', 'agentbanking');</v>
      </c>
    </row>
    <row r="4" spans="1:28">
      <c r="B4" s="6" t="s">
        <v>287</v>
      </c>
      <c r="C4" s="6" t="s">
        <v>272</v>
      </c>
      <c r="D4" s="6">
        <v>101</v>
      </c>
      <c r="E4" s="6">
        <v>13344</v>
      </c>
      <c r="F4" s="6" t="s">
        <v>276</v>
      </c>
      <c r="G4" s="6" t="s">
        <v>51</v>
      </c>
      <c r="H4" s="6" t="s">
        <v>7</v>
      </c>
      <c r="I4" s="6" t="s">
        <v>272</v>
      </c>
      <c r="J4" s="6" t="s">
        <v>281</v>
      </c>
      <c r="K4" s="6">
        <v>111100001</v>
      </c>
      <c r="L4" s="6" t="s">
        <v>283</v>
      </c>
      <c r="M4" s="6" t="s">
        <v>284</v>
      </c>
      <c r="N4" s="6" t="s">
        <v>285</v>
      </c>
      <c r="O4" s="6" t="s">
        <v>38</v>
      </c>
      <c r="Q4" s="6" t="s">
        <v>17</v>
      </c>
      <c r="R4" s="8" t="s">
        <v>19</v>
      </c>
      <c r="S4" s="6" t="str">
        <f t="shared" si="0"/>
        <v>Insert into Agent (agentID,  loginID,  bankID,  branchID,  servicePointID,  parentAgentID,agentType, agentName , kycJson,  bankAccountNo,  makerID,  checkerID,  approverID,  status,rejectionCause, role, changedBy) values('AG100003','SAgent1', '101', '13344', 'SP103', 'AG100001',  'SA','SAgent1', '{"Name":"Sub SAgent1, "Address":"Dhaka 1"}' '111100001', 'Branch.OfficerMaker', 'Branch.OfficerChecker', 'Branch.OfficerApprover', 'A',  null,'Agent', 'agentbanking');</v>
      </c>
    </row>
    <row r="5" spans="1:28">
      <c r="B5" s="6" t="s">
        <v>288</v>
      </c>
      <c r="C5" s="6" t="s">
        <v>273</v>
      </c>
      <c r="D5" s="6">
        <v>101</v>
      </c>
      <c r="E5" s="6">
        <v>13344</v>
      </c>
      <c r="F5" s="6" t="s">
        <v>277</v>
      </c>
      <c r="G5" s="6" t="s">
        <v>271</v>
      </c>
      <c r="H5" s="6" t="s">
        <v>7</v>
      </c>
      <c r="I5" s="6" t="s">
        <v>273</v>
      </c>
      <c r="J5" s="6" t="s">
        <v>282</v>
      </c>
      <c r="K5" s="6">
        <v>111100001</v>
      </c>
      <c r="L5" s="6" t="s">
        <v>283</v>
      </c>
      <c r="M5" s="6" t="s">
        <v>284</v>
      </c>
      <c r="N5" s="6" t="s">
        <v>285</v>
      </c>
      <c r="O5" s="6" t="s">
        <v>38</v>
      </c>
      <c r="Q5" s="6" t="s">
        <v>17</v>
      </c>
      <c r="R5" s="8" t="s">
        <v>19</v>
      </c>
      <c r="S5" s="6" t="str">
        <f t="shared" si="0"/>
        <v>Insert into Agent (agentID,  loginID,  bankID,  branchID,  servicePointID,  parentAgentID,agentType, agentName , kycJson,  bankAccountNo,  makerID,  checkerID,  approverID,  status,rejectionCause, role, changedBy) values('AG100004','SAgent2', '101', '13344', 'SP104', 'AG100002',  'SA','SAgent2', '{"Name":"Sub SAgent2, "Address":"CTG 1"}' '111100001', 'Branch.OfficerMaker', 'Branch.OfficerChecker', 'Branch.OfficerApprover', 'A',  null,'Agent', 'agentbanking');</v>
      </c>
    </row>
    <row r="6" spans="1:28">
      <c r="S6" s="6" t="s">
        <v>286</v>
      </c>
    </row>
    <row r="12" spans="1:28">
      <c r="L12" s="6"/>
      <c r="M12" s="6"/>
      <c r="N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>
      <selection activeCell="N6" sqref="N6"/>
    </sheetView>
  </sheetViews>
  <sheetFormatPr defaultRowHeight="15"/>
  <cols>
    <col min="1" max="2" width="9.140625" style="6"/>
    <col min="3" max="3" width="28.7109375" style="6" customWidth="1"/>
    <col min="4" max="4" width="9.140625" style="6" customWidth="1"/>
    <col min="5" max="16384" width="9.140625" style="6"/>
  </cols>
  <sheetData>
    <row r="1" spans="1:4">
      <c r="A1" s="6" t="s">
        <v>254</v>
      </c>
      <c r="B1" s="6" t="s">
        <v>295</v>
      </c>
      <c r="C1" s="6" t="s">
        <v>296</v>
      </c>
      <c r="D1" s="6" t="str">
        <f>"Insert into "&amp;$A$1&amp;" ("&amp;B1&amp;",  "&amp;C1&amp;") values("</f>
        <v>Insert into Product (productID,  productName) values(</v>
      </c>
    </row>
    <row r="2" spans="1:4">
      <c r="A2" s="6">
        <v>1</v>
      </c>
      <c r="B2" s="22" t="s">
        <v>526</v>
      </c>
      <c r="C2" s="22" t="s">
        <v>298</v>
      </c>
      <c r="D2" s="6" t="str">
        <f>$D$1&amp;IF(ISBLANK(B2), "null", "'"&amp;B2&amp;"'")&amp;","&amp;IF(ISBLANK(C2), "null", "'"&amp;C2&amp;"'")&amp;");"</f>
        <v>Insert into Product (productID,  productName) values('011','Payment Order');</v>
      </c>
    </row>
    <row r="3" spans="1:4">
      <c r="A3" s="6">
        <v>2</v>
      </c>
      <c r="B3" s="22" t="s">
        <v>527</v>
      </c>
      <c r="C3" s="22" t="s">
        <v>297</v>
      </c>
      <c r="D3" s="6" t="str">
        <f t="shared" ref="D3:D66" si="0">$D$1&amp;IF(ISBLANK(B3), "null", "'"&amp;B3&amp;"'")&amp;","&amp;IF(ISBLANK(C3), "null", "'"&amp;C3&amp;"'")&amp;");"</f>
        <v>Insert into Product (productID,  productName) values('014','Security Deposit Receipt');</v>
      </c>
    </row>
    <row r="4" spans="1:4">
      <c r="A4" s="6">
        <v>3</v>
      </c>
      <c r="B4" s="22" t="s">
        <v>528</v>
      </c>
      <c r="C4" s="22" t="s">
        <v>299</v>
      </c>
      <c r="D4" s="6" t="str">
        <f t="shared" si="0"/>
        <v>Insert into Product (productID,  productName) values('021','Demand Draft');</v>
      </c>
    </row>
    <row r="5" spans="1:4">
      <c r="A5" s="6">
        <v>4</v>
      </c>
      <c r="B5" s="22" t="s">
        <v>529</v>
      </c>
      <c r="C5" s="22" t="s">
        <v>345</v>
      </c>
      <c r="D5" s="6" t="str">
        <f t="shared" si="0"/>
        <v>Insert into Product (productID,  productName) values('022','Mail Transfer');</v>
      </c>
    </row>
    <row r="6" spans="1:4">
      <c r="A6" s="6">
        <v>5</v>
      </c>
      <c r="B6" s="22" t="s">
        <v>530</v>
      </c>
      <c r="C6" s="22" t="s">
        <v>346</v>
      </c>
      <c r="D6" s="6" t="str">
        <f t="shared" si="0"/>
        <v>Insert into Product (productID,  productName) values('023','Telegraphic Transfer');</v>
      </c>
    </row>
    <row r="7" spans="1:4">
      <c r="A7" s="6">
        <v>6</v>
      </c>
      <c r="B7" s="22" t="s">
        <v>531</v>
      </c>
      <c r="C7" s="22" t="s">
        <v>304</v>
      </c>
      <c r="D7" s="6" t="str">
        <f t="shared" si="0"/>
        <v>Insert into Product (productID,  productName) values('031','Local Guarantee');</v>
      </c>
    </row>
    <row r="8" spans="1:4">
      <c r="A8" s="6">
        <v>7</v>
      </c>
      <c r="B8" s="22" t="s">
        <v>532</v>
      </c>
      <c r="C8" s="22" t="s">
        <v>469</v>
      </c>
      <c r="D8" s="6" t="str">
        <f t="shared" si="0"/>
        <v>Insert into Product (productID,  productName) values('032','Foreign Guarantee');</v>
      </c>
    </row>
    <row r="9" spans="1:4">
      <c r="A9" s="6">
        <v>8</v>
      </c>
      <c r="B9" s="22" t="s">
        <v>533</v>
      </c>
      <c r="C9" s="22" t="s">
        <v>305</v>
      </c>
      <c r="D9" s="6" t="str">
        <f t="shared" si="0"/>
        <v>Insert into Product (productID,  productName) values('040','Import Contract');</v>
      </c>
    </row>
    <row r="10" spans="1:4">
      <c r="A10" s="6">
        <v>9</v>
      </c>
      <c r="B10" s="22" t="s">
        <v>534</v>
      </c>
      <c r="C10" s="22" t="s">
        <v>323</v>
      </c>
      <c r="D10" s="6" t="str">
        <f t="shared" si="0"/>
        <v>Insert into Product (productID,  productName) values('041','L/C under Aid/Investment');</v>
      </c>
    </row>
    <row r="11" spans="1:4">
      <c r="A11" s="6">
        <v>10</v>
      </c>
      <c r="B11" s="22" t="s">
        <v>535</v>
      </c>
      <c r="C11" s="22" t="s">
        <v>324</v>
      </c>
      <c r="D11" s="6" t="str">
        <f t="shared" si="0"/>
        <v>Insert into Product (productID,  productName) values('042','L/C under STA(Special Trade Arrangement)/Barter');</v>
      </c>
    </row>
    <row r="12" spans="1:4">
      <c r="A12" s="6">
        <v>11</v>
      </c>
      <c r="B12" s="22" t="s">
        <v>536</v>
      </c>
      <c r="C12" s="22" t="s">
        <v>325</v>
      </c>
      <c r="D12" s="6" t="str">
        <f t="shared" si="0"/>
        <v>Insert into Product (productID,  productName) values('043','Import from EPZ (Cash L/C /Sight) ');</v>
      </c>
    </row>
    <row r="13" spans="1:4">
      <c r="A13" s="6">
        <v>12</v>
      </c>
      <c r="B13" s="22" t="s">
        <v>537</v>
      </c>
      <c r="C13" s="22" t="s">
        <v>326</v>
      </c>
      <c r="D13" s="6" t="str">
        <f t="shared" si="0"/>
        <v>Insert into Product (productID,  productName) values('044','Import from EPZ (Cash L/C / Usance)');</v>
      </c>
    </row>
    <row r="14" spans="1:4">
      <c r="A14" s="6">
        <v>13</v>
      </c>
      <c r="B14" s="22" t="s">
        <v>538</v>
      </c>
      <c r="C14" s="22" t="s">
        <v>327</v>
      </c>
      <c r="D14" s="6" t="str">
        <f t="shared" si="0"/>
        <v>Insert into Product (productID,  productName) values('045','Import from EPZ (Back to Back L/C /Sight)');</v>
      </c>
    </row>
    <row r="15" spans="1:4">
      <c r="A15" s="6">
        <v>14</v>
      </c>
      <c r="B15" s="22" t="s">
        <v>539</v>
      </c>
      <c r="C15" s="22" t="s">
        <v>328</v>
      </c>
      <c r="D15" s="6" t="str">
        <f t="shared" si="0"/>
        <v>Insert into Product (productID,  productName) values('046','Import from EPZ (Back to Back L/C /Usance)');</v>
      </c>
    </row>
    <row r="16" spans="1:4">
      <c r="A16" s="6">
        <v>15</v>
      </c>
      <c r="B16" s="22" t="s">
        <v>540</v>
      </c>
      <c r="C16" s="22" t="s">
        <v>306</v>
      </c>
      <c r="D16" s="6" t="str">
        <f t="shared" si="0"/>
        <v>Insert into Product (productID,  productName) values('050','Others L/C(Local)');</v>
      </c>
    </row>
    <row r="17" spans="1:4">
      <c r="A17" s="6">
        <v>16</v>
      </c>
      <c r="B17" s="22" t="s">
        <v>541</v>
      </c>
      <c r="C17" s="22" t="s">
        <v>319</v>
      </c>
      <c r="D17" s="6" t="str">
        <f t="shared" si="0"/>
        <v>Insert into Product (productID,  productName) values('051','Cash L/C (Sight)');</v>
      </c>
    </row>
    <row r="18" spans="1:4">
      <c r="A18" s="6">
        <v>17</v>
      </c>
      <c r="B18" s="22" t="s">
        <v>542</v>
      </c>
      <c r="C18" s="22" t="s">
        <v>320</v>
      </c>
      <c r="D18" s="6" t="str">
        <f t="shared" si="0"/>
        <v>Insert into Product (productID,  productName) values('052','Cash L/C (Usance or Deferred)');</v>
      </c>
    </row>
    <row r="19" spans="1:4">
      <c r="A19" s="6">
        <v>18</v>
      </c>
      <c r="B19" s="22" t="s">
        <v>543</v>
      </c>
      <c r="C19" s="22" t="s">
        <v>307</v>
      </c>
      <c r="D19" s="6" t="str">
        <f t="shared" si="0"/>
        <v>Insert into Product (productID,  productName) values('053','Inland Back to Back L/C(Sight) ');</v>
      </c>
    </row>
    <row r="20" spans="1:4">
      <c r="A20" s="6">
        <v>19</v>
      </c>
      <c r="B20" s="22" t="s">
        <v>544</v>
      </c>
      <c r="C20" s="22" t="s">
        <v>308</v>
      </c>
      <c r="D20" s="6" t="str">
        <f t="shared" si="0"/>
        <v>Insert into Product (productID,  productName) values('054','Inland Back to Back L/C(Usance)');</v>
      </c>
    </row>
    <row r="21" spans="1:4">
      <c r="A21" s="6">
        <v>20</v>
      </c>
      <c r="B21" s="22" t="s">
        <v>545</v>
      </c>
      <c r="C21" s="22" t="s">
        <v>309</v>
      </c>
      <c r="D21" s="6" t="str">
        <f t="shared" si="0"/>
        <v>Insert into Product (productID,  productName) values('055','Foreign Back to Back L/C( Sight)');</v>
      </c>
    </row>
    <row r="22" spans="1:4">
      <c r="A22" s="6">
        <v>21</v>
      </c>
      <c r="B22" s="22" t="s">
        <v>546</v>
      </c>
      <c r="C22" s="22" t="s">
        <v>310</v>
      </c>
      <c r="D22" s="6" t="str">
        <f t="shared" si="0"/>
        <v>Insert into Product (productID,  productName) values('056','Export LC');</v>
      </c>
    </row>
    <row r="23" spans="1:4">
      <c r="A23" s="6">
        <v>22</v>
      </c>
      <c r="B23" s="22" t="s">
        <v>547</v>
      </c>
      <c r="C23" s="22" t="s">
        <v>311</v>
      </c>
      <c r="D23" s="6" t="str">
        <f t="shared" si="0"/>
        <v>Insert into Product (productID,  productName) values('057','Foreign Back to Back L/C(Usance)');</v>
      </c>
    </row>
    <row r="24" spans="1:4">
      <c r="A24" s="6">
        <v>23</v>
      </c>
      <c r="B24" s="22" t="s">
        <v>548</v>
      </c>
      <c r="C24" s="22" t="s">
        <v>312</v>
      </c>
      <c r="D24" s="6" t="str">
        <f t="shared" si="0"/>
        <v>Insert into Product (productID,  productName) values('059','Transferred LC');</v>
      </c>
    </row>
    <row r="25" spans="1:4">
      <c r="A25" s="6">
        <v>24</v>
      </c>
      <c r="B25" s="22" t="s">
        <v>549</v>
      </c>
      <c r="C25" s="22" t="s">
        <v>313</v>
      </c>
      <c r="D25" s="6" t="str">
        <f t="shared" si="0"/>
        <v>Insert into Product (productID,  productName) values('070','IDBP');</v>
      </c>
    </row>
    <row r="26" spans="1:4">
      <c r="A26" s="6">
        <v>25</v>
      </c>
      <c r="B26" s="22" t="s">
        <v>550</v>
      </c>
      <c r="C26" s="22" t="s">
        <v>314</v>
      </c>
      <c r="D26" s="6" t="str">
        <f t="shared" si="0"/>
        <v>Insert into Product (productID,  productName) values('071','FDBP');</v>
      </c>
    </row>
    <row r="27" spans="1:4">
      <c r="A27" s="6">
        <v>26</v>
      </c>
      <c r="B27" s="22" t="s">
        <v>551</v>
      </c>
      <c r="C27" s="22" t="s">
        <v>315</v>
      </c>
      <c r="D27" s="6" t="str">
        <f t="shared" si="0"/>
        <v>Insert into Product (productID,  productName) values('072','IDBC');</v>
      </c>
    </row>
    <row r="28" spans="1:4">
      <c r="A28" s="6">
        <v>27</v>
      </c>
      <c r="B28" s="22" t="s">
        <v>552</v>
      </c>
      <c r="C28" s="22" t="s">
        <v>316</v>
      </c>
      <c r="D28" s="6" t="str">
        <f t="shared" si="0"/>
        <v>Insert into Product (productID,  productName) values('073','FDBC');</v>
      </c>
    </row>
    <row r="29" spans="1:4">
      <c r="A29" s="6">
        <v>28</v>
      </c>
      <c r="B29" s="22" t="s">
        <v>553</v>
      </c>
      <c r="C29" s="22" t="s">
        <v>317</v>
      </c>
      <c r="D29" s="6" t="str">
        <f t="shared" si="0"/>
        <v>Insert into Product (productID,  productName) values('074','ADVANCE TT');</v>
      </c>
    </row>
    <row r="30" spans="1:4">
      <c r="A30" s="6">
        <v>29</v>
      </c>
      <c r="B30" s="22" t="s">
        <v>554</v>
      </c>
      <c r="C30" s="22" t="s">
        <v>318</v>
      </c>
      <c r="D30" s="6" t="str">
        <f t="shared" si="0"/>
        <v>Insert into Product (productID,  productName) values('075','Packing Credit');</v>
      </c>
    </row>
    <row r="31" spans="1:4">
      <c r="A31" s="6">
        <v>30</v>
      </c>
      <c r="B31" s="22" t="s">
        <v>555</v>
      </c>
      <c r="C31" s="22" t="s">
        <v>330</v>
      </c>
      <c r="D31" s="6" t="str">
        <f t="shared" si="0"/>
        <v>Insert into Product (productID,  productName) values('076','Sales Contract');</v>
      </c>
    </row>
    <row r="32" spans="1:4">
      <c r="A32" s="6">
        <v>31</v>
      </c>
      <c r="B32" s="22" t="s">
        <v>556</v>
      </c>
      <c r="C32" s="22" t="s">
        <v>321</v>
      </c>
      <c r="D32" s="6" t="str">
        <f t="shared" si="0"/>
        <v>Insert into Product (productID,  productName) values('077','Cash Sight (Non-AD)');</v>
      </c>
    </row>
    <row r="33" spans="1:4">
      <c r="A33" s="6">
        <v>32</v>
      </c>
      <c r="B33" s="22" t="s">
        <v>557</v>
      </c>
      <c r="C33" s="22" t="s">
        <v>322</v>
      </c>
      <c r="D33" s="6" t="str">
        <f t="shared" si="0"/>
        <v>Insert into Product (productID,  productName) values('078','Cash Usance (Non-AD)');</v>
      </c>
    </row>
    <row r="34" spans="1:4">
      <c r="A34" s="6">
        <v>33</v>
      </c>
      <c r="B34" s="22" t="s">
        <v>558</v>
      </c>
      <c r="C34" s="22" t="s">
        <v>329</v>
      </c>
      <c r="D34" s="6" t="str">
        <f t="shared" si="0"/>
        <v>Insert into Product (productID,  productName) values('079','Others(Local)(Non-AD)');</v>
      </c>
    </row>
    <row r="35" spans="1:4">
      <c r="A35" s="6">
        <v>34</v>
      </c>
      <c r="B35" s="22" t="s">
        <v>559</v>
      </c>
      <c r="C35" s="22" t="s">
        <v>331</v>
      </c>
      <c r="D35" s="6" t="str">
        <f t="shared" si="0"/>
        <v>Insert into Product (productID,  productName) values('084','LCAF Issue');</v>
      </c>
    </row>
    <row r="36" spans="1:4">
      <c r="A36" s="6">
        <v>35</v>
      </c>
      <c r="B36" s="22" t="s">
        <v>560</v>
      </c>
      <c r="C36" s="22" t="s">
        <v>347</v>
      </c>
      <c r="D36" s="6" t="str">
        <f t="shared" si="0"/>
        <v>Insert into Product (productID,  productName) values('090','Outward Remittance(FTT Issue)');</v>
      </c>
    </row>
    <row r="37" spans="1:4">
      <c r="A37" s="6">
        <v>36</v>
      </c>
      <c r="B37" s="22" t="s">
        <v>561</v>
      </c>
      <c r="C37" s="22" t="s">
        <v>348</v>
      </c>
      <c r="D37" s="6" t="str">
        <f t="shared" si="0"/>
        <v>Insert into Product (productID,  productName) values('096','Inward Remittance(FTT Realization)');</v>
      </c>
    </row>
    <row r="38" spans="1:4">
      <c r="A38" s="6">
        <v>37</v>
      </c>
      <c r="B38" s="22" t="s">
        <v>562</v>
      </c>
      <c r="C38" s="22" t="s">
        <v>349</v>
      </c>
      <c r="D38" s="6" t="str">
        <f t="shared" si="0"/>
        <v>Insert into Product (productID,  productName) values('097','Inward Remittance(OFBC)');</v>
      </c>
    </row>
    <row r="39" spans="1:4">
      <c r="A39" s="6">
        <v>38</v>
      </c>
      <c r="B39" s="22" t="s">
        <v>563</v>
      </c>
      <c r="C39" s="22" t="s">
        <v>350</v>
      </c>
      <c r="D39" s="6" t="str">
        <f t="shared" si="0"/>
        <v>Insert into Product (productID,  productName) values('098','Inward Remittance(Cash Foreign Currency Purchase)');</v>
      </c>
    </row>
    <row r="40" spans="1:4">
      <c r="A40" s="6">
        <v>39</v>
      </c>
      <c r="B40" s="22" t="s">
        <v>564</v>
      </c>
      <c r="C40" s="22" t="s">
        <v>398</v>
      </c>
      <c r="D40" s="6" t="str">
        <f t="shared" si="0"/>
        <v>Insert into Product (productID,  productName) values('200','F.C. DEPOSIT GEN - USD');</v>
      </c>
    </row>
    <row r="41" spans="1:4">
      <c r="A41" s="6">
        <v>40</v>
      </c>
      <c r="B41" s="22" t="s">
        <v>565</v>
      </c>
      <c r="C41" s="22" t="s">
        <v>399</v>
      </c>
      <c r="D41" s="6" t="str">
        <f t="shared" si="0"/>
        <v>Insert into Product (productID,  productName) values('201','F.C. DEPOSIT GEN - GBP');</v>
      </c>
    </row>
    <row r="42" spans="1:4">
      <c r="A42" s="6">
        <v>41</v>
      </c>
      <c r="B42" s="22" t="s">
        <v>566</v>
      </c>
      <c r="C42" s="22" t="s">
        <v>400</v>
      </c>
      <c r="D42" s="6" t="str">
        <f t="shared" si="0"/>
        <v>Insert into Product (productID,  productName) values('202','F.C. DEPOSIT GEN - EURO');</v>
      </c>
    </row>
    <row r="43" spans="1:4">
      <c r="A43" s="6">
        <v>42</v>
      </c>
      <c r="B43" s="22" t="s">
        <v>567</v>
      </c>
      <c r="C43" s="22" t="s">
        <v>401</v>
      </c>
      <c r="D43" s="6" t="str">
        <f t="shared" si="0"/>
        <v>Insert into Product (productID,  productName) values('203','F.C. DEPOSIT GEN - JPY');</v>
      </c>
    </row>
    <row r="44" spans="1:4">
      <c r="A44" s="6">
        <v>43</v>
      </c>
      <c r="B44" s="22" t="s">
        <v>568</v>
      </c>
      <c r="C44" s="22" t="s">
        <v>402</v>
      </c>
      <c r="D44" s="6" t="str">
        <f t="shared" si="0"/>
        <v>Insert into Product (productID,  productName) values('221','F.C. DEPOSIT NRB - USD');</v>
      </c>
    </row>
    <row r="45" spans="1:4">
      <c r="A45" s="6">
        <v>44</v>
      </c>
      <c r="B45" s="22" t="s">
        <v>569</v>
      </c>
      <c r="C45" s="22" t="s">
        <v>403</v>
      </c>
      <c r="D45" s="6" t="str">
        <f t="shared" si="0"/>
        <v>Insert into Product (productID,  productName) values('222','F.C. DEPOSIT NRB - GBP');</v>
      </c>
    </row>
    <row r="46" spans="1:4">
      <c r="A46" s="6">
        <v>45</v>
      </c>
      <c r="B46" s="22" t="s">
        <v>570</v>
      </c>
      <c r="C46" s="22" t="s">
        <v>404</v>
      </c>
      <c r="D46" s="6" t="str">
        <f t="shared" si="0"/>
        <v>Insert into Product (productID,  productName) values('223','F.C. DEPOSIT NRB - EURO');</v>
      </c>
    </row>
    <row r="47" spans="1:4">
      <c r="A47" s="6">
        <v>46</v>
      </c>
      <c r="B47" s="22" t="s">
        <v>571</v>
      </c>
      <c r="C47" s="22" t="s">
        <v>405</v>
      </c>
      <c r="D47" s="6" t="str">
        <f t="shared" si="0"/>
        <v>Insert into Product (productID,  productName) values('224','F.C. DEPOSIT NRB - JPY');</v>
      </c>
    </row>
    <row r="48" spans="1:4">
      <c r="A48" s="6">
        <v>47</v>
      </c>
      <c r="B48" s="22" t="s">
        <v>572</v>
      </c>
      <c r="C48" s="22" t="s">
        <v>428</v>
      </c>
      <c r="D48" s="6" t="str">
        <f t="shared" si="0"/>
        <v>Insert into Product (productID,  productName) values('231','NON RESIDENT INVESTORS TAKA A/C - NRB USD');</v>
      </c>
    </row>
    <row r="49" spans="1:4">
      <c r="A49" s="6">
        <v>48</v>
      </c>
      <c r="B49" s="22" t="s">
        <v>573</v>
      </c>
      <c r="C49" s="22" t="s">
        <v>429</v>
      </c>
      <c r="D49" s="6" t="str">
        <f t="shared" si="0"/>
        <v>Insert into Product (productID,  productName) values('232','NON RESIDENT INVESTORS TAKA A/C - NRB GBP');</v>
      </c>
    </row>
    <row r="50" spans="1:4">
      <c r="A50" s="6">
        <v>49</v>
      </c>
      <c r="B50" s="22" t="s">
        <v>574</v>
      </c>
      <c r="C50" s="22" t="s">
        <v>430</v>
      </c>
      <c r="D50" s="6" t="str">
        <f t="shared" si="0"/>
        <v>Insert into Product (productID,  productName) values('233','NON RESIDENT INVESTORS TAKA A/C - NRB  EURO');</v>
      </c>
    </row>
    <row r="51" spans="1:4">
      <c r="A51" s="6">
        <v>50</v>
      </c>
      <c r="B51" s="22" t="s">
        <v>575</v>
      </c>
      <c r="C51" s="22" t="s">
        <v>431</v>
      </c>
      <c r="D51" s="6" t="str">
        <f t="shared" si="0"/>
        <v>Insert into Product (productID,  productName) values('234','NON RESIDENT INVESTORS TAKA A/C - NRB JPY');</v>
      </c>
    </row>
    <row r="52" spans="1:4">
      <c r="A52" s="6">
        <v>51</v>
      </c>
      <c r="B52" s="22" t="s">
        <v>576</v>
      </c>
      <c r="C52" s="22" t="s">
        <v>432</v>
      </c>
      <c r="D52" s="6" t="str">
        <f t="shared" si="0"/>
        <v>Insert into Product (productID,  productName) values('235','NON RESIDENT INVESTORS TAKA A/C - OTHER USD');</v>
      </c>
    </row>
    <row r="53" spans="1:4">
      <c r="A53" s="6">
        <v>52</v>
      </c>
      <c r="B53" s="22" t="s">
        <v>577</v>
      </c>
      <c r="C53" s="22" t="s">
        <v>433</v>
      </c>
      <c r="D53" s="6" t="str">
        <f t="shared" si="0"/>
        <v>Insert into Product (productID,  productName) values('236','NON RESIDENT INVESTORS TAKA A/C - OTHER GBP');</v>
      </c>
    </row>
    <row r="54" spans="1:4">
      <c r="A54" s="6">
        <v>53</v>
      </c>
      <c r="B54" s="22" t="s">
        <v>578</v>
      </c>
      <c r="C54" s="22" t="s">
        <v>434</v>
      </c>
      <c r="D54" s="6" t="str">
        <f t="shared" si="0"/>
        <v>Insert into Product (productID,  productName) values('237','NON RESIDENT INVESTORS TAKA A/C - OTHER  EURO');</v>
      </c>
    </row>
    <row r="55" spans="1:4">
      <c r="A55" s="6">
        <v>54</v>
      </c>
      <c r="B55" s="22" t="s">
        <v>579</v>
      </c>
      <c r="C55" s="22" t="s">
        <v>435</v>
      </c>
      <c r="D55" s="6" t="str">
        <f t="shared" si="0"/>
        <v>Insert into Product (productID,  productName) values('238','NON RESIDENT INVESTORS TAKA A/C - OTHER JPY');</v>
      </c>
    </row>
    <row r="56" spans="1:4">
      <c r="A56" s="6">
        <v>55</v>
      </c>
      <c r="B56" s="22" t="s">
        <v>580</v>
      </c>
      <c r="C56" s="22" t="s">
        <v>436</v>
      </c>
      <c r="D56" s="6" t="str">
        <f t="shared" si="0"/>
        <v>Insert into Product (productID,  productName) values('241','NON RESIDENT TAKA A/C - NRB USD');</v>
      </c>
    </row>
    <row r="57" spans="1:4">
      <c r="A57" s="6">
        <v>56</v>
      </c>
      <c r="B57" s="22" t="s">
        <v>581</v>
      </c>
      <c r="C57" s="22" t="s">
        <v>437</v>
      </c>
      <c r="D57" s="6" t="str">
        <f t="shared" si="0"/>
        <v>Insert into Product (productID,  productName) values('242','NON RESIDENT TAKA A/C - NRB GBP');</v>
      </c>
    </row>
    <row r="58" spans="1:4">
      <c r="A58" s="6">
        <v>57</v>
      </c>
      <c r="B58" s="22" t="s">
        <v>582</v>
      </c>
      <c r="C58" s="22" t="s">
        <v>438</v>
      </c>
      <c r="D58" s="6" t="str">
        <f t="shared" si="0"/>
        <v>Insert into Product (productID,  productName) values('243','NON RESIDENT TAKA A/C - NRB  EURO');</v>
      </c>
    </row>
    <row r="59" spans="1:4">
      <c r="A59" s="6">
        <v>58</v>
      </c>
      <c r="B59" s="22" t="s">
        <v>583</v>
      </c>
      <c r="C59" s="22" t="s">
        <v>439</v>
      </c>
      <c r="D59" s="6" t="str">
        <f t="shared" si="0"/>
        <v>Insert into Product (productID,  productName) values('244','NON RESIDENT TAKA A/C - NRB JPY');</v>
      </c>
    </row>
    <row r="60" spans="1:4">
      <c r="A60" s="6">
        <v>59</v>
      </c>
      <c r="B60" s="22" t="s">
        <v>584</v>
      </c>
      <c r="C60" s="22" t="s">
        <v>440</v>
      </c>
      <c r="D60" s="6" t="str">
        <f t="shared" si="0"/>
        <v>Insert into Product (productID,  productName) values('245','NON RESIDENT TAKA A/C - OTHER USD');</v>
      </c>
    </row>
    <row r="61" spans="1:4">
      <c r="A61" s="6">
        <v>60</v>
      </c>
      <c r="B61" s="22" t="s">
        <v>585</v>
      </c>
      <c r="C61" s="22" t="s">
        <v>441</v>
      </c>
      <c r="D61" s="6" t="str">
        <f t="shared" si="0"/>
        <v>Insert into Product (productID,  productName) values('246','NON RESIDENT TAKA A/C - OTHER GBP');</v>
      </c>
    </row>
    <row r="62" spans="1:4">
      <c r="A62" s="6">
        <v>61</v>
      </c>
      <c r="B62" s="22" t="s">
        <v>586</v>
      </c>
      <c r="C62" s="22" t="s">
        <v>442</v>
      </c>
      <c r="D62" s="6" t="str">
        <f t="shared" si="0"/>
        <v>Insert into Product (productID,  productName) values('247','NON RESIDENT TAKA A/C - OTHER  EURO');</v>
      </c>
    </row>
    <row r="63" spans="1:4">
      <c r="A63" s="6">
        <v>62</v>
      </c>
      <c r="B63" s="22" t="s">
        <v>587</v>
      </c>
      <c r="C63" s="22" t="s">
        <v>443</v>
      </c>
      <c r="D63" s="6" t="str">
        <f t="shared" si="0"/>
        <v>Insert into Product (productID,  productName) values('248','NON RESIDENT TAKA A/C - OTHER JPY');</v>
      </c>
    </row>
    <row r="64" spans="1:4">
      <c r="A64" s="6">
        <v>63</v>
      </c>
      <c r="B64" s="22" t="s">
        <v>588</v>
      </c>
      <c r="C64" s="22" t="s">
        <v>444</v>
      </c>
      <c r="D64" s="6" t="str">
        <f t="shared" si="0"/>
        <v>Insert into Product (productID,  productName) values('251','RESIDENT FOREIGN CURRENCY DEPOSIT - USD');</v>
      </c>
    </row>
    <row r="65" spans="1:4">
      <c r="A65" s="6">
        <v>64</v>
      </c>
      <c r="B65" s="22" t="s">
        <v>589</v>
      </c>
      <c r="C65" s="22" t="s">
        <v>445</v>
      </c>
      <c r="D65" s="6" t="str">
        <f t="shared" si="0"/>
        <v>Insert into Product (productID,  productName) values('252','RESIDENT FOREIGN CURRENCY DEPOSIT - GBP');</v>
      </c>
    </row>
    <row r="66" spans="1:4">
      <c r="A66" s="6">
        <v>65</v>
      </c>
      <c r="B66" s="22" t="s">
        <v>590</v>
      </c>
      <c r="C66" s="22" t="s">
        <v>446</v>
      </c>
      <c r="D66" s="6" t="str">
        <f t="shared" si="0"/>
        <v>Insert into Product (productID,  productName) values('253','RESIDENT FOREIGN CURRENCY DEPOSIT - EURO');</v>
      </c>
    </row>
    <row r="67" spans="1:4">
      <c r="A67" s="6">
        <v>66</v>
      </c>
      <c r="B67" s="22" t="s">
        <v>591</v>
      </c>
      <c r="C67" s="22" t="s">
        <v>447</v>
      </c>
      <c r="D67" s="6" t="str">
        <f t="shared" ref="D67:D130" si="1">$D$1&amp;IF(ISBLANK(B67), "null", "'"&amp;B67&amp;"'")&amp;","&amp;IF(ISBLANK(C67), "null", "'"&amp;C67&amp;"'")&amp;");"</f>
        <v>Insert into Product (productID,  productName) values('254','RESIDENT FOREIGN CURRENCY DEPOSIT - JPY');</v>
      </c>
    </row>
    <row r="68" spans="1:4">
      <c r="A68" s="6">
        <v>67</v>
      </c>
      <c r="B68" s="22" t="s">
        <v>592</v>
      </c>
      <c r="C68" s="22" t="s">
        <v>448</v>
      </c>
      <c r="D68" s="6" t="str">
        <f t="shared" si="1"/>
        <v>Insert into Product (productID,  productName) values('261','ERQ A/C - USD');</v>
      </c>
    </row>
    <row r="69" spans="1:4">
      <c r="A69" s="6">
        <v>68</v>
      </c>
      <c r="B69" s="22" t="s">
        <v>593</v>
      </c>
      <c r="C69" s="22" t="s">
        <v>449</v>
      </c>
      <c r="D69" s="6" t="str">
        <f t="shared" si="1"/>
        <v>Insert into Product (productID,  productName) values('262','ERQ A/C - GBP');</v>
      </c>
    </row>
    <row r="70" spans="1:4">
      <c r="A70" s="6">
        <v>69</v>
      </c>
      <c r="B70" s="22" t="s">
        <v>594</v>
      </c>
      <c r="C70" s="22" t="s">
        <v>450</v>
      </c>
      <c r="D70" s="6" t="str">
        <f t="shared" si="1"/>
        <v>Insert into Product (productID,  productName) values('263','ERQ A/C - EURO');</v>
      </c>
    </row>
    <row r="71" spans="1:4">
      <c r="A71" s="6">
        <v>70</v>
      </c>
      <c r="B71" s="22" t="s">
        <v>595</v>
      </c>
      <c r="C71" s="22" t="s">
        <v>451</v>
      </c>
      <c r="D71" s="6" t="str">
        <f t="shared" si="1"/>
        <v>Insert into Product (productID,  productName) values('264','ERQ A/C - JPY');</v>
      </c>
    </row>
    <row r="72" spans="1:4">
      <c r="A72" s="6">
        <v>71</v>
      </c>
      <c r="B72" s="22" t="s">
        <v>596</v>
      </c>
      <c r="C72" s="22" t="s">
        <v>464</v>
      </c>
      <c r="D72" s="6" t="str">
        <f t="shared" si="1"/>
        <v>Insert into Product (productID,  productName) values('271','FC HELD (USD)');</v>
      </c>
    </row>
    <row r="73" spans="1:4">
      <c r="A73" s="6">
        <v>72</v>
      </c>
      <c r="B73" s="22" t="s">
        <v>597</v>
      </c>
      <c r="C73" s="22" t="s">
        <v>465</v>
      </c>
      <c r="D73" s="6" t="str">
        <f t="shared" si="1"/>
        <v>Insert into Product (productID,  productName) values('281','FC HELD EDF - USD');</v>
      </c>
    </row>
    <row r="74" spans="1:4">
      <c r="A74" s="6">
        <v>73</v>
      </c>
      <c r="B74" s="22" t="s">
        <v>598</v>
      </c>
      <c r="C74" s="22" t="s">
        <v>406</v>
      </c>
      <c r="D74" s="6" t="str">
        <f t="shared" si="1"/>
        <v>Insert into Product (productID,  productName) values('311','SAVINGS BANK DEPOSIT ACCOUNT - GENERAL');</v>
      </c>
    </row>
    <row r="75" spans="1:4">
      <c r="A75" s="6">
        <v>74</v>
      </c>
      <c r="B75" s="22" t="s">
        <v>599</v>
      </c>
      <c r="C75" s="22" t="s">
        <v>407</v>
      </c>
      <c r="D75" s="6" t="str">
        <f t="shared" si="1"/>
        <v>Insert into Product (productID,  productName) values('312','SAVINGS BANK DEPOSIT ACCOUNT - STAFF');</v>
      </c>
    </row>
    <row r="76" spans="1:4">
      <c r="A76" s="6">
        <v>75</v>
      </c>
      <c r="B76" s="22" t="s">
        <v>600</v>
      </c>
      <c r="C76" s="22" t="s">
        <v>408</v>
      </c>
      <c r="D76" s="6" t="str">
        <f t="shared" si="1"/>
        <v>Insert into Product (productID,  productName) values('313','SAVINGS BANK DEPOSIT ACCOUNT - BANK');</v>
      </c>
    </row>
    <row r="77" spans="1:4">
      <c r="A77" s="6">
        <v>76</v>
      </c>
      <c r="B77" s="22" t="s">
        <v>601</v>
      </c>
      <c r="C77" s="22" t="s">
        <v>409</v>
      </c>
      <c r="D77" s="6" t="str">
        <f t="shared" si="1"/>
        <v>Insert into Product (productID,  productName) values('314','SAVINGS BANK DEPOSIT ACCOUNT - FINANCIAL INST.');</v>
      </c>
    </row>
    <row r="78" spans="1:4">
      <c r="A78" s="6">
        <v>77</v>
      </c>
      <c r="B78" s="22" t="s">
        <v>602</v>
      </c>
      <c r="C78" s="22" t="s">
        <v>410</v>
      </c>
      <c r="D78" s="6" t="str">
        <f t="shared" si="1"/>
        <v>Insert into Product (productID,  productName) values('315','SAVINGS BANK DEPOSIT ACCOUNT - OTHER INST.');</v>
      </c>
    </row>
    <row r="79" spans="1:4">
      <c r="A79" s="6">
        <v>78</v>
      </c>
      <c r="B79" s="22" t="s">
        <v>603</v>
      </c>
      <c r="C79" s="22" t="s">
        <v>474</v>
      </c>
      <c r="D79" s="6" t="str">
        <f t="shared" si="1"/>
        <v>Insert into Product (productID,  productName) values('320','NRBCB SHOHOJ SHANCHAY - 50K');</v>
      </c>
    </row>
    <row r="80" spans="1:4">
      <c r="A80" s="6">
        <v>79</v>
      </c>
      <c r="B80" s="22" t="s">
        <v>604</v>
      </c>
      <c r="C80" s="22" t="s">
        <v>475</v>
      </c>
      <c r="D80" s="6" t="str">
        <f t="shared" si="1"/>
        <v>Insert into Product (productID,  productName) values('321','NRBCB SHOHOJ SHANCHAY - 100K');</v>
      </c>
    </row>
    <row r="81" spans="1:4">
      <c r="A81" s="6">
        <v>80</v>
      </c>
      <c r="B81" s="22" t="s">
        <v>605</v>
      </c>
      <c r="C81" s="22" t="s">
        <v>476</v>
      </c>
      <c r="D81" s="6" t="str">
        <f t="shared" si="1"/>
        <v>Insert into Product (productID,  productName) values('322','NRBCB SHOHOJ SHANCHAY - 200K');</v>
      </c>
    </row>
    <row r="82" spans="1:4">
      <c r="A82" s="6">
        <v>81</v>
      </c>
      <c r="B82" s="22" t="s">
        <v>606</v>
      </c>
      <c r="C82" s="22" t="s">
        <v>411</v>
      </c>
      <c r="D82" s="6" t="str">
        <f t="shared" si="1"/>
        <v>Insert into Product (productID,  productName) values('333','CURRENT DEPOSIT ACCOUNT - GENERAL');</v>
      </c>
    </row>
    <row r="83" spans="1:4">
      <c r="A83" s="6">
        <v>82</v>
      </c>
      <c r="B83" s="22" t="s">
        <v>607</v>
      </c>
      <c r="C83" s="22" t="s">
        <v>412</v>
      </c>
      <c r="D83" s="6" t="str">
        <f t="shared" si="1"/>
        <v>Insert into Product (productID,  productName) values('334','CURRENT DEPOSIT ACCOUNT - BANK');</v>
      </c>
    </row>
    <row r="84" spans="1:4">
      <c r="A84" s="6">
        <v>83</v>
      </c>
      <c r="B84" s="22" t="s">
        <v>608</v>
      </c>
      <c r="C84" s="22" t="s">
        <v>413</v>
      </c>
      <c r="D84" s="6" t="str">
        <f t="shared" si="1"/>
        <v>Insert into Product (productID,  productName) values('335','CURRENT DEPOSIT ACCOUNT - FINANCIAL INST.');</v>
      </c>
    </row>
    <row r="85" spans="1:4">
      <c r="A85" s="6">
        <v>84</v>
      </c>
      <c r="B85" s="22" t="s">
        <v>609</v>
      </c>
      <c r="C85" s="22" t="s">
        <v>414</v>
      </c>
      <c r="D85" s="6" t="str">
        <f t="shared" si="1"/>
        <v>Insert into Product (productID,  productName) values('336','CURRENT DEPOSIT ACCOUNT - OTHER');</v>
      </c>
    </row>
    <row r="86" spans="1:4">
      <c r="A86" s="6">
        <v>85</v>
      </c>
      <c r="B86" s="22" t="s">
        <v>610</v>
      </c>
      <c r="C86" s="22" t="s">
        <v>471</v>
      </c>
      <c r="D86" s="6" t="str">
        <f t="shared" si="1"/>
        <v>Insert into Product (productID,  productName) values('337','CURRENT DEPOSIT ACCOUNT (COLLECTION)');</v>
      </c>
    </row>
    <row r="87" spans="1:4">
      <c r="A87" s="6">
        <v>86</v>
      </c>
      <c r="B87" s="22" t="s">
        <v>611</v>
      </c>
      <c r="C87" s="22" t="s">
        <v>415</v>
      </c>
      <c r="D87" s="6" t="str">
        <f t="shared" si="1"/>
        <v>Insert into Product (productID,  productName) values('360','SPECIAL NOTICE DEPOSIT (SND) ACCOUNT - GENERAL');</v>
      </c>
    </row>
    <row r="88" spans="1:4">
      <c r="A88" s="6">
        <v>87</v>
      </c>
      <c r="B88" s="22" t="s">
        <v>612</v>
      </c>
      <c r="C88" s="22" t="s">
        <v>416</v>
      </c>
      <c r="D88" s="6" t="str">
        <f t="shared" si="1"/>
        <v>Insert into Product (productID,  productName) values('361','SPECIAL NOTICE DEPOSIT (SND) ACCOUNT - BANK');</v>
      </c>
    </row>
    <row r="89" spans="1:4">
      <c r="A89" s="6">
        <v>88</v>
      </c>
      <c r="B89" s="22" t="s">
        <v>613</v>
      </c>
      <c r="C89" s="22" t="s">
        <v>417</v>
      </c>
      <c r="D89" s="6" t="str">
        <f t="shared" si="1"/>
        <v>Insert into Product (productID,  productName) values('362','SPECIAL NOTICE DEPOSIT (SND) ACCOUNT - FIN. INST.');</v>
      </c>
    </row>
    <row r="90" spans="1:4">
      <c r="A90" s="6">
        <v>89</v>
      </c>
      <c r="B90" s="22" t="s">
        <v>614</v>
      </c>
      <c r="C90" s="22" t="s">
        <v>418</v>
      </c>
      <c r="D90" s="6" t="str">
        <f t="shared" si="1"/>
        <v>Insert into Product (productID,  productName) values('363','SPECIAL NOTICE DEPOSIT (SND) ACCOUNT - OTHER');</v>
      </c>
    </row>
    <row r="91" spans="1:4">
      <c r="A91" s="6">
        <v>90</v>
      </c>
      <c r="B91" s="22" t="s">
        <v>615</v>
      </c>
      <c r="C91" s="22" t="s">
        <v>473</v>
      </c>
      <c r="D91" s="6" t="str">
        <f t="shared" si="1"/>
        <v>Insert into Product (productID,  productName) values('364','SPECIAL NOTICE DEPOSIT (SND) ACCOUNT - PREMIUM');</v>
      </c>
    </row>
    <row r="92" spans="1:4">
      <c r="A92" s="6">
        <v>91</v>
      </c>
      <c r="B92" s="22" t="s">
        <v>616</v>
      </c>
      <c r="C92" s="22" t="s">
        <v>351</v>
      </c>
      <c r="D92" s="6" t="str">
        <f t="shared" si="1"/>
        <v>Insert into Product (productID,  productName) values('400','MASHIK MUNAFA PROKALPA');</v>
      </c>
    </row>
    <row r="93" spans="1:4">
      <c r="A93" s="6">
        <v>92</v>
      </c>
      <c r="B93" s="22" t="s">
        <v>617</v>
      </c>
      <c r="C93" s="22" t="s">
        <v>468</v>
      </c>
      <c r="D93" s="6" t="str">
        <f t="shared" si="1"/>
        <v>Insert into Product (productID,  productName) values('405','NRBCB THREE MONTHS BENEFIT SCHEME');</v>
      </c>
    </row>
    <row r="94" spans="1:4">
      <c r="A94" s="6">
        <v>93</v>
      </c>
      <c r="B94" s="22" t="s">
        <v>618</v>
      </c>
      <c r="C94" s="22" t="s">
        <v>352</v>
      </c>
      <c r="D94" s="6" t="str">
        <f t="shared" si="1"/>
        <v>Insert into Product (productID,  productName) values('410','NRB MONEY MAKER SCHEME - INDIVIDUALS');</v>
      </c>
    </row>
    <row r="95" spans="1:4">
      <c r="A95" s="6">
        <v>94</v>
      </c>
      <c r="B95" s="22" t="s">
        <v>619</v>
      </c>
      <c r="C95" s="22" t="s">
        <v>353</v>
      </c>
      <c r="D95" s="6" t="str">
        <f t="shared" si="1"/>
        <v>Insert into Product (productID,  productName) values('411','NRB MONEY MAKER SCHEME - CORPORATE');</v>
      </c>
    </row>
    <row r="96" spans="1:4">
      <c r="A96" s="6">
        <v>95</v>
      </c>
      <c r="B96" s="22" t="s">
        <v>620</v>
      </c>
      <c r="C96" s="22" t="s">
        <v>425</v>
      </c>
      <c r="D96" s="6" t="str">
        <f t="shared" si="1"/>
        <v>Insert into Product (productID,  productName) values('412','NRB MONEY MAKER SCHEME(10Y) - INDIVIDUALS');</v>
      </c>
    </row>
    <row r="97" spans="1:4">
      <c r="A97" s="6">
        <v>96</v>
      </c>
      <c r="B97" s="22" t="s">
        <v>621</v>
      </c>
      <c r="C97" s="22" t="s">
        <v>466</v>
      </c>
      <c r="D97" s="6" t="str">
        <f t="shared" si="1"/>
        <v>Insert into Product (productID,  productName) values('415','NRBCB STUDENT DEPOSIT SCHEME');</v>
      </c>
    </row>
    <row r="98" spans="1:4">
      <c r="A98" s="6">
        <v>97</v>
      </c>
      <c r="B98" s="22" t="s">
        <v>622</v>
      </c>
      <c r="C98" s="22" t="s">
        <v>354</v>
      </c>
      <c r="D98" s="6" t="str">
        <f t="shared" si="1"/>
        <v>Insert into Product (productID,  productName) values('420','DEPOSIT PENSION SCHEME');</v>
      </c>
    </row>
    <row r="99" spans="1:4">
      <c r="A99" s="6">
        <v>98</v>
      </c>
      <c r="B99" s="22" t="s">
        <v>623</v>
      </c>
      <c r="C99" s="22" t="s">
        <v>355</v>
      </c>
      <c r="D99" s="6" t="str">
        <f t="shared" si="1"/>
        <v>Insert into Product (productID,  productName) values('430','TRIPLE BENEFIT PLUS SCHEME');</v>
      </c>
    </row>
    <row r="100" spans="1:4">
      <c r="A100" s="6">
        <v>99</v>
      </c>
      <c r="B100" s="22" t="s">
        <v>624</v>
      </c>
      <c r="C100" s="22" t="s">
        <v>356</v>
      </c>
      <c r="D100" s="6" t="str">
        <f t="shared" si="1"/>
        <v>Insert into Product (productID,  productName) values('440','DOUBLE BENEFIT SCHEME');</v>
      </c>
    </row>
    <row r="101" spans="1:4">
      <c r="A101" s="6">
        <v>100</v>
      </c>
      <c r="B101" s="22" t="s">
        <v>625</v>
      </c>
      <c r="C101" s="22" t="s">
        <v>357</v>
      </c>
      <c r="D101" s="6" t="str">
        <f t="shared" si="1"/>
        <v>Insert into Product (productID,  productName) values('450','LAKHOPOTI DEPOSIT SCHEME');</v>
      </c>
    </row>
    <row r="102" spans="1:4">
      <c r="A102" s="6">
        <v>101</v>
      </c>
      <c r="B102" s="22" t="s">
        <v>626</v>
      </c>
      <c r="C102" s="22" t="s">
        <v>358</v>
      </c>
      <c r="D102" s="6" t="str">
        <f t="shared" si="1"/>
        <v>Insert into Product (productID,  productName) values('460','MILLIONAIRE DEPOSIT SCHEME');</v>
      </c>
    </row>
    <row r="103" spans="1:4">
      <c r="A103" s="6">
        <v>102</v>
      </c>
      <c r="B103" s="22" t="s">
        <v>627</v>
      </c>
      <c r="C103" s="22" t="s">
        <v>427</v>
      </c>
      <c r="D103" s="6" t="str">
        <f t="shared" si="1"/>
        <v>Insert into Product (productID,  productName) values('480','NRBCB PRIORITY DEPOSIT SCHEME ');</v>
      </c>
    </row>
    <row r="104" spans="1:4">
      <c r="A104" s="6">
        <v>103</v>
      </c>
      <c r="B104" s="22" t="s">
        <v>628</v>
      </c>
      <c r="C104" s="22" t="s">
        <v>479</v>
      </c>
      <c r="D104" s="6" t="str">
        <f t="shared" si="1"/>
        <v>Insert into Product (productID,  productName) values('481','PARAIBAR SANCHAYA PATRA');</v>
      </c>
    </row>
    <row r="105" spans="1:4">
      <c r="A105" s="6">
        <v>104</v>
      </c>
      <c r="B105" s="22" t="s">
        <v>629</v>
      </c>
      <c r="C105" s="22" t="s">
        <v>480</v>
      </c>
      <c r="D105" s="6" t="str">
        <f t="shared" si="1"/>
        <v>Insert into Product (productID,  productName) values('482','BANGLADESH SANCHAYA PATRA(3YEARS-MIS)');</v>
      </c>
    </row>
    <row r="106" spans="1:4">
      <c r="A106" s="6">
        <v>105</v>
      </c>
      <c r="B106" s="22" t="s">
        <v>630</v>
      </c>
      <c r="C106" s="22" t="s">
        <v>481</v>
      </c>
      <c r="D106" s="6" t="str">
        <f t="shared" si="1"/>
        <v>Insert into Product (productID,  productName) values('483','BANGLADESH SANCHAYA PATRA(5YEARS)');</v>
      </c>
    </row>
    <row r="107" spans="1:4">
      <c r="A107" s="6">
        <v>106</v>
      </c>
      <c r="B107" s="22" t="s">
        <v>631</v>
      </c>
      <c r="C107" s="22" t="s">
        <v>467</v>
      </c>
      <c r="D107" s="6" t="str">
        <f t="shared" si="1"/>
        <v>Insert into Product (productID,  productName) values('485','NRBCB FLEXIBLE DEPOSIT SCHEME');</v>
      </c>
    </row>
    <row r="108" spans="1:4">
      <c r="A108" s="6">
        <v>107</v>
      </c>
      <c r="B108" s="22" t="s">
        <v>632</v>
      </c>
      <c r="C108" s="22" t="s">
        <v>359</v>
      </c>
      <c r="D108" s="6" t="str">
        <f t="shared" si="1"/>
        <v>Insert into Product (productID,  productName) values('500','LOAN GENERAL');</v>
      </c>
    </row>
    <row r="109" spans="1:4">
      <c r="A109" s="6">
        <v>108</v>
      </c>
      <c r="B109" s="22" t="s">
        <v>633</v>
      </c>
      <c r="C109" s="22" t="s">
        <v>360</v>
      </c>
      <c r="D109" s="6" t="str">
        <f t="shared" si="1"/>
        <v>Insert into Product (productID,  productName) values('501','LEASE FINANCE');</v>
      </c>
    </row>
    <row r="110" spans="1:4">
      <c r="A110" s="6">
        <v>109</v>
      </c>
      <c r="B110" s="22" t="s">
        <v>634</v>
      </c>
      <c r="C110" s="22" t="s">
        <v>361</v>
      </c>
      <c r="D110" s="6" t="str">
        <f t="shared" si="1"/>
        <v>Insert into Product (productID,  productName) values('502','HIRE PURCHASE');</v>
      </c>
    </row>
    <row r="111" spans="1:4">
      <c r="A111" s="6">
        <v>110</v>
      </c>
      <c r="B111" s="22" t="s">
        <v>635</v>
      </c>
      <c r="C111" s="22" t="s">
        <v>362</v>
      </c>
      <c r="D111" s="6" t="str">
        <f t="shared" si="1"/>
        <v>Insert into Product (productID,  productName) values('503','HOUSE BUILDING LOAN (COMMERCIAL)');</v>
      </c>
    </row>
    <row r="112" spans="1:4">
      <c r="A112" s="6">
        <v>111</v>
      </c>
      <c r="B112" s="22" t="s">
        <v>636</v>
      </c>
      <c r="C112" s="22" t="s">
        <v>363</v>
      </c>
      <c r="D112" s="6" t="str">
        <f t="shared" si="1"/>
        <v>Insert into Product (productID,  productName) values('504','HOUSE BUILDING LOAN (RESIDENTAIL)');</v>
      </c>
    </row>
    <row r="113" spans="1:4">
      <c r="A113" s="6">
        <v>112</v>
      </c>
      <c r="B113" s="22" t="s">
        <v>637</v>
      </c>
      <c r="C113" s="22" t="s">
        <v>364</v>
      </c>
      <c r="D113" s="6" t="str">
        <f t="shared" si="1"/>
        <v>Insert into Product (productID,  productName) values('505','SMALL LOAN SCHEME');</v>
      </c>
    </row>
    <row r="114" spans="1:4">
      <c r="A114" s="6">
        <v>113</v>
      </c>
      <c r="B114" s="22" t="s">
        <v>638</v>
      </c>
      <c r="C114" s="22" t="s">
        <v>365</v>
      </c>
      <c r="D114" s="6" t="str">
        <f t="shared" si="1"/>
        <v>Insert into Product (productID,  productName) values('506','DOCTOR CREDIT SCHEME');</v>
      </c>
    </row>
    <row r="115" spans="1:4">
      <c r="A115" s="6">
        <v>114</v>
      </c>
      <c r="B115" s="22" t="s">
        <v>639</v>
      </c>
      <c r="C115" s="22" t="s">
        <v>366</v>
      </c>
      <c r="D115" s="6" t="str">
        <f t="shared" si="1"/>
        <v>Insert into Product (productID,  productName) values('507','HOUSE FURNISHING LOAN');</v>
      </c>
    </row>
    <row r="116" spans="1:4">
      <c r="A116" s="6">
        <v>115</v>
      </c>
      <c r="B116" s="22" t="s">
        <v>640</v>
      </c>
      <c r="C116" s="22" t="s">
        <v>367</v>
      </c>
      <c r="D116" s="6" t="str">
        <f t="shared" si="1"/>
        <v>Insert into Product (productID,  productName) values('508','CAR LOAN');</v>
      </c>
    </row>
    <row r="117" spans="1:4">
      <c r="A117" s="6">
        <v>116</v>
      </c>
      <c r="B117" s="22" t="s">
        <v>641</v>
      </c>
      <c r="C117" s="22" t="s">
        <v>368</v>
      </c>
      <c r="D117" s="6" t="str">
        <f t="shared" si="1"/>
        <v>Insert into Product (productID,  productName) values('509','OVERSEAS EMPLOYMENT LOAN');</v>
      </c>
    </row>
    <row r="118" spans="1:4">
      <c r="A118" s="6">
        <v>117</v>
      </c>
      <c r="B118" s="22" t="s">
        <v>642</v>
      </c>
      <c r="C118" s="22" t="s">
        <v>369</v>
      </c>
      <c r="D118" s="6" t="str">
        <f t="shared" si="1"/>
        <v>Insert into Product (productID,  productName) values('510','HOME LOAN');</v>
      </c>
    </row>
    <row r="119" spans="1:4">
      <c r="A119" s="6">
        <v>118</v>
      </c>
      <c r="B119" s="22" t="s">
        <v>643</v>
      </c>
      <c r="C119" s="22" t="s">
        <v>370</v>
      </c>
      <c r="D119" s="6" t="str">
        <f t="shared" si="1"/>
        <v>Insert into Product (productID,  productName) values('511','EDUCATION LOAN');</v>
      </c>
    </row>
    <row r="120" spans="1:4">
      <c r="A120" s="6">
        <v>119</v>
      </c>
      <c r="B120" s="22" t="s">
        <v>644</v>
      </c>
      <c r="C120" s="22" t="s">
        <v>371</v>
      </c>
      <c r="D120" s="6" t="str">
        <f t="shared" si="1"/>
        <v>Insert into Product (productID,  productName) values('512','PERSONAL LOAN');</v>
      </c>
    </row>
    <row r="121" spans="1:4">
      <c r="A121" s="6">
        <v>120</v>
      </c>
      <c r="B121" s="22" t="s">
        <v>645</v>
      </c>
      <c r="C121" s="22" t="s">
        <v>372</v>
      </c>
      <c r="D121" s="6" t="str">
        <f t="shared" si="1"/>
        <v>Insert into Product (productID,  productName) values('513','TERM LOAN - AGRI');</v>
      </c>
    </row>
    <row r="122" spans="1:4">
      <c r="A122" s="6">
        <v>121</v>
      </c>
      <c r="B122" s="22" t="s">
        <v>646</v>
      </c>
      <c r="C122" s="22" t="s">
        <v>373</v>
      </c>
      <c r="D122" s="6" t="str">
        <f t="shared" si="1"/>
        <v>Insert into Product (productID,  productName) values('514','HIRE PURCHASE - AGRI');</v>
      </c>
    </row>
    <row r="123" spans="1:4">
      <c r="A123" s="6">
        <v>122</v>
      </c>
      <c r="B123" s="22" t="s">
        <v>647</v>
      </c>
      <c r="C123" s="22" t="s">
        <v>374</v>
      </c>
      <c r="D123" s="6" t="str">
        <f t="shared" si="1"/>
        <v>Insert into Product (productID,  productName) values('515','LEASE FINANCE- AGRI');</v>
      </c>
    </row>
    <row r="124" spans="1:4">
      <c r="A124" s="6">
        <v>123</v>
      </c>
      <c r="B124" s="22" t="s">
        <v>648</v>
      </c>
      <c r="C124" s="22" t="s">
        <v>375</v>
      </c>
      <c r="D124" s="6" t="str">
        <f t="shared" si="1"/>
        <v>Insert into Product (productID,  productName) values('516','TERM LOAN - SE');</v>
      </c>
    </row>
    <row r="125" spans="1:4">
      <c r="A125" s="6">
        <v>124</v>
      </c>
      <c r="B125" s="22" t="s">
        <v>649</v>
      </c>
      <c r="C125" s="22" t="s">
        <v>376</v>
      </c>
      <c r="D125" s="6" t="str">
        <f t="shared" si="1"/>
        <v>Insert into Product (productID,  productName) values('517','HIRE PURCHASE - SE');</v>
      </c>
    </row>
    <row r="126" spans="1:4">
      <c r="A126" s="6">
        <v>125</v>
      </c>
      <c r="B126" s="22" t="s">
        <v>650</v>
      </c>
      <c r="C126" s="22" t="s">
        <v>377</v>
      </c>
      <c r="D126" s="6" t="str">
        <f t="shared" si="1"/>
        <v>Insert into Product (productID,  productName) values('518','LEASE FINANCE - SE');</v>
      </c>
    </row>
    <row r="127" spans="1:4">
      <c r="A127" s="6">
        <v>126</v>
      </c>
      <c r="B127" s="22" t="s">
        <v>651</v>
      </c>
      <c r="C127" s="22" t="s">
        <v>332</v>
      </c>
      <c r="D127" s="6" t="str">
        <f t="shared" si="1"/>
        <v>Insert into Product (productID,  productName) values('519','PAD');</v>
      </c>
    </row>
    <row r="128" spans="1:4">
      <c r="A128" s="6">
        <v>127</v>
      </c>
      <c r="B128" s="22" t="s">
        <v>652</v>
      </c>
      <c r="C128" s="22" t="s">
        <v>333</v>
      </c>
      <c r="D128" s="6" t="str">
        <f t="shared" si="1"/>
        <v>Insert into Product (productID,  productName) values('520','TIME LOAN');</v>
      </c>
    </row>
    <row r="129" spans="1:4">
      <c r="A129" s="6">
        <v>128</v>
      </c>
      <c r="B129" s="22" t="s">
        <v>653</v>
      </c>
      <c r="C129" s="22" t="s">
        <v>334</v>
      </c>
      <c r="D129" s="6" t="str">
        <f t="shared" si="1"/>
        <v>Insert into Product (productID,  productName) values('521','LTR');</v>
      </c>
    </row>
    <row r="130" spans="1:4">
      <c r="A130" s="6">
        <v>129</v>
      </c>
      <c r="B130" s="22" t="s">
        <v>654</v>
      </c>
      <c r="C130" s="22" t="s">
        <v>335</v>
      </c>
      <c r="D130" s="6" t="str">
        <f t="shared" si="1"/>
        <v>Insert into Product (productID,  productName) values('522','PACKING CREDIT');</v>
      </c>
    </row>
    <row r="131" spans="1:4">
      <c r="A131" s="6">
        <v>130</v>
      </c>
      <c r="B131" s="22" t="s">
        <v>655</v>
      </c>
      <c r="C131" s="22" t="s">
        <v>336</v>
      </c>
      <c r="D131" s="6" t="str">
        <f t="shared" ref="D131:D188" si="2">$D$1&amp;IF(ISBLANK(B131), "null", "'"&amp;B131&amp;"'")&amp;","&amp;IF(ISBLANK(C131), "null", "'"&amp;C131&amp;"'")&amp;");"</f>
        <v>Insert into Product (productID,  productName) values('523','LOAN AGAINST WORK ORDER');</v>
      </c>
    </row>
    <row r="132" spans="1:4">
      <c r="A132" s="6">
        <v>131</v>
      </c>
      <c r="B132" s="22" t="s">
        <v>656</v>
      </c>
      <c r="C132" s="22" t="s">
        <v>337</v>
      </c>
      <c r="D132" s="6" t="str">
        <f t="shared" si="2"/>
        <v>Insert into Product (productID,  productName) values('524','LOAN AGAINST SUPPLY ORDER');</v>
      </c>
    </row>
    <row r="133" spans="1:4">
      <c r="A133" s="6">
        <v>132</v>
      </c>
      <c r="B133" s="22" t="s">
        <v>657</v>
      </c>
      <c r="C133" s="22" t="s">
        <v>338</v>
      </c>
      <c r="D133" s="6" t="str">
        <f t="shared" si="2"/>
        <v>Insert into Product (productID,  productName) values('525','EXPORT TIME LOAN');</v>
      </c>
    </row>
    <row r="134" spans="1:4">
      <c r="A134" s="6">
        <v>133</v>
      </c>
      <c r="B134" s="22" t="s">
        <v>658</v>
      </c>
      <c r="C134" s="22" t="s">
        <v>339</v>
      </c>
      <c r="D134" s="6" t="str">
        <f t="shared" si="2"/>
        <v>Insert into Product (productID,  productName) values('526','EDF LOAN');</v>
      </c>
    </row>
    <row r="135" spans="1:4">
      <c r="A135" s="6">
        <v>134</v>
      </c>
      <c r="B135" s="22" t="s">
        <v>659</v>
      </c>
      <c r="C135" s="22" t="s">
        <v>340</v>
      </c>
      <c r="D135" s="6" t="str">
        <f t="shared" si="2"/>
        <v>Insert into Product (productID,  productName) values('527','LOAN AGAINST ACCEPTED BILLS/ IDBP');</v>
      </c>
    </row>
    <row r="136" spans="1:4">
      <c r="A136" s="6">
        <v>135</v>
      </c>
      <c r="B136" s="22" t="s">
        <v>660</v>
      </c>
      <c r="C136" s="22" t="s">
        <v>341</v>
      </c>
      <c r="D136" s="6" t="str">
        <f t="shared" si="2"/>
        <v>Insert into Product (productID,  productName) values('528','LOAN AGAINST EARNEST MONEY');</v>
      </c>
    </row>
    <row r="137" spans="1:4">
      <c r="A137" s="6">
        <v>136</v>
      </c>
      <c r="B137" s="22" t="s">
        <v>661</v>
      </c>
      <c r="C137" s="22" t="s">
        <v>342</v>
      </c>
      <c r="D137" s="6" t="str">
        <f t="shared" si="2"/>
        <v>Insert into Product (productID,  productName) values('529','LOAN AGAINST NRBCBL FO');</v>
      </c>
    </row>
    <row r="138" spans="1:4">
      <c r="A138" s="6">
        <v>137</v>
      </c>
      <c r="B138" s="22" t="s">
        <v>662</v>
      </c>
      <c r="C138" s="22" t="s">
        <v>343</v>
      </c>
      <c r="D138" s="6" t="str">
        <f t="shared" si="2"/>
        <v>Insert into Product (productID,  productName) values('530','LOAN AGAINST OTHER BANK’S FO');</v>
      </c>
    </row>
    <row r="139" spans="1:4">
      <c r="A139" s="6">
        <v>138</v>
      </c>
      <c r="B139" s="22" t="s">
        <v>663</v>
      </c>
      <c r="C139" s="22" t="s">
        <v>344</v>
      </c>
      <c r="D139" s="6" t="str">
        <f t="shared" si="2"/>
        <v>Insert into Product (productID,  productName) values('531','CROP LOAN');</v>
      </c>
    </row>
    <row r="140" spans="1:4">
      <c r="A140" s="6">
        <v>139</v>
      </c>
      <c r="B140" s="22" t="s">
        <v>664</v>
      </c>
      <c r="C140" s="22" t="s">
        <v>378</v>
      </c>
      <c r="D140" s="6" t="str">
        <f t="shared" si="2"/>
        <v>Insert into Product (productID,  productName) values('532','REVOLVING CROP LOAN');</v>
      </c>
    </row>
    <row r="141" spans="1:4">
      <c r="A141" s="6">
        <v>140</v>
      </c>
      <c r="B141" s="22" t="s">
        <v>665</v>
      </c>
      <c r="C141" s="22" t="s">
        <v>379</v>
      </c>
      <c r="D141" s="6" t="str">
        <f t="shared" si="2"/>
        <v>Insert into Product (productID,  productName) values('533','LTR - AGRI');</v>
      </c>
    </row>
    <row r="142" spans="1:4">
      <c r="A142" s="6">
        <v>141</v>
      </c>
      <c r="B142" s="22" t="s">
        <v>666</v>
      </c>
      <c r="C142" s="22" t="s">
        <v>380</v>
      </c>
      <c r="D142" s="6" t="str">
        <f t="shared" si="2"/>
        <v>Insert into Product (productID,  productName) values('534','LTR - SE');</v>
      </c>
    </row>
    <row r="143" spans="1:4">
      <c r="A143" s="6">
        <v>142</v>
      </c>
      <c r="B143" s="22" t="s">
        <v>667</v>
      </c>
      <c r="C143" s="22" t="s">
        <v>381</v>
      </c>
      <c r="D143" s="6" t="str">
        <f t="shared" si="2"/>
        <v>Insert into Product (productID,  productName) values('535','TIME LOAN  - SE');</v>
      </c>
    </row>
    <row r="144" spans="1:4">
      <c r="A144" s="6">
        <v>143</v>
      </c>
      <c r="B144" s="22" t="s">
        <v>668</v>
      </c>
      <c r="C144" s="22" t="s">
        <v>382</v>
      </c>
      <c r="D144" s="6" t="str">
        <f t="shared" si="2"/>
        <v>Insert into Product (productID,  productName) values('536','CASH CREDIT (HYPO)');</v>
      </c>
    </row>
    <row r="145" spans="1:4">
      <c r="A145" s="6">
        <v>144</v>
      </c>
      <c r="B145" s="22" t="s">
        <v>669</v>
      </c>
      <c r="C145" s="22" t="s">
        <v>383</v>
      </c>
      <c r="D145" s="6" t="str">
        <f t="shared" si="2"/>
        <v>Insert into Product (productID,  productName) values('537','EXPORT CASH CREDIT (HYPO)');</v>
      </c>
    </row>
    <row r="146" spans="1:4">
      <c r="A146" s="6">
        <v>145</v>
      </c>
      <c r="B146" s="22" t="s">
        <v>670</v>
      </c>
      <c r="C146" s="22" t="s">
        <v>384</v>
      </c>
      <c r="D146" s="6" t="str">
        <f t="shared" si="2"/>
        <v>Insert into Product (productID,  productName) values('538','CASH CREDIT (HYPO) - AGRI');</v>
      </c>
    </row>
    <row r="147" spans="1:4">
      <c r="A147" s="6">
        <v>146</v>
      </c>
      <c r="B147" s="22" t="s">
        <v>671</v>
      </c>
      <c r="C147" s="22" t="s">
        <v>385</v>
      </c>
      <c r="D147" s="6" t="str">
        <f t="shared" si="2"/>
        <v>Insert into Product (productID,  productName) values('539','CASH CREDIT (HYPO) - SE');</v>
      </c>
    </row>
    <row r="148" spans="1:4">
      <c r="A148" s="6">
        <v>147</v>
      </c>
      <c r="B148" s="22" t="s">
        <v>672</v>
      </c>
      <c r="C148" s="22" t="s">
        <v>386</v>
      </c>
      <c r="D148" s="6" t="str">
        <f t="shared" si="2"/>
        <v>Insert into Product (productID,  productName) values('540','SOD (GENERAL)');</v>
      </c>
    </row>
    <row r="149" spans="1:4">
      <c r="A149" s="6">
        <v>148</v>
      </c>
      <c r="B149" s="22" t="s">
        <v>673</v>
      </c>
      <c r="C149" s="22" t="s">
        <v>387</v>
      </c>
      <c r="D149" s="6" t="str">
        <f t="shared" si="2"/>
        <v>Insert into Product (productID,  productName) values('541','SOD AGT SHARE');</v>
      </c>
    </row>
    <row r="150" spans="1:4">
      <c r="A150" s="6">
        <v>149</v>
      </c>
      <c r="B150" s="22" t="s">
        <v>674</v>
      </c>
      <c r="C150" s="22" t="s">
        <v>388</v>
      </c>
      <c r="D150" s="6" t="str">
        <f t="shared" si="2"/>
        <v>Insert into Product (productID,  productName) values('542','SOD AGT FDR');</v>
      </c>
    </row>
    <row r="151" spans="1:4">
      <c r="A151" s="6">
        <v>150</v>
      </c>
      <c r="B151" s="22" t="s">
        <v>675</v>
      </c>
      <c r="C151" s="22" t="s">
        <v>389</v>
      </c>
      <c r="D151" s="6" t="str">
        <f t="shared" si="2"/>
        <v>Insert into Product (productID,  productName) values('543','SOD AGT SPECIAL SCHM');</v>
      </c>
    </row>
    <row r="152" spans="1:4">
      <c r="A152" s="6">
        <v>151</v>
      </c>
      <c r="B152" s="22" t="s">
        <v>676</v>
      </c>
      <c r="C152" s="22" t="s">
        <v>390</v>
      </c>
      <c r="D152" s="6" t="str">
        <f t="shared" si="2"/>
        <v>Insert into Product (productID,  productName) values('544','SOD AGT OTHER FO (OTHER THAN NRBCBL DEPOSIT)');</v>
      </c>
    </row>
    <row r="153" spans="1:4">
      <c r="A153" s="6">
        <v>152</v>
      </c>
      <c r="B153" s="22" t="s">
        <v>677</v>
      </c>
      <c r="C153" s="22" t="s">
        <v>391</v>
      </c>
      <c r="D153" s="6" t="str">
        <f t="shared" si="2"/>
        <v>Insert into Product (productID,  productName) values('545','SOD (GENERAL) - AGRI');</v>
      </c>
    </row>
    <row r="154" spans="1:4">
      <c r="A154" s="6">
        <v>153</v>
      </c>
      <c r="B154" s="22" t="s">
        <v>678</v>
      </c>
      <c r="C154" s="22" t="s">
        <v>392</v>
      </c>
      <c r="D154" s="6" t="str">
        <f t="shared" si="2"/>
        <v>Insert into Product (productID,  productName) values('546','SOD (GENERAL) - SE');</v>
      </c>
    </row>
    <row r="155" spans="1:4">
      <c r="A155" s="6">
        <v>154</v>
      </c>
      <c r="B155" s="22" t="s">
        <v>679</v>
      </c>
      <c r="C155" s="22" t="s">
        <v>393</v>
      </c>
      <c r="D155" s="6" t="str">
        <f t="shared" si="2"/>
        <v>Insert into Product (productID,  productName) values('547','IBP');</v>
      </c>
    </row>
    <row r="156" spans="1:4">
      <c r="A156" s="6">
        <v>155</v>
      </c>
      <c r="B156" s="22" t="s">
        <v>680</v>
      </c>
      <c r="C156" s="22" t="s">
        <v>313</v>
      </c>
      <c r="D156" s="6" t="str">
        <f t="shared" si="2"/>
        <v>Insert into Product (productID,  productName) values('548','IDBP');</v>
      </c>
    </row>
    <row r="157" spans="1:4">
      <c r="A157" s="6">
        <v>156</v>
      </c>
      <c r="B157" s="22" t="s">
        <v>681</v>
      </c>
      <c r="C157" s="22" t="s">
        <v>394</v>
      </c>
      <c r="D157" s="6" t="str">
        <f t="shared" si="2"/>
        <v>Insert into Product (productID,  productName) values('549','FBP');</v>
      </c>
    </row>
    <row r="158" spans="1:4">
      <c r="A158" s="6">
        <v>157</v>
      </c>
      <c r="B158" s="22" t="s">
        <v>682</v>
      </c>
      <c r="C158" s="22" t="s">
        <v>314</v>
      </c>
      <c r="D158" s="6" t="str">
        <f t="shared" si="2"/>
        <v>Insert into Product (productID,  productName) values('550','FDBP');</v>
      </c>
    </row>
    <row r="159" spans="1:4">
      <c r="A159" s="6">
        <v>158</v>
      </c>
      <c r="B159" s="22" t="s">
        <v>683</v>
      </c>
      <c r="C159" s="22" t="s">
        <v>395</v>
      </c>
      <c r="D159" s="6" t="str">
        <f t="shared" si="2"/>
        <v>Insert into Product (productID,  productName) values('551','EMPLOYEE HOUSE BUILDING LOAN');</v>
      </c>
    </row>
    <row r="160" spans="1:4">
      <c r="A160" s="6">
        <v>159</v>
      </c>
      <c r="B160" s="22" t="s">
        <v>684</v>
      </c>
      <c r="C160" s="22" t="s">
        <v>396</v>
      </c>
      <c r="D160" s="6" t="str">
        <f t="shared" si="2"/>
        <v>Insert into Product (productID,  productName) values('552','EXECUTIVE CAR LOAN');</v>
      </c>
    </row>
    <row r="161" spans="1:4">
      <c r="A161" s="6">
        <v>160</v>
      </c>
      <c r="B161" s="22" t="s">
        <v>685</v>
      </c>
      <c r="C161" s="22" t="s">
        <v>397</v>
      </c>
      <c r="D161" s="6" t="str">
        <f t="shared" si="2"/>
        <v>Insert into Product (productID,  productName) values('553','EMPLOYEE PERSONAL LOAN');</v>
      </c>
    </row>
    <row r="162" spans="1:4">
      <c r="A162" s="6">
        <v>161</v>
      </c>
      <c r="B162" s="22" t="s">
        <v>686</v>
      </c>
      <c r="C162" s="22" t="s">
        <v>470</v>
      </c>
      <c r="D162" s="6" t="str">
        <f t="shared" si="2"/>
        <v>Insert into Product (productID,  productName) values('554','TIME LOAN (PAD)');</v>
      </c>
    </row>
    <row r="163" spans="1:4">
      <c r="A163" s="6">
        <v>162</v>
      </c>
      <c r="B163" s="22" t="s">
        <v>687</v>
      </c>
      <c r="C163" s="22" t="s">
        <v>472</v>
      </c>
      <c r="D163" s="6" t="str">
        <f t="shared" si="2"/>
        <v>Insert into Product (productID,  productName) values('555','DEALER LOAN');</v>
      </c>
    </row>
    <row r="164" spans="1:4">
      <c r="A164" s="6">
        <v>163</v>
      </c>
      <c r="B164" s="22" t="s">
        <v>688</v>
      </c>
      <c r="C164" s="22" t="s">
        <v>477</v>
      </c>
      <c r="D164" s="6" t="str">
        <f t="shared" si="2"/>
        <v>Insert into Product (productID,  productName) values('556','HOME LOAN FOR NRB');</v>
      </c>
    </row>
    <row r="165" spans="1:4">
      <c r="A165" s="6">
        <v>164</v>
      </c>
      <c r="B165" s="22" t="s">
        <v>689</v>
      </c>
      <c r="C165" s="22" t="s">
        <v>478</v>
      </c>
      <c r="D165" s="6" t="str">
        <f t="shared" si="2"/>
        <v>Insert into Product (productID,  productName) values('557','TERM LOAN-NBFI');</v>
      </c>
    </row>
    <row r="166" spans="1:4">
      <c r="A166" s="6">
        <v>165</v>
      </c>
      <c r="B166" s="22" t="s">
        <v>690</v>
      </c>
      <c r="C166" s="22" t="s">
        <v>419</v>
      </c>
      <c r="D166" s="6" t="str">
        <f t="shared" si="2"/>
        <v>Insert into Product (productID,  productName) values('700','Fixed Deposit Receipt(Day Basis)');</v>
      </c>
    </row>
    <row r="167" spans="1:4">
      <c r="A167" s="6">
        <v>166</v>
      </c>
      <c r="B167" s="22" t="s">
        <v>691</v>
      </c>
      <c r="C167" s="22" t="s">
        <v>420</v>
      </c>
      <c r="D167" s="6" t="str">
        <f t="shared" si="2"/>
        <v>Insert into Product (productID,  productName) values('701','Fixed Deposit Receipt(1 Month)');</v>
      </c>
    </row>
    <row r="168" spans="1:4">
      <c r="A168" s="6">
        <v>167</v>
      </c>
      <c r="B168" s="22" t="s">
        <v>692</v>
      </c>
      <c r="C168" s="22" t="s">
        <v>426</v>
      </c>
      <c r="D168" s="6" t="str">
        <f t="shared" si="2"/>
        <v>Insert into Product (productID,  productName) values('702','Fixed Deposit Receipt(2 Month)');</v>
      </c>
    </row>
    <row r="169" spans="1:4">
      <c r="A169" s="6">
        <v>168</v>
      </c>
      <c r="B169" s="22" t="s">
        <v>693</v>
      </c>
      <c r="C169" s="22" t="s">
        <v>421</v>
      </c>
      <c r="D169" s="6" t="str">
        <f t="shared" si="2"/>
        <v>Insert into Product (productID,  productName) values('703','Fixed Deposit Receipt(3 Month)');</v>
      </c>
    </row>
    <row r="170" spans="1:4">
      <c r="A170" s="6">
        <v>169</v>
      </c>
      <c r="B170" s="22" t="s">
        <v>694</v>
      </c>
      <c r="C170" s="22" t="s">
        <v>422</v>
      </c>
      <c r="D170" s="6" t="str">
        <f t="shared" si="2"/>
        <v>Insert into Product (productID,  productName) values('706','Fixed Deposit Receipt(6 Month)');</v>
      </c>
    </row>
    <row r="171" spans="1:4">
      <c r="A171" s="6">
        <v>170</v>
      </c>
      <c r="B171" s="22" t="s">
        <v>695</v>
      </c>
      <c r="C171" s="22" t="s">
        <v>423</v>
      </c>
      <c r="D171" s="6" t="str">
        <f t="shared" si="2"/>
        <v>Insert into Product (productID,  productName) values('712','Fixed Deposit Receipt(12 Month)');</v>
      </c>
    </row>
    <row r="172" spans="1:4">
      <c r="A172" s="6">
        <v>171</v>
      </c>
      <c r="B172" s="22" t="s">
        <v>696</v>
      </c>
      <c r="C172" s="22" t="s">
        <v>424</v>
      </c>
      <c r="D172" s="6" t="str">
        <f t="shared" si="2"/>
        <v>Insert into Product (productID,  productName) values('724','Fixed Deposit Receipt(24 Month)');</v>
      </c>
    </row>
    <row r="173" spans="1:4">
      <c r="A173" s="6">
        <v>172</v>
      </c>
      <c r="B173" s="22" t="s">
        <v>697</v>
      </c>
      <c r="C173" s="22" t="s">
        <v>452</v>
      </c>
      <c r="D173" s="6" t="str">
        <f t="shared" si="2"/>
        <v>Insert into Product (productID,  productName) values('751','NFCD TERM DEP. - NRB USD');</v>
      </c>
    </row>
    <row r="174" spans="1:4">
      <c r="A174" s="6">
        <v>173</v>
      </c>
      <c r="B174" s="22" t="s">
        <v>698</v>
      </c>
      <c r="C174" s="22" t="s">
        <v>453</v>
      </c>
      <c r="D174" s="6" t="str">
        <f t="shared" si="2"/>
        <v>Insert into Product (productID,  productName) values('752','NFCD TERM DEP. - NRB GBP');</v>
      </c>
    </row>
    <row r="175" spans="1:4">
      <c r="A175" s="6">
        <v>174</v>
      </c>
      <c r="B175" s="22" t="s">
        <v>699</v>
      </c>
      <c r="C175" s="22" t="s">
        <v>454</v>
      </c>
      <c r="D175" s="6" t="str">
        <f t="shared" si="2"/>
        <v>Insert into Product (productID,  productName) values('753','NFCD TERM DEP. - NRB JPY');</v>
      </c>
    </row>
    <row r="176" spans="1:4">
      <c r="A176" s="6">
        <v>175</v>
      </c>
      <c r="B176" s="22" t="s">
        <v>700</v>
      </c>
      <c r="C176" s="22" t="s">
        <v>455</v>
      </c>
      <c r="D176" s="6" t="str">
        <f t="shared" si="2"/>
        <v>Insert into Product (productID,  productName) values('754','NFCD TERM DEP. - NRB EURO');</v>
      </c>
    </row>
    <row r="177" spans="1:4">
      <c r="A177" s="6">
        <v>176</v>
      </c>
      <c r="B177" s="22" t="s">
        <v>701</v>
      </c>
      <c r="C177" s="22" t="s">
        <v>456</v>
      </c>
      <c r="D177" s="6" t="str">
        <f t="shared" si="2"/>
        <v>Insert into Product (productID,  productName) values('761','NFCD TERM DEP. - OTHERS USD');</v>
      </c>
    </row>
    <row r="178" spans="1:4">
      <c r="A178" s="6">
        <v>177</v>
      </c>
      <c r="B178" s="22" t="s">
        <v>702</v>
      </c>
      <c r="C178" s="22" t="s">
        <v>457</v>
      </c>
      <c r="D178" s="6" t="str">
        <f t="shared" si="2"/>
        <v>Insert into Product (productID,  productName) values('762','NFCD TERM DEP. - OTHERS GBP');</v>
      </c>
    </row>
    <row r="179" spans="1:4">
      <c r="A179" s="6">
        <v>178</v>
      </c>
      <c r="B179" s="22" t="s">
        <v>703</v>
      </c>
      <c r="C179" s="22" t="s">
        <v>458</v>
      </c>
      <c r="D179" s="6" t="str">
        <f t="shared" si="2"/>
        <v>Insert into Product (productID,  productName) values('763','NFCD TERM DEP. - OTHERS JPY');</v>
      </c>
    </row>
    <row r="180" spans="1:4">
      <c r="A180" s="6">
        <v>179</v>
      </c>
      <c r="B180" s="22" t="s">
        <v>704</v>
      </c>
      <c r="C180" s="22" t="s">
        <v>459</v>
      </c>
      <c r="D180" s="6" t="str">
        <f t="shared" si="2"/>
        <v>Insert into Product (productID,  productName) values('764','NFCD TERM DEP. - OTHERS EURO');</v>
      </c>
    </row>
    <row r="181" spans="1:4">
      <c r="A181" s="6">
        <v>180</v>
      </c>
      <c r="B181" s="22" t="s">
        <v>705</v>
      </c>
      <c r="C181" s="22" t="s">
        <v>460</v>
      </c>
      <c r="D181" s="6" t="str">
        <f t="shared" si="2"/>
        <v>Insert into Product (productID,  productName) values('771','ERQ TERM DEP. - NRB USD');</v>
      </c>
    </row>
    <row r="182" spans="1:4">
      <c r="A182" s="6">
        <v>181</v>
      </c>
      <c r="B182" s="22" t="s">
        <v>706</v>
      </c>
      <c r="C182" s="22" t="s">
        <v>461</v>
      </c>
      <c r="D182" s="6" t="str">
        <f t="shared" si="2"/>
        <v>Insert into Product (productID,  productName) values('772','ERQ TERM DEP. - NRB GBP');</v>
      </c>
    </row>
    <row r="183" spans="1:4">
      <c r="A183" s="6">
        <v>182</v>
      </c>
      <c r="B183" s="22" t="s">
        <v>707</v>
      </c>
      <c r="C183" s="22" t="s">
        <v>462</v>
      </c>
      <c r="D183" s="6" t="str">
        <f t="shared" si="2"/>
        <v>Insert into Product (productID,  productName) values('773','ERQ TERM DEP. - NRB JPY');</v>
      </c>
    </row>
    <row r="184" spans="1:4">
      <c r="A184" s="6">
        <v>183</v>
      </c>
      <c r="B184" s="22" t="s">
        <v>708</v>
      </c>
      <c r="C184" s="22" t="s">
        <v>463</v>
      </c>
      <c r="D184" s="6" t="str">
        <f t="shared" si="2"/>
        <v>Insert into Product (productID,  productName) values('774','ERQ TERM DEP. - NRB EURO');</v>
      </c>
    </row>
    <row r="185" spans="1:4">
      <c r="A185" s="6">
        <v>184</v>
      </c>
      <c r="B185" s="22" t="s">
        <v>709</v>
      </c>
      <c r="C185" s="22" t="s">
        <v>300</v>
      </c>
      <c r="D185" s="6" t="str">
        <f t="shared" si="2"/>
        <v>Insert into Product (productID,  productName) values('901','Asset');</v>
      </c>
    </row>
    <row r="186" spans="1:4">
      <c r="A186" s="6">
        <v>185</v>
      </c>
      <c r="B186" s="22" t="s">
        <v>710</v>
      </c>
      <c r="C186" s="22" t="s">
        <v>301</v>
      </c>
      <c r="D186" s="6" t="str">
        <f t="shared" si="2"/>
        <v>Insert into Product (productID,  productName) values('902','Liability');</v>
      </c>
    </row>
    <row r="187" spans="1:4">
      <c r="A187" s="6">
        <v>186</v>
      </c>
      <c r="B187" s="22" t="s">
        <v>711</v>
      </c>
      <c r="C187" s="22" t="s">
        <v>303</v>
      </c>
      <c r="D187" s="6" t="str">
        <f t="shared" si="2"/>
        <v>Insert into Product (productID,  productName) values('903','Income');</v>
      </c>
    </row>
    <row r="188" spans="1:4">
      <c r="A188" s="6">
        <v>187</v>
      </c>
      <c r="B188" s="22" t="s">
        <v>712</v>
      </c>
      <c r="C188" s="22" t="s">
        <v>302</v>
      </c>
      <c r="D188" s="6" t="str">
        <f t="shared" si="2"/>
        <v>Insert into Product (productID,  productName) values('904','Expenditure');</v>
      </c>
    </row>
    <row r="189" spans="1:4">
      <c r="D189" s="6" t="s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 activeCell="C13" sqref="C13"/>
    </sheetView>
  </sheetViews>
  <sheetFormatPr defaultRowHeight="12.75"/>
  <cols>
    <col min="1" max="1" width="10.7109375" style="27" bestFit="1" customWidth="1"/>
    <col min="2" max="3" width="13.42578125" style="28" customWidth="1"/>
    <col min="4" max="4" width="23.42578125" style="28" customWidth="1"/>
    <col min="5" max="6" width="10.140625" style="27" bestFit="1" customWidth="1"/>
    <col min="7" max="7" width="10.85546875" style="27" bestFit="1" customWidth="1"/>
    <col min="8" max="8" width="125.42578125" style="30" bestFit="1" customWidth="1"/>
    <col min="9" max="16384" width="9.140625" style="29"/>
  </cols>
  <sheetData>
    <row r="1" spans="1:8" s="34" customFormat="1">
      <c r="A1" s="32" t="s">
        <v>781</v>
      </c>
      <c r="B1" s="33" t="s">
        <v>785</v>
      </c>
      <c r="C1" s="33" t="s">
        <v>786</v>
      </c>
      <c r="D1" s="33" t="s">
        <v>12</v>
      </c>
      <c r="E1" s="32" t="s">
        <v>787</v>
      </c>
      <c r="F1" s="32" t="s">
        <v>788</v>
      </c>
      <c r="G1" s="32" t="s">
        <v>789</v>
      </c>
      <c r="H1" s="35" t="str">
        <f>"insert into "&amp;$A$1&amp;"("&amp;B1&amp;", "&amp;
C1&amp;", "&amp;
D1&amp;", "&amp;
E1&amp;", "&amp;
F1&amp;", "&amp;
G1&amp;
") values ("</f>
        <v>insert into SegmentDef(segmentID, mnemonic, description, isApplicable, codeLength, orderInCode) values (</v>
      </c>
    </row>
    <row r="2" spans="1:8">
      <c r="A2" s="27">
        <v>1</v>
      </c>
      <c r="B2" s="28" t="s">
        <v>790</v>
      </c>
      <c r="C2" s="28" t="s">
        <v>790</v>
      </c>
      <c r="D2" s="28" t="s">
        <v>796</v>
      </c>
      <c r="E2" s="36" t="s">
        <v>792</v>
      </c>
      <c r="F2" s="36" t="s">
        <v>793</v>
      </c>
      <c r="G2" s="37">
        <v>1</v>
      </c>
      <c r="H2" s="30" t="str">
        <f>$H$1&amp;
IF(ISBLANK(B2),"null","'"&amp;B2&amp;"'")&amp;", "&amp;
IF(ISBLANK(C2),"null","'"&amp;C2&amp;"'")&amp;", "&amp;
IF(ISBLANK(D2),"null","'"&amp;D2&amp;"'")&amp;", "&amp;
IF(ISBLANK(E2),"null","'"&amp;E2&amp;"'")&amp;", "&amp;
IF(ISBLANK(F2),"null",F2)&amp;", "&amp;
IF(ISBLANK(G2),"null",G2)&amp;");"</f>
        <v>insert into SegmentDef(segmentID, mnemonic, description, isApplicable, codeLength, orderInCode) values ('SrvCat', 'SrvCat', 'Service Category', 'Y', 4, 1);</v>
      </c>
    </row>
    <row r="3" spans="1:8">
      <c r="A3" s="27">
        <v>2</v>
      </c>
      <c r="B3" s="28" t="s">
        <v>254</v>
      </c>
      <c r="C3" s="28" t="s">
        <v>254</v>
      </c>
      <c r="D3" s="28" t="s">
        <v>798</v>
      </c>
      <c r="E3" s="36" t="s">
        <v>792</v>
      </c>
      <c r="F3" s="36" t="s">
        <v>794</v>
      </c>
      <c r="G3" s="37">
        <v>2</v>
      </c>
      <c r="H3" s="30" t="str">
        <f t="shared" ref="H3:H4" si="0">$H$1&amp;
IF(ISBLANK(B3),"null","'"&amp;B3&amp;"'")&amp;", "&amp;
IF(ISBLANK(C3),"null","'"&amp;C3&amp;"'")&amp;", "&amp;
IF(ISBLANK(D3),"null","'"&amp;D3&amp;"'")&amp;", "&amp;
IF(ISBLANK(E3),"null","'"&amp;E3&amp;"'")&amp;", "&amp;
IF(ISBLANK(F3),"null",F3)&amp;", "&amp;
IF(ISBLANK(G3),"null",G3)&amp;");"</f>
        <v>insert into SegmentDef(segmentID, mnemonic, description, isApplicable, codeLength, orderInCode) values ('Product', 'Product', 'Banking Products', 'Y', 3, 2);</v>
      </c>
    </row>
    <row r="4" spans="1:8">
      <c r="A4" s="27">
        <v>3</v>
      </c>
      <c r="B4" s="28" t="s">
        <v>791</v>
      </c>
      <c r="C4" s="28" t="s">
        <v>791</v>
      </c>
      <c r="D4" s="28" t="s">
        <v>797</v>
      </c>
      <c r="E4" s="36" t="s">
        <v>792</v>
      </c>
      <c r="F4" s="36" t="s">
        <v>795</v>
      </c>
      <c r="G4" s="37">
        <v>3</v>
      </c>
      <c r="H4" s="30" t="str">
        <f t="shared" si="0"/>
        <v>insert into SegmentDef(segmentID, mnemonic, description, isApplicable, codeLength, orderInCode) values ('AgtLoc', 'AgtLoc', 'Agent Outlet Location', 'Y', 2, 3);</v>
      </c>
    </row>
    <row r="5" spans="1:8">
      <c r="E5" s="36"/>
      <c r="F5" s="36"/>
      <c r="G5" s="37"/>
      <c r="H5" s="30" t="s">
        <v>13</v>
      </c>
    </row>
    <row r="6" spans="1:8">
      <c r="E6" s="36"/>
      <c r="F6" s="36"/>
    </row>
    <row r="7" spans="1:8">
      <c r="E7" s="36"/>
      <c r="F7" s="36"/>
      <c r="G7" s="37"/>
    </row>
    <row r="8" spans="1:8">
      <c r="F8" s="36"/>
      <c r="G8" s="38"/>
    </row>
    <row r="9" spans="1:8">
      <c r="G9" s="37"/>
      <c r="H9" s="31"/>
    </row>
    <row r="10" spans="1:8">
      <c r="G10" s="37"/>
    </row>
    <row r="11" spans="1:8">
      <c r="G11" s="38"/>
    </row>
    <row r="12" spans="1:8">
      <c r="G12" s="37"/>
    </row>
    <row r="13" spans="1:8">
      <c r="G13" s="37"/>
      <c r="H13" s="31"/>
    </row>
    <row r="16" spans="1:8">
      <c r="G16" s="37"/>
      <c r="H16" s="31"/>
    </row>
    <row r="17" spans="7:7">
      <c r="G17" s="37"/>
    </row>
    <row r="18" spans="7:7">
      <c r="G18" s="37"/>
    </row>
    <row r="19" spans="7:7">
      <c r="G19" s="37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 activeCell="F24" sqref="F24"/>
    </sheetView>
  </sheetViews>
  <sheetFormatPr defaultRowHeight="12.75"/>
  <cols>
    <col min="1" max="1" width="10.7109375" style="27" bestFit="1" customWidth="1"/>
    <col min="2" max="3" width="13.42578125" style="28" customWidth="1"/>
    <col min="4" max="4" width="6.28515625" style="28" bestFit="1" customWidth="1"/>
    <col min="5" max="5" width="24" style="28" customWidth="1"/>
    <col min="6" max="6" width="25.5703125" style="28" customWidth="1"/>
    <col min="7" max="7" width="10.85546875" style="27" bestFit="1" customWidth="1"/>
    <col min="8" max="8" width="131" style="30" bestFit="1" customWidth="1"/>
    <col min="9" max="16384" width="9.140625" style="29"/>
  </cols>
  <sheetData>
    <row r="1" spans="1:8" s="34" customFormat="1">
      <c r="A1" s="32" t="s">
        <v>782</v>
      </c>
      <c r="B1" s="33" t="s">
        <v>799</v>
      </c>
      <c r="C1" s="33" t="s">
        <v>785</v>
      </c>
      <c r="D1" s="33" t="s">
        <v>800</v>
      </c>
      <c r="E1" s="33" t="s">
        <v>786</v>
      </c>
      <c r="F1" s="33" t="s">
        <v>12</v>
      </c>
      <c r="G1" s="32" t="s">
        <v>787</v>
      </c>
      <c r="H1" s="35" t="str">
        <f>"insert into "&amp;$A$1&amp;"("&amp;B1&amp;", "&amp;
C1&amp;", "&amp;
D1&amp;", "&amp;
E1&amp;", "&amp;
F1&amp;", "&amp;
G1&amp;
") values ("</f>
        <v>insert into SegmentItem(OID, segmentID, itemID, mnemonic, description, isApplicable) values (</v>
      </c>
    </row>
    <row r="2" spans="1:8">
      <c r="A2" s="27">
        <v>1</v>
      </c>
      <c r="B2" s="28" t="str">
        <f>C2&amp;"-"&amp;D2</f>
        <v>AgtLoc-00</v>
      </c>
      <c r="C2" s="28" t="s">
        <v>791</v>
      </c>
      <c r="D2" s="39" t="s">
        <v>801</v>
      </c>
      <c r="E2" s="40" t="s">
        <v>925</v>
      </c>
      <c r="F2" s="40" t="s">
        <v>926</v>
      </c>
      <c r="G2" s="37" t="s">
        <v>792</v>
      </c>
      <c r="H2" s="30" t="str">
        <f>$H$1&amp;
IF(ISBLANK(B2), "null", "'"&amp;B2&amp;"'")&amp;", "&amp;
IF(ISBLANK(C2), "null", "'"&amp;C2&amp;"'")&amp;", "&amp;
IF(ISBLANK(D2), "null", "'"&amp;D2&amp;"'")&amp;", "&amp;
IF(ISBLANK(E2), "null", "'"&amp;E2&amp;"'")&amp;", "&amp;
IF(ISBLANK(F2), "null", "'"&amp;F2&amp;"'")&amp;", "&amp;
IF(ISBLANK(G2), "null", "'"&amp;G2&amp;"'")&amp;");"</f>
        <v>insert into SegmentItem(OID, segmentID, itemID, mnemonic, description, isApplicable) values ('AgtLoc-00', 'AgtLoc', '00', 'AnyAgent', 'Agent Agent of CBL ', 'Y');</v>
      </c>
    </row>
    <row r="3" spans="1:8">
      <c r="A3" s="27">
        <v>2</v>
      </c>
      <c r="B3" s="28" t="str">
        <f t="shared" ref="B3:B10" si="0">C3&amp;"-"&amp;D3</f>
        <v>AgtLoc-01</v>
      </c>
      <c r="C3" s="28" t="s">
        <v>791</v>
      </c>
      <c r="D3" s="39" t="s">
        <v>802</v>
      </c>
      <c r="E3" s="40" t="s">
        <v>807</v>
      </c>
      <c r="F3" s="40" t="s">
        <v>813</v>
      </c>
      <c r="G3" s="37" t="s">
        <v>792</v>
      </c>
      <c r="H3" s="30" t="str">
        <f t="shared" ref="H3:H10" si="1">$H$1&amp;
IF(ISBLANK(B3), "null", "'"&amp;B3&amp;"'")&amp;", "&amp;
IF(ISBLANK(C3), "null", "'"&amp;C3&amp;"'")&amp;", "&amp;
IF(ISBLANK(D3), "null", "'"&amp;D3&amp;"'")&amp;", "&amp;
IF(ISBLANK(E3), "null", "'"&amp;E3&amp;"'")&amp;", "&amp;
IF(ISBLANK(F3), "null", "'"&amp;F3&amp;"'")&amp;", "&amp;
IF(ISBLANK(G3), "null", "'"&amp;G3&amp;"'")&amp;");"</f>
        <v>insert into SegmentItem(OID, segmentID, itemID, mnemonic, description, isApplicable) values ('AgtLoc-01', 'AgtLoc', '01', 'HomeAgent', 'Home Agent', 'Y');</v>
      </c>
    </row>
    <row r="4" spans="1:8">
      <c r="A4" s="27">
        <v>3</v>
      </c>
      <c r="B4" s="28" t="str">
        <f t="shared" si="0"/>
        <v>AgtLoc-02</v>
      </c>
      <c r="C4" s="28" t="s">
        <v>791</v>
      </c>
      <c r="D4" s="39" t="s">
        <v>803</v>
      </c>
      <c r="E4" s="40" t="s">
        <v>808</v>
      </c>
      <c r="F4" s="40" t="s">
        <v>814</v>
      </c>
      <c r="G4" s="37" t="s">
        <v>792</v>
      </c>
      <c r="H4" s="30" t="str">
        <f t="shared" si="1"/>
        <v>insert into SegmentItem(OID, segmentID, itemID, mnemonic, description, isApplicable) values ('AgtLoc-02', 'AgtLoc', '02', 'AwayAgent', 'Away Agent', 'Y');</v>
      </c>
    </row>
    <row r="5" spans="1:8">
      <c r="A5" s="27">
        <v>4</v>
      </c>
      <c r="B5" s="28" t="str">
        <f t="shared" si="0"/>
        <v>SrvCat-0001</v>
      </c>
      <c r="C5" s="28" t="s">
        <v>790</v>
      </c>
      <c r="D5" s="39" t="s">
        <v>805</v>
      </c>
      <c r="E5" s="28" t="s">
        <v>927</v>
      </c>
      <c r="F5" s="28" t="s">
        <v>923</v>
      </c>
      <c r="G5" s="37" t="s">
        <v>792</v>
      </c>
      <c r="H5" s="30" t="str">
        <f t="shared" si="1"/>
        <v>insert into SegmentItem(OID, segmentID, itemID, mnemonic, description, isApplicable) values ('SrvCat-0001', 'SrvCat', '0001', 'FundTransferWithCBL', 'Fund Transfer With CBL', 'Y');</v>
      </c>
    </row>
    <row r="6" spans="1:8">
      <c r="A6" s="27">
        <v>5</v>
      </c>
      <c r="B6" s="28" t="str">
        <f t="shared" si="0"/>
        <v>SrvCat-0002</v>
      </c>
      <c r="C6" s="28" t="s">
        <v>790</v>
      </c>
      <c r="D6" s="39" t="s">
        <v>806</v>
      </c>
      <c r="E6" s="28" t="s">
        <v>766</v>
      </c>
      <c r="F6" s="40" t="s">
        <v>811</v>
      </c>
      <c r="G6" s="37" t="s">
        <v>792</v>
      </c>
      <c r="H6" s="30" t="str">
        <f t="shared" si="1"/>
        <v>insert into SegmentItem(OID, segmentID, itemID, mnemonic, description, isApplicable) values ('SrvCat-0002', 'SrvCat', '0002', 'CashDeposit', 'Cash Deposit', 'Y');</v>
      </c>
    </row>
    <row r="7" spans="1:8">
      <c r="A7" s="27">
        <v>6</v>
      </c>
      <c r="B7" s="28" t="str">
        <f t="shared" si="0"/>
        <v>SrvCat-0003</v>
      </c>
      <c r="C7" s="28" t="s">
        <v>790</v>
      </c>
      <c r="D7" s="39" t="s">
        <v>809</v>
      </c>
      <c r="E7" s="28" t="s">
        <v>928</v>
      </c>
      <c r="F7" s="40" t="s">
        <v>812</v>
      </c>
      <c r="G7" s="37" t="s">
        <v>792</v>
      </c>
      <c r="H7" s="30" t="str">
        <f t="shared" si="1"/>
        <v>insert into SegmentItem(OID, segmentID, itemID, mnemonic, description, isApplicable) values ('SrvCat-0003', 'SrvCat', '0003', 'CashWithdraw', 'Cash Withdraw', 'Y');</v>
      </c>
    </row>
    <row r="8" spans="1:8">
      <c r="A8" s="27">
        <v>7</v>
      </c>
      <c r="B8" s="28" t="str">
        <f t="shared" si="0"/>
        <v>SrvCat-0004</v>
      </c>
      <c r="C8" s="28" t="s">
        <v>790</v>
      </c>
      <c r="D8" s="39" t="s">
        <v>929</v>
      </c>
      <c r="E8" s="28" t="s">
        <v>931</v>
      </c>
      <c r="F8" s="28" t="s">
        <v>921</v>
      </c>
      <c r="G8" s="37" t="s">
        <v>916</v>
      </c>
      <c r="H8" s="30" t="str">
        <f t="shared" si="1"/>
        <v>insert into SegmentItem(OID, segmentID, itemID, mnemonic, description, isApplicable) values ('SrvCat-0004', 'SrvCat', '0004', 'BalanceInquiry', 'Balance Inquiry', 'N');</v>
      </c>
    </row>
    <row r="9" spans="1:8">
      <c r="A9" s="27">
        <v>8</v>
      </c>
      <c r="B9" s="28" t="str">
        <f t="shared" si="0"/>
        <v>SrvCat-0005</v>
      </c>
      <c r="C9" s="28" t="s">
        <v>790</v>
      </c>
      <c r="D9" s="39" t="s">
        <v>930</v>
      </c>
      <c r="E9" s="28" t="s">
        <v>932</v>
      </c>
      <c r="F9" s="28" t="s">
        <v>922</v>
      </c>
      <c r="G9" s="37" t="s">
        <v>916</v>
      </c>
      <c r="H9" s="30" t="str">
        <f t="shared" si="1"/>
        <v>insert into SegmentItem(OID, segmentID, itemID, mnemonic, description, isApplicable) values ('SrvCat-0005', 'SrvCat', '0005', 'MiniStatement', 'Mini Statement', 'N');</v>
      </c>
    </row>
    <row r="10" spans="1:8">
      <c r="A10" s="27">
        <v>9</v>
      </c>
      <c r="B10" s="28" t="str">
        <f t="shared" si="0"/>
        <v>Product-000</v>
      </c>
      <c r="C10" s="28" t="s">
        <v>254</v>
      </c>
      <c r="D10" s="39" t="s">
        <v>804</v>
      </c>
      <c r="E10" s="40" t="s">
        <v>924</v>
      </c>
      <c r="F10" s="40" t="s">
        <v>810</v>
      </c>
      <c r="G10" s="37" t="s">
        <v>792</v>
      </c>
      <c r="H10" s="30" t="str">
        <f t="shared" si="1"/>
        <v>insert into SegmentItem(OID, segmentID, itemID, mnemonic, description, isApplicable) values ('Product-000', 'Product', '000', 'AnyProduct', 'All Banking Products', 'Y');</v>
      </c>
    </row>
    <row r="11" spans="1:8">
      <c r="E11" s="40"/>
      <c r="F11" s="40"/>
      <c r="G11" s="37"/>
      <c r="H11" s="30" t="s">
        <v>13</v>
      </c>
    </row>
    <row r="12" spans="1:8">
      <c r="E12" s="40"/>
      <c r="F12" s="40"/>
    </row>
    <row r="13" spans="1:8">
      <c r="G13" s="37"/>
    </row>
    <row r="14" spans="1:8">
      <c r="G14" s="37"/>
    </row>
    <row r="15" spans="1:8">
      <c r="G15" s="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12" sqref="C12"/>
    </sheetView>
  </sheetViews>
  <sheetFormatPr defaultRowHeight="12.75"/>
  <cols>
    <col min="1" max="1" width="14.28515625" style="27" bestFit="1" customWidth="1"/>
    <col min="2" max="2" width="16.85546875" style="28" customWidth="1"/>
    <col min="3" max="3" width="21.42578125" style="28" customWidth="1"/>
    <col min="4" max="4" width="34.7109375" style="28" customWidth="1"/>
    <col min="5" max="6" width="12" style="42" bestFit="1" customWidth="1"/>
    <col min="7" max="7" width="14.42578125" style="28" customWidth="1"/>
    <col min="8" max="8" width="16.85546875" style="28" customWidth="1"/>
    <col min="9" max="9" width="10.140625" style="27" bestFit="1" customWidth="1"/>
    <col min="10" max="10" width="125.42578125" style="30" bestFit="1" customWidth="1"/>
    <col min="11" max="16384" width="9.140625" style="29"/>
  </cols>
  <sheetData>
    <row r="1" spans="1:10" s="34" customFormat="1">
      <c r="A1" s="32" t="s">
        <v>783</v>
      </c>
      <c r="B1" s="33" t="s">
        <v>799</v>
      </c>
      <c r="C1" s="33" t="s">
        <v>815</v>
      </c>
      <c r="D1" s="33" t="s">
        <v>12</v>
      </c>
      <c r="E1" s="41" t="s">
        <v>816</v>
      </c>
      <c r="F1" s="41" t="s">
        <v>817</v>
      </c>
      <c r="G1" s="27" t="s">
        <v>841</v>
      </c>
      <c r="H1" s="27" t="s">
        <v>843</v>
      </c>
      <c r="I1" s="32" t="s">
        <v>28</v>
      </c>
      <c r="J1" s="35" t="str">
        <f>"insert into "&amp;$A$1&amp;"("&amp;B1&amp;", "&amp;
C1&amp;", "&amp;
D1&amp;", "&amp;
E1&amp;", "&amp;
F1&amp;", "&amp;
G1&amp;", "&amp;
H1&amp;","&amp;
I1&amp;") values ("</f>
        <v>insert into ChargeModelDef(OID, name, description, effectiveFrom, effectiveTo, createdBy, createdOn,status) values (</v>
      </c>
    </row>
    <row r="2" spans="1:10">
      <c r="A2" s="27">
        <v>1</v>
      </c>
      <c r="B2" s="28" t="s">
        <v>870</v>
      </c>
      <c r="C2" s="28" t="s">
        <v>823</v>
      </c>
      <c r="D2" s="28" t="s">
        <v>822</v>
      </c>
      <c r="E2" s="42">
        <v>42370</v>
      </c>
      <c r="F2" s="42">
        <v>42461</v>
      </c>
      <c r="G2" s="28" t="s">
        <v>842</v>
      </c>
      <c r="H2" s="40" t="s">
        <v>844</v>
      </c>
      <c r="I2" s="36" t="s">
        <v>38</v>
      </c>
      <c r="J2" s="30" t="str">
        <f>$J$1&amp;
IF(ISBLANK(B2),"null","'"&amp;B2&amp;"'")&amp;", "&amp;
IF(ISBLANK(C2),"null","'"&amp;C2&amp;"'")&amp;", "&amp;
IF(ISBLANK(D2),"null","'"&amp;D2&amp;"'")&amp;", "&amp;
IF(ISBLANK(E2),"null","'"&amp;TEXT(E2,"yyyy-mm-dd")&amp;"'")&amp;", "&amp;
IF(ISBLANK(F2),"null","'"&amp;TEXT(F2,"yyyy-mm-dd")&amp;"'")&amp;","&amp;
IF(ISBLANK(G2),"null","'"&amp;G2&amp;"'")&amp;", "&amp;
IF(ISBLANK(H2),"null","'"&amp;TEXT(H2,"yyyy-mm-dd")&amp;"'")&amp;", "&amp;
IF(ISBLANK(I2),"null","'"&amp;I2&amp;"'")&amp;");"</f>
        <v>insert into ChargeModelDef(OID, name, description, effectiveFrom, effectiveTo, createdBy, createdOn,status) values ('CMD-00000001', 'Primary Q1 2016', 'Primary charge model for Q1, 2015', '2016-01-01', '2016-04-01','admin', '2016-01-07', 'A');</v>
      </c>
    </row>
    <row r="3" spans="1:10">
      <c r="A3" s="27">
        <v>1</v>
      </c>
      <c r="B3" s="28" t="s">
        <v>871</v>
      </c>
      <c r="C3" s="28" t="s">
        <v>824</v>
      </c>
      <c r="D3" s="28" t="s">
        <v>821</v>
      </c>
      <c r="E3" s="42">
        <v>42370</v>
      </c>
      <c r="F3" s="42">
        <v>42461</v>
      </c>
      <c r="G3" s="28" t="s">
        <v>842</v>
      </c>
      <c r="H3" s="40" t="s">
        <v>845</v>
      </c>
      <c r="I3" s="36" t="s">
        <v>820</v>
      </c>
      <c r="J3" s="30" t="str">
        <f t="shared" ref="J3:J4" si="0">$J$1&amp;
IF(ISBLANK(B3),"null","'"&amp;B3&amp;"'")&amp;", "&amp;
IF(ISBLANK(C3),"null","'"&amp;C3&amp;"'")&amp;", "&amp;
IF(ISBLANK(D3),"null","'"&amp;D3&amp;"'")&amp;", "&amp;
IF(ISBLANK(E3),"null","'"&amp;TEXT(E3,"yyyy-mm-dd")&amp;"'")&amp;", "&amp;
IF(ISBLANK(F3),"null","'"&amp;TEXT(F3,"yyyy-mm-dd")&amp;"'")&amp;","&amp;
IF(ISBLANK(G3),"null","'"&amp;G3&amp;"'")&amp;", "&amp;
IF(ISBLANK(H3),"null","'"&amp;TEXT(H3,"yyyy-mm-dd")&amp;"'")&amp;", "&amp;
IF(ISBLANK(I3),"null","'"&amp;I3&amp;"'")&amp;");"</f>
        <v>insert into ChargeModelDef(OID, name, description, effectiveFrom, effectiveTo, createdBy, createdOn,status) values ('CMD-00000002', 'Alternate Q1 2016', 'Alternate charge model for Q1, 2015', '2016-01-01', '2016-04-01','admin', '2016-01-07', 'I');</v>
      </c>
    </row>
    <row r="4" spans="1:10">
      <c r="A4" s="27">
        <v>2</v>
      </c>
      <c r="B4" s="28" t="s">
        <v>872</v>
      </c>
      <c r="C4" s="28" t="s">
        <v>818</v>
      </c>
      <c r="D4" s="28" t="s">
        <v>819</v>
      </c>
      <c r="E4" s="42">
        <v>42461</v>
      </c>
      <c r="F4" s="42">
        <v>42552</v>
      </c>
      <c r="G4" s="28" t="s">
        <v>842</v>
      </c>
      <c r="H4" s="40" t="s">
        <v>846</v>
      </c>
      <c r="I4" s="36" t="s">
        <v>820</v>
      </c>
      <c r="J4" s="30" t="str">
        <f t="shared" si="0"/>
        <v>insert into ChargeModelDef(OID, name, description, effectiveFrom, effectiveTo, createdBy, createdOn,status) values ('CMD-00000003', 'Charge Model Q2 2016', 'CityAgent charge model for Q2, 2015', '2016-04-01', '2016-07-01','admin', '2016-01-07', 'I');</v>
      </c>
    </row>
    <row r="5" spans="1:10">
      <c r="H5" s="40"/>
      <c r="I5" s="36"/>
      <c r="J5" s="30" t="s">
        <v>13</v>
      </c>
    </row>
    <row r="6" spans="1:10">
      <c r="H6" s="40"/>
      <c r="I6" s="36"/>
    </row>
    <row r="7" spans="1:10">
      <c r="H7" s="40"/>
      <c r="I7" s="36"/>
    </row>
    <row r="8" spans="1:10">
      <c r="H8" s="40"/>
    </row>
    <row r="9" spans="1:10">
      <c r="H9" s="40"/>
      <c r="J9" s="31"/>
    </row>
    <row r="10" spans="1:10">
      <c r="H10" s="40"/>
    </row>
    <row r="11" spans="1:10">
      <c r="H11" s="40"/>
    </row>
    <row r="12" spans="1:10">
      <c r="H12" s="40"/>
    </row>
    <row r="13" spans="1:10">
      <c r="H13" s="40"/>
      <c r="J13" s="31"/>
    </row>
    <row r="14" spans="1:10">
      <c r="H14" s="40"/>
    </row>
    <row r="15" spans="1:10">
      <c r="H15" s="40"/>
    </row>
    <row r="16" spans="1:10">
      <c r="H16" s="40"/>
      <c r="J16" s="31"/>
    </row>
    <row r="17" spans="8:8">
      <c r="H17" s="40"/>
    </row>
    <row r="18" spans="8:8">
      <c r="H18" s="40"/>
    </row>
    <row r="19" spans="8:8">
      <c r="H19" s="40"/>
    </row>
    <row r="20" spans="8:8">
      <c r="H20" s="40"/>
    </row>
    <row r="21" spans="8:8">
      <c r="H21" s="40"/>
    </row>
    <row r="22" spans="8:8">
      <c r="H22" s="40"/>
    </row>
    <row r="23" spans="8:8">
      <c r="H23" s="40"/>
    </row>
    <row r="24" spans="8:8">
      <c r="H24" s="40"/>
    </row>
    <row r="25" spans="8:8">
      <c r="H25" s="40"/>
    </row>
    <row r="26" spans="8:8">
      <c r="H26" s="40"/>
    </row>
    <row r="27" spans="8:8">
      <c r="H27" s="4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C2" sqref="C2"/>
    </sheetView>
  </sheetViews>
  <sheetFormatPr defaultRowHeight="12.75"/>
  <cols>
    <col min="1" max="1" width="10.7109375" style="27" bestFit="1" customWidth="1"/>
    <col min="2" max="2" width="25.140625" style="28" customWidth="1"/>
    <col min="3" max="3" width="14.42578125" style="28" customWidth="1"/>
    <col min="4" max="4" width="21.42578125" style="28" customWidth="1"/>
    <col min="5" max="5" width="34.7109375" style="28" customWidth="1"/>
    <col min="6" max="6" width="14.42578125" style="28" customWidth="1"/>
    <col min="7" max="7" width="16.85546875" style="28" customWidth="1"/>
    <col min="8" max="8" width="125.42578125" style="30" bestFit="1" customWidth="1"/>
    <col min="9" max="16384" width="9.140625" style="29"/>
  </cols>
  <sheetData>
    <row r="1" spans="1:8" s="34" customFormat="1">
      <c r="A1" s="27" t="s">
        <v>784</v>
      </c>
      <c r="B1" s="28" t="s">
        <v>799</v>
      </c>
      <c r="C1" s="27" t="s">
        <v>751</v>
      </c>
      <c r="D1" s="27" t="s">
        <v>825</v>
      </c>
      <c r="E1" s="27" t="s">
        <v>11</v>
      </c>
      <c r="F1" s="27" t="s">
        <v>841</v>
      </c>
      <c r="G1" s="27" t="s">
        <v>843</v>
      </c>
      <c r="H1" s="35" t="str">
        <f>"insert into "&amp;$A$1&amp;"("&amp;B1&amp;","&amp;C1&amp;", "&amp;
D1&amp;", "&amp;
E1&amp;", "&amp;
F1&amp;", "&amp;
G1&amp;") values ("</f>
        <v>insert into ChargeModelItem(OID,chargeKey, chargeModelDefID, valueJSON, createdBy, createdOn) values (</v>
      </c>
    </row>
    <row r="2" spans="1:8">
      <c r="A2" s="27">
        <v>1</v>
      </c>
      <c r="B2" s="28" t="s">
        <v>873</v>
      </c>
      <c r="C2" s="39" t="s">
        <v>828</v>
      </c>
      <c r="D2" s="28" t="s">
        <v>870</v>
      </c>
      <c r="E2" s="28" t="s">
        <v>827</v>
      </c>
      <c r="F2" s="28" t="s">
        <v>842</v>
      </c>
      <c r="G2" s="40" t="s">
        <v>844</v>
      </c>
      <c r="H2" s="30" t="str">
        <f>$H$1&amp;
IF(ISBLANK(B2),"null","'"&amp;B2&amp;"'")&amp;", "&amp;IF(ISBLANK(C2),"null","'"&amp;C2&amp;"'")&amp;", "&amp;
IF(ISBLANK(D2),"null","'"&amp;D2&amp;"'")&amp;", "&amp;
IF(ISBLANK(E2),"null","'"&amp;E2&amp;"'")&amp;", "&amp;
IF(ISBLANK(F2),"null","'"&amp;F2&amp;"'")&amp;", "&amp;
IF(ISBLANK(G2),"null","'"&amp;G2&amp;"'")&amp;");"</f>
        <v>insert into ChargeModelItem(OID,chargeKey, chargeModelDefID, valueJSON, createdBy, createdOn) values ('CMI-00000001', '0000-000-00', 'CMD-00000001', '{"ChargeName":"Default", "description":"No charge applicable for any service","minChargeAmount":"0", "chargeAmount":"0", "method":"Percentage", "ChargeDetails":[]}', 'admin', '2016-01-07 12:51:42');</v>
      </c>
    </row>
    <row r="3" spans="1:8">
      <c r="A3" s="27">
        <v>2</v>
      </c>
      <c r="B3" s="28" t="s">
        <v>874</v>
      </c>
      <c r="C3" s="39" t="s">
        <v>829</v>
      </c>
      <c r="D3" s="28" t="s">
        <v>870</v>
      </c>
      <c r="E3" s="43" t="s">
        <v>826</v>
      </c>
      <c r="F3" s="28" t="s">
        <v>842</v>
      </c>
      <c r="G3" s="40" t="s">
        <v>845</v>
      </c>
      <c r="H3" s="30" t="str">
        <f t="shared" ref="H3:H27" si="0">$H$1&amp;
IF(ISBLANK(B3),"null","'"&amp;B3&amp;"'")&amp;", "&amp;IF(ISBLANK(C3),"null","'"&amp;C3&amp;"'")&amp;", "&amp;
IF(ISBLANK(D3),"null","'"&amp;D3&amp;"'")&amp;", "&amp;
IF(ISBLANK(E3),"null","'"&amp;E3&amp;"'")&amp;", "&amp;
IF(ISBLANK(F3),"null","'"&amp;F3&amp;"'")&amp;", "&amp;
IF(ISBLANK(G3),"null","'"&amp;G3&amp;"'")&amp;");"</f>
        <v>insert into ChargeModelItem(OID,chargeKey, chargeModelDefID, valueJSON, createdBy, createdOn) values ('CMI-00000002', '0001-001-01',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12:51:43');</v>
      </c>
    </row>
    <row r="4" spans="1:8">
      <c r="A4" s="27">
        <v>3</v>
      </c>
      <c r="B4" s="28" t="s">
        <v>875</v>
      </c>
      <c r="C4" s="39" t="s">
        <v>834</v>
      </c>
      <c r="D4" s="28" t="s">
        <v>870</v>
      </c>
      <c r="E4" s="43" t="s">
        <v>826</v>
      </c>
      <c r="F4" s="28" t="s">
        <v>842</v>
      </c>
      <c r="G4" s="40" t="s">
        <v>846</v>
      </c>
      <c r="H4" s="30" t="str">
        <f t="shared" si="0"/>
        <v>insert into ChargeModelItem(OID,chargeKey, chargeModelDefID, valueJSON, createdBy, createdOn) values ('CMI-00000003', '0001-001-02',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12:51:44');</v>
      </c>
    </row>
    <row r="5" spans="1:8">
      <c r="A5" s="27">
        <v>4</v>
      </c>
      <c r="B5" s="28" t="s">
        <v>876</v>
      </c>
      <c r="C5" s="39" t="s">
        <v>830</v>
      </c>
      <c r="D5" s="28" t="s">
        <v>870</v>
      </c>
      <c r="E5" s="43" t="s">
        <v>826</v>
      </c>
      <c r="F5" s="28" t="s">
        <v>842</v>
      </c>
      <c r="G5" s="40" t="s">
        <v>847</v>
      </c>
      <c r="H5" s="30" t="str">
        <f t="shared" si="0"/>
        <v>insert into ChargeModelItem(OID,chargeKey, chargeModelDefID, valueJSON, createdBy, createdOn) values ('CMI-00000004', '0001-002-01',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12:51:45');</v>
      </c>
    </row>
    <row r="6" spans="1:8">
      <c r="A6" s="27">
        <v>5</v>
      </c>
      <c r="B6" s="28" t="s">
        <v>877</v>
      </c>
      <c r="C6" s="39" t="s">
        <v>832</v>
      </c>
      <c r="D6" s="28" t="s">
        <v>870</v>
      </c>
      <c r="E6" s="43" t="s">
        <v>826</v>
      </c>
      <c r="F6" s="28" t="s">
        <v>842</v>
      </c>
      <c r="G6" s="40" t="s">
        <v>848</v>
      </c>
      <c r="H6" s="30" t="str">
        <f t="shared" si="0"/>
        <v>insert into ChargeModelItem(OID,chargeKey, chargeModelDefID, valueJSON, createdBy, createdOn) values ('CMI-00000005', '0001-002-02',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12:51:46');</v>
      </c>
    </row>
    <row r="7" spans="1:8">
      <c r="A7" s="27">
        <v>6</v>
      </c>
      <c r="B7" s="28" t="s">
        <v>878</v>
      </c>
      <c r="C7" s="39" t="s">
        <v>831</v>
      </c>
      <c r="D7" s="28" t="s">
        <v>870</v>
      </c>
      <c r="E7" s="43" t="s">
        <v>826</v>
      </c>
      <c r="F7" s="28" t="s">
        <v>842</v>
      </c>
      <c r="G7" s="40" t="s">
        <v>849</v>
      </c>
      <c r="H7" s="30" t="str">
        <f t="shared" si="0"/>
        <v>insert into ChargeModelItem(OID,chargeKey, chargeModelDefID, valueJSON, createdBy, createdOn) values ('CMI-00000006', '0002-001-01',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12:51:47');</v>
      </c>
    </row>
    <row r="8" spans="1:8">
      <c r="A8" s="27">
        <v>7</v>
      </c>
      <c r="B8" s="28" t="s">
        <v>879</v>
      </c>
      <c r="C8" s="39" t="s">
        <v>835</v>
      </c>
      <c r="D8" s="28" t="s">
        <v>870</v>
      </c>
      <c r="E8" s="43" t="s">
        <v>826</v>
      </c>
      <c r="F8" s="28" t="s">
        <v>842</v>
      </c>
      <c r="G8" s="40" t="s">
        <v>850</v>
      </c>
      <c r="H8" s="30" t="str">
        <f t="shared" si="0"/>
        <v>insert into ChargeModelItem(OID,chargeKey, chargeModelDefID, valueJSON, createdBy, createdOn) values ('CMI-00000007', '0002-001-02',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12:51:48');</v>
      </c>
    </row>
    <row r="9" spans="1:8">
      <c r="A9" s="27">
        <v>8</v>
      </c>
      <c r="B9" s="28" t="s">
        <v>880</v>
      </c>
      <c r="C9" s="39" t="s">
        <v>836</v>
      </c>
      <c r="D9" s="28" t="s">
        <v>870</v>
      </c>
      <c r="E9" s="43" t="s">
        <v>826</v>
      </c>
      <c r="F9" s="28" t="s">
        <v>842</v>
      </c>
      <c r="G9" s="40" t="s">
        <v>851</v>
      </c>
      <c r="H9" s="30" t="str">
        <f t="shared" si="0"/>
        <v>insert into ChargeModelItem(OID,chargeKey, chargeModelDefID, valueJSON, createdBy, createdOn) values ('CMI-00000008', '0002-002-01',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12:51:49');</v>
      </c>
    </row>
    <row r="10" spans="1:8">
      <c r="A10" s="27">
        <v>9</v>
      </c>
      <c r="B10" s="28" t="s">
        <v>881</v>
      </c>
      <c r="C10" s="39" t="s">
        <v>833</v>
      </c>
      <c r="D10" s="28" t="s">
        <v>870</v>
      </c>
      <c r="E10" s="43" t="s">
        <v>826</v>
      </c>
      <c r="F10" s="28" t="s">
        <v>842</v>
      </c>
      <c r="G10" s="40" t="s">
        <v>852</v>
      </c>
      <c r="H10" s="30" t="str">
        <f t="shared" si="0"/>
        <v>insert into ChargeModelItem(OID,chargeKey, chargeModelDefID, valueJSON, createdBy, createdOn) values ('CMI-00000009', '0002-002-02',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12:51:50');</v>
      </c>
    </row>
    <row r="11" spans="1:8">
      <c r="A11" s="27">
        <v>10</v>
      </c>
      <c r="B11" s="28" t="s">
        <v>882</v>
      </c>
      <c r="C11" s="39" t="s">
        <v>837</v>
      </c>
      <c r="D11" s="28" t="s">
        <v>870</v>
      </c>
      <c r="E11" s="43" t="s">
        <v>826</v>
      </c>
      <c r="F11" s="28" t="s">
        <v>842</v>
      </c>
      <c r="G11" s="40" t="s">
        <v>853</v>
      </c>
      <c r="H11" s="30" t="str">
        <f t="shared" si="0"/>
        <v>insert into ChargeModelItem(OID,chargeKey, chargeModelDefID, valueJSON, createdBy, createdOn) values ('CMI-00000010', '0003-001-01',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12:51:51');</v>
      </c>
    </row>
    <row r="12" spans="1:8">
      <c r="A12" s="27">
        <v>11</v>
      </c>
      <c r="B12" s="28" t="s">
        <v>883</v>
      </c>
      <c r="C12" s="39" t="s">
        <v>838</v>
      </c>
      <c r="D12" s="28" t="s">
        <v>870</v>
      </c>
      <c r="E12" s="43" t="s">
        <v>826</v>
      </c>
      <c r="F12" s="28" t="s">
        <v>842</v>
      </c>
      <c r="G12" s="40" t="s">
        <v>854</v>
      </c>
      <c r="H12" s="30" t="str">
        <f t="shared" si="0"/>
        <v>insert into ChargeModelItem(OID,chargeKey, chargeModelDefID, valueJSON, createdBy, createdOn) values ('CMI-00000011', '0003-001-02',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12:51:52');</v>
      </c>
    </row>
    <row r="13" spans="1:8">
      <c r="A13" s="27">
        <v>12</v>
      </c>
      <c r="B13" s="28" t="s">
        <v>884</v>
      </c>
      <c r="C13" s="39" t="s">
        <v>839</v>
      </c>
      <c r="D13" s="28" t="s">
        <v>870</v>
      </c>
      <c r="E13" s="43" t="s">
        <v>826</v>
      </c>
      <c r="F13" s="28" t="s">
        <v>842</v>
      </c>
      <c r="G13" s="40" t="s">
        <v>855</v>
      </c>
      <c r="H13" s="30" t="str">
        <f t="shared" si="0"/>
        <v>insert into ChargeModelItem(OID,chargeKey, chargeModelDefID, valueJSON, createdBy, createdOn) values ('CMI-00000012', '0003-002-01',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12:51:53');</v>
      </c>
    </row>
    <row r="14" spans="1:8">
      <c r="A14" s="27">
        <v>13</v>
      </c>
      <c r="B14" s="28" t="s">
        <v>885</v>
      </c>
      <c r="C14" s="39" t="s">
        <v>840</v>
      </c>
      <c r="D14" s="28" t="s">
        <v>870</v>
      </c>
      <c r="E14" s="43" t="s">
        <v>826</v>
      </c>
      <c r="F14" s="28" t="s">
        <v>842</v>
      </c>
      <c r="G14" s="40" t="s">
        <v>856</v>
      </c>
      <c r="H14" s="30" t="str">
        <f t="shared" si="0"/>
        <v>insert into ChargeModelItem(OID,chargeKey, chargeModelDefID, valueJSON, createdBy, createdOn) values ('CMI-00000013', '0003-002-02', 'CMD-00000001',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12:51:54');</v>
      </c>
    </row>
    <row r="15" spans="1:8">
      <c r="A15" s="27">
        <v>14</v>
      </c>
      <c r="B15" s="28" t="s">
        <v>886</v>
      </c>
      <c r="C15" s="39" t="s">
        <v>828</v>
      </c>
      <c r="D15" s="28" t="s">
        <v>871</v>
      </c>
      <c r="E15" s="28" t="s">
        <v>827</v>
      </c>
      <c r="F15" s="28" t="s">
        <v>842</v>
      </c>
      <c r="G15" s="40" t="s">
        <v>857</v>
      </c>
      <c r="H15" s="30" t="str">
        <f t="shared" si="0"/>
        <v>insert into ChargeModelItem(OID,chargeKey, chargeModelDefID, valueJSON, createdBy, createdOn) values ('CMI-00000014', '0000-000-00', 'CMD-00000002', '{"ChargeName":"Default", "description":"No charge applicable for any service","minChargeAmount":"0", "chargeAmount":"0", "method":"Percentage", "ChargeDetails":[]}', 'admin', '2016-01-07 12:51:55');</v>
      </c>
    </row>
    <row r="16" spans="1:8">
      <c r="A16" s="27">
        <v>15</v>
      </c>
      <c r="B16" s="28" t="s">
        <v>887</v>
      </c>
      <c r="C16" s="39" t="s">
        <v>829</v>
      </c>
      <c r="D16" s="28" t="s">
        <v>871</v>
      </c>
      <c r="E16" s="43" t="s">
        <v>826</v>
      </c>
      <c r="F16" s="28" t="s">
        <v>842</v>
      </c>
      <c r="G16" s="40" t="s">
        <v>858</v>
      </c>
      <c r="H16" s="30" t="str">
        <f t="shared" si="0"/>
        <v>insert into ChargeModelItem(OID,chargeKey, chargeModelDefID, valueJSON, createdBy, createdOn) values ('CMI-00000015', '0001-001-01',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12:51:56');</v>
      </c>
    </row>
    <row r="17" spans="1:8">
      <c r="A17" s="27">
        <v>16</v>
      </c>
      <c r="B17" s="28" t="s">
        <v>888</v>
      </c>
      <c r="C17" s="39" t="s">
        <v>834</v>
      </c>
      <c r="D17" s="28" t="s">
        <v>871</v>
      </c>
      <c r="E17" s="43" t="s">
        <v>826</v>
      </c>
      <c r="F17" s="28" t="s">
        <v>842</v>
      </c>
      <c r="G17" s="40" t="s">
        <v>859</v>
      </c>
      <c r="H17" s="30" t="str">
        <f t="shared" si="0"/>
        <v>insert into ChargeModelItem(OID,chargeKey, chargeModelDefID, valueJSON, createdBy, createdOn) values ('CMI-00000016', '0001-001-02',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12:51:57');</v>
      </c>
    </row>
    <row r="18" spans="1:8">
      <c r="A18" s="27">
        <v>17</v>
      </c>
      <c r="B18" s="28" t="s">
        <v>889</v>
      </c>
      <c r="C18" s="39" t="s">
        <v>830</v>
      </c>
      <c r="D18" s="28" t="s">
        <v>871</v>
      </c>
      <c r="E18" s="43" t="s">
        <v>826</v>
      </c>
      <c r="F18" s="28" t="s">
        <v>842</v>
      </c>
      <c r="G18" s="40" t="s">
        <v>860</v>
      </c>
      <c r="H18" s="30" t="str">
        <f t="shared" si="0"/>
        <v>insert into ChargeModelItem(OID,chargeKey, chargeModelDefID, valueJSON, createdBy, createdOn) values ('CMI-00000017', '0001-002-01',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12:51:58');</v>
      </c>
    </row>
    <row r="19" spans="1:8">
      <c r="A19" s="27">
        <v>18</v>
      </c>
      <c r="B19" s="28" t="s">
        <v>890</v>
      </c>
      <c r="C19" s="39" t="s">
        <v>832</v>
      </c>
      <c r="D19" s="28" t="s">
        <v>871</v>
      </c>
      <c r="E19" s="43" t="s">
        <v>826</v>
      </c>
      <c r="F19" s="28" t="s">
        <v>842</v>
      </c>
      <c r="G19" s="40" t="s">
        <v>861</v>
      </c>
      <c r="H19" s="30" t="str">
        <f t="shared" si="0"/>
        <v>insert into ChargeModelItem(OID,chargeKey, chargeModelDefID, valueJSON, createdBy, createdOn) values ('CMI-00000018', '0001-002-02',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12:51:59');</v>
      </c>
    </row>
    <row r="20" spans="1:8">
      <c r="A20" s="27">
        <v>19</v>
      </c>
      <c r="B20" s="28" t="s">
        <v>891</v>
      </c>
      <c r="C20" s="39" t="s">
        <v>831</v>
      </c>
      <c r="D20" s="28" t="s">
        <v>871</v>
      </c>
      <c r="E20" s="43" t="s">
        <v>826</v>
      </c>
      <c r="F20" s="28" t="s">
        <v>842</v>
      </c>
      <c r="G20" s="40" t="s">
        <v>862</v>
      </c>
      <c r="H20" s="30" t="str">
        <f t="shared" si="0"/>
        <v>insert into ChargeModelItem(OID,chargeKey, chargeModelDefID, valueJSON, createdBy, createdOn) values ('CMI-00000019', '0002-001-01',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12:52:00');</v>
      </c>
    </row>
    <row r="21" spans="1:8">
      <c r="A21" s="27">
        <v>20</v>
      </c>
      <c r="B21" s="28" t="s">
        <v>892</v>
      </c>
      <c r="C21" s="39" t="s">
        <v>835</v>
      </c>
      <c r="D21" s="28" t="s">
        <v>871</v>
      </c>
      <c r="E21" s="43" t="s">
        <v>826</v>
      </c>
      <c r="F21" s="28" t="s">
        <v>842</v>
      </c>
      <c r="G21" s="40" t="s">
        <v>863</v>
      </c>
      <c r="H21" s="30" t="str">
        <f t="shared" si="0"/>
        <v>insert into ChargeModelItem(OID,chargeKey, chargeModelDefID, valueJSON, createdBy, createdOn) values ('CMI-00000020', '0002-001-02',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12:52:01');</v>
      </c>
    </row>
    <row r="22" spans="1:8">
      <c r="A22" s="27">
        <v>21</v>
      </c>
      <c r="B22" s="28" t="s">
        <v>893</v>
      </c>
      <c r="C22" s="39" t="s">
        <v>836</v>
      </c>
      <c r="D22" s="28" t="s">
        <v>871</v>
      </c>
      <c r="E22" s="43" t="s">
        <v>826</v>
      </c>
      <c r="F22" s="28" t="s">
        <v>842</v>
      </c>
      <c r="G22" s="40" t="s">
        <v>864</v>
      </c>
      <c r="H22" s="30" t="str">
        <f t="shared" si="0"/>
        <v>insert into ChargeModelItem(OID,chargeKey, chargeModelDefID, valueJSON, createdBy, createdOn) values ('CMI-00000021', '0002-002-01',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12:52:02');</v>
      </c>
    </row>
    <row r="23" spans="1:8">
      <c r="A23" s="27">
        <v>22</v>
      </c>
      <c r="B23" s="28" t="s">
        <v>894</v>
      </c>
      <c r="C23" s="39" t="s">
        <v>833</v>
      </c>
      <c r="D23" s="28" t="s">
        <v>871</v>
      </c>
      <c r="E23" s="43" t="s">
        <v>826</v>
      </c>
      <c r="F23" s="28" t="s">
        <v>842</v>
      </c>
      <c r="G23" s="40" t="s">
        <v>865</v>
      </c>
      <c r="H23" s="30" t="str">
        <f t="shared" si="0"/>
        <v>insert into ChargeModelItem(OID,chargeKey, chargeModelDefID, valueJSON, createdBy, createdOn) values ('CMI-00000022', '0002-002-02',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12:52:03');</v>
      </c>
    </row>
    <row r="24" spans="1:8">
      <c r="A24" s="27">
        <v>23</v>
      </c>
      <c r="B24" s="28" t="s">
        <v>895</v>
      </c>
      <c r="C24" s="39" t="s">
        <v>837</v>
      </c>
      <c r="D24" s="28" t="s">
        <v>871</v>
      </c>
      <c r="E24" s="43" t="s">
        <v>826</v>
      </c>
      <c r="F24" s="28" t="s">
        <v>842</v>
      </c>
      <c r="G24" s="40" t="s">
        <v>866</v>
      </c>
      <c r="H24" s="30" t="str">
        <f t="shared" si="0"/>
        <v>insert into ChargeModelItem(OID,chargeKey, chargeModelDefID, valueJSON, createdBy, createdOn) values ('CMI-00000023', '0003-001-01',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12:52:04');</v>
      </c>
    </row>
    <row r="25" spans="1:8">
      <c r="A25" s="27">
        <v>24</v>
      </c>
      <c r="B25" s="28" t="s">
        <v>896</v>
      </c>
      <c r="C25" s="39" t="s">
        <v>838</v>
      </c>
      <c r="D25" s="28" t="s">
        <v>871</v>
      </c>
      <c r="E25" s="43" t="s">
        <v>826</v>
      </c>
      <c r="F25" s="28" t="s">
        <v>842</v>
      </c>
      <c r="G25" s="40" t="s">
        <v>867</v>
      </c>
      <c r="H25" s="30" t="str">
        <f t="shared" si="0"/>
        <v>insert into ChargeModelItem(OID,chargeKey, chargeModelDefID, valueJSON, createdBy, createdOn) values ('CMI-00000024', '0003-001-02',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12:52:05');</v>
      </c>
    </row>
    <row r="26" spans="1:8">
      <c r="A26" s="27">
        <v>25</v>
      </c>
      <c r="B26" s="28" t="s">
        <v>897</v>
      </c>
      <c r="C26" s="39" t="s">
        <v>839</v>
      </c>
      <c r="D26" s="28" t="s">
        <v>871</v>
      </c>
      <c r="E26" s="43" t="s">
        <v>826</v>
      </c>
      <c r="F26" s="28" t="s">
        <v>842</v>
      </c>
      <c r="G26" s="40" t="s">
        <v>868</v>
      </c>
      <c r="H26" s="30" t="str">
        <f t="shared" si="0"/>
        <v>insert into ChargeModelItem(OID,chargeKey, chargeModelDefID, valueJSON, createdBy, createdOn) values ('CMI-00000025', '0003-002-01',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12:52:06');</v>
      </c>
    </row>
    <row r="27" spans="1:8">
      <c r="A27" s="27">
        <v>26</v>
      </c>
      <c r="B27" s="28" t="s">
        <v>898</v>
      </c>
      <c r="C27" s="39" t="s">
        <v>840</v>
      </c>
      <c r="D27" s="28" t="s">
        <v>871</v>
      </c>
      <c r="E27" s="43" t="s">
        <v>826</v>
      </c>
      <c r="F27" s="28" t="s">
        <v>842</v>
      </c>
      <c r="G27" s="40" t="s">
        <v>869</v>
      </c>
      <c r="H27" s="30" t="str">
        <f t="shared" si="0"/>
        <v>insert into ChargeModelItem(OID,chargeKey, chargeModelDefID, valueJSON, createdBy, createdOn) values ('CMI-00000026', '0003-002-02', 'CMD-00000002', '{"ChargeName":"CashDeposit", "description":"Transaction Based Commission Deposit", "minChargeAmount":"10", "chargeAmount":"0.020","method":"Percentage","ChargeDetails":[ {"debitAccountNo":"010190400000707","creditAccountNo":"010131100000001","accountType":"Agent","type":"Charge","amount":"90","method":"Percentage","sortOrder":0}, {"debitAccountNo":"010190400000707","creditAccountNo":"010131100000002","accountType":"Celloscope","type":"Charge","amount":"10","method":"Percentage","sortOrder":1}, {"debitAccountNo":"010190400000707","creditAccountNo":"010190300000628","accountType":"Branch","type":"Charge","amount":"0","method":"Percentage","sortOrder":2}, {"debitAccountNo":"010190400000707","creditAccountNo":"010190200000149","accountType":"Branch","type":"Vat","amount":"0","method":"Percentage","sortOrder":3} ]}', 'admin', '2016-01-07 12:52:07');</v>
      </c>
    </row>
    <row r="28" spans="1:8">
      <c r="H28" s="30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G21" sqref="G21"/>
    </sheetView>
  </sheetViews>
  <sheetFormatPr defaultRowHeight="12.75"/>
  <cols>
    <col min="1" max="1" width="10.7109375" style="27" bestFit="1" customWidth="1"/>
    <col min="2" max="2" width="25.140625" style="28" customWidth="1"/>
    <col min="3" max="3" width="14.42578125" style="28" customWidth="1"/>
    <col min="4" max="4" width="21.42578125" style="28" customWidth="1"/>
    <col min="5" max="5" width="18.28515625" style="28" bestFit="1" customWidth="1"/>
    <col min="6" max="6" width="14.42578125" style="40" customWidth="1"/>
    <col min="7" max="7" width="14.42578125" style="28" customWidth="1"/>
    <col min="8" max="8" width="16.85546875" style="28" customWidth="1"/>
    <col min="9" max="9" width="63.5703125" style="30" customWidth="1"/>
    <col min="10" max="16384" width="9.140625" style="29"/>
  </cols>
  <sheetData>
    <row r="1" spans="1:9" s="34" customFormat="1" ht="15">
      <c r="A1" s="27" t="s">
        <v>899</v>
      </c>
      <c r="B1" s="20" t="s">
        <v>900</v>
      </c>
      <c r="C1" s="20" t="s">
        <v>901</v>
      </c>
      <c r="D1" s="20" t="s">
        <v>12</v>
      </c>
      <c r="E1" s="20" t="s">
        <v>786</v>
      </c>
      <c r="F1" s="7" t="s">
        <v>902</v>
      </c>
      <c r="G1" s="20" t="s">
        <v>903</v>
      </c>
      <c r="H1" s="20" t="s">
        <v>843</v>
      </c>
      <c r="I1" s="35" t="str">
        <f>"insert into "&amp;$A$1&amp;"("&amp;B1&amp;","&amp;C1&amp;", "&amp;
D1&amp;", "&amp;
E1&amp;", "&amp;
F1&amp;", "&amp;G1&amp;", "&amp;
H1&amp;") values ("</f>
        <v>insert into GLMasterData(glID,glType, description, mnemonic, glNo, createdBy , createdOn) values (</v>
      </c>
    </row>
    <row r="2" spans="1:9">
      <c r="A2" s="27">
        <v>1</v>
      </c>
      <c r="B2" s="28" t="s">
        <v>904</v>
      </c>
      <c r="C2" s="28" t="s">
        <v>918</v>
      </c>
      <c r="D2" s="28" t="s">
        <v>917</v>
      </c>
      <c r="E2" s="43" t="s">
        <v>933</v>
      </c>
      <c r="F2" s="40" t="s">
        <v>934</v>
      </c>
      <c r="G2" s="28" t="s">
        <v>8</v>
      </c>
      <c r="H2" s="40" t="s">
        <v>844</v>
      </c>
      <c r="I2" s="30" t="str">
        <f>$I$1&amp;
IF(ISBLANK(B2),"null","'"&amp;B2&amp;"'")&amp;", "&amp;IF(ISBLANK(C2),"null","'"&amp;C2&amp;"'")&amp;", "&amp;
IF(ISBLANK(D2),"null","'"&amp;D2&amp;"'")&amp;", "&amp;
IF(ISBLANK(E2),"null","'"&amp;E2&amp;"'")&amp;", "&amp;
IF(ISBLANK(F2),"null","'"&amp;F2&amp;"'")&amp;", "&amp;IF(ISBLANK(G2),"null","'"&amp;G2&amp;"'")&amp;", "&amp;
IF(ISBLANK(H2),"null","'"&amp;H2&amp;"'")&amp;");"</f>
        <v>insert into GLMasterData(glID,glType, description, mnemonic, glNo, createdBy , createdOn) values ('GL-00000001', 'DR', 'Description', 'ACOpenSavingDR', '0101490000050', 'Admin', '2016-01-07 12:51:42');</v>
      </c>
    </row>
    <row r="3" spans="1:9">
      <c r="A3" s="27">
        <v>2</v>
      </c>
      <c r="B3" s="28" t="s">
        <v>905</v>
      </c>
      <c r="C3" s="28" t="s">
        <v>918</v>
      </c>
      <c r="D3" s="28" t="s">
        <v>917</v>
      </c>
      <c r="E3" s="28" t="s">
        <v>935</v>
      </c>
      <c r="F3" s="40" t="s">
        <v>936</v>
      </c>
      <c r="G3" s="28" t="s">
        <v>8</v>
      </c>
      <c r="H3" s="40" t="s">
        <v>845</v>
      </c>
      <c r="I3" s="30" t="str">
        <f t="shared" ref="I3:I13" si="0">$I$1&amp;
IF(ISBLANK(B3),"null","'"&amp;B3&amp;"'")&amp;", "&amp;IF(ISBLANK(C3),"null","'"&amp;C3&amp;"'")&amp;", "&amp;
IF(ISBLANK(D3),"null","'"&amp;D3&amp;"'")&amp;", "&amp;
IF(ISBLANK(E3),"null","'"&amp;E3&amp;"'")&amp;", "&amp;
IF(ISBLANK(F3),"null","'"&amp;F3&amp;"'")&amp;", "&amp;IF(ISBLANK(G3),"null","'"&amp;G3&amp;"'")&amp;", "&amp;
IF(ISBLANK(H3),"null","'"&amp;H3&amp;"'")&amp;");"</f>
        <v>insert into GLMasterData(glID,glType, description, mnemonic, glNo, createdBy , createdOn) values ('GL-00000002', 'DR', 'Description', 'FundTransferWithCBLDR', '0101490000051', 'Admin', '2016-01-07 12:51:43');</v>
      </c>
    </row>
    <row r="4" spans="1:9">
      <c r="A4" s="27">
        <v>3</v>
      </c>
      <c r="B4" s="28" t="s">
        <v>906</v>
      </c>
      <c r="C4" s="28" t="s">
        <v>918</v>
      </c>
      <c r="D4" s="28" t="s">
        <v>917</v>
      </c>
      <c r="E4" s="28" t="s">
        <v>937</v>
      </c>
      <c r="F4" s="40" t="s">
        <v>938</v>
      </c>
      <c r="G4" s="28" t="s">
        <v>8</v>
      </c>
      <c r="H4" s="40" t="s">
        <v>846</v>
      </c>
      <c r="I4" s="30" t="str">
        <f t="shared" si="0"/>
        <v>insert into GLMasterData(glID,glType, description, mnemonic, glNo, createdBy , createdOn) values ('GL-00000003', 'DR', 'Description', 'CashDepositDR', '0101490000052', 'Admin', '2016-01-07 12:51:44');</v>
      </c>
    </row>
    <row r="5" spans="1:9">
      <c r="A5" s="27">
        <v>4</v>
      </c>
      <c r="B5" s="28" t="s">
        <v>907</v>
      </c>
      <c r="C5" s="28" t="s">
        <v>918</v>
      </c>
      <c r="D5" s="28" t="s">
        <v>917</v>
      </c>
      <c r="E5" s="28" t="s">
        <v>939</v>
      </c>
      <c r="F5" s="40" t="s">
        <v>940</v>
      </c>
      <c r="G5" s="28" t="s">
        <v>8</v>
      </c>
      <c r="H5" s="40" t="s">
        <v>847</v>
      </c>
      <c r="I5" s="30" t="str">
        <f t="shared" si="0"/>
        <v>insert into GLMasterData(glID,glType, description, mnemonic, glNo, createdBy , createdOn) values ('GL-00000004', 'DR', 'Description', 'CashWithdrawDR', '0101490000053', 'Admin', '2016-01-07 12:51:45');</v>
      </c>
    </row>
    <row r="6" spans="1:9">
      <c r="A6" s="27">
        <v>5</v>
      </c>
      <c r="B6" s="28" t="s">
        <v>908</v>
      </c>
      <c r="C6" s="28" t="s">
        <v>919</v>
      </c>
      <c r="D6" s="28" t="s">
        <v>917</v>
      </c>
      <c r="E6" s="43" t="s">
        <v>941</v>
      </c>
      <c r="F6" s="40" t="s">
        <v>942</v>
      </c>
      <c r="G6" s="28" t="s">
        <v>8</v>
      </c>
      <c r="H6" s="40" t="s">
        <v>848</v>
      </c>
      <c r="I6" s="30" t="str">
        <f t="shared" si="0"/>
        <v>insert into GLMasterData(glID,glType, description, mnemonic, glNo, createdBy , createdOn) values ('GL-00000005', 'CR', 'Description', 'ACOpenSavingCR', '0101490000054', 'Admin', '2016-01-07 12:51:46');</v>
      </c>
    </row>
    <row r="7" spans="1:9">
      <c r="A7" s="27">
        <v>6</v>
      </c>
      <c r="B7" s="28" t="s">
        <v>909</v>
      </c>
      <c r="C7" s="28" t="s">
        <v>919</v>
      </c>
      <c r="D7" s="28" t="s">
        <v>917</v>
      </c>
      <c r="E7" s="28" t="s">
        <v>943</v>
      </c>
      <c r="F7" s="40" t="s">
        <v>944</v>
      </c>
      <c r="G7" s="28" t="s">
        <v>8</v>
      </c>
      <c r="H7" s="40" t="s">
        <v>849</v>
      </c>
      <c r="I7" s="30" t="str">
        <f t="shared" si="0"/>
        <v>insert into GLMasterData(glID,glType, description, mnemonic, glNo, createdBy , createdOn) values ('GL-00000006', 'CR', 'Description', 'FundTransferWithCBLCR', '0101490000055', 'Admin', '2016-01-07 12:51:47');</v>
      </c>
    </row>
    <row r="8" spans="1:9">
      <c r="A8" s="27">
        <v>7</v>
      </c>
      <c r="B8" s="28" t="s">
        <v>910</v>
      </c>
      <c r="C8" s="28" t="s">
        <v>919</v>
      </c>
      <c r="D8" s="28" t="s">
        <v>917</v>
      </c>
      <c r="E8" s="28" t="s">
        <v>945</v>
      </c>
      <c r="F8" s="40" t="s">
        <v>946</v>
      </c>
      <c r="G8" s="28" t="s">
        <v>8</v>
      </c>
      <c r="H8" s="40" t="s">
        <v>850</v>
      </c>
      <c r="I8" s="30" t="str">
        <f t="shared" si="0"/>
        <v>insert into GLMasterData(glID,glType, description, mnemonic, glNo, createdBy , createdOn) values ('GL-00000007', 'CR', 'Description', 'CashDepositCR', '0101490000056', 'Admin', '2016-01-07 12:51:48');</v>
      </c>
    </row>
    <row r="9" spans="1:9">
      <c r="A9" s="27">
        <v>8</v>
      </c>
      <c r="B9" s="28" t="s">
        <v>911</v>
      </c>
      <c r="C9" s="28" t="s">
        <v>919</v>
      </c>
      <c r="D9" s="28" t="s">
        <v>917</v>
      </c>
      <c r="E9" s="28" t="s">
        <v>947</v>
      </c>
      <c r="F9" s="40" t="s">
        <v>948</v>
      </c>
      <c r="G9" s="28" t="s">
        <v>8</v>
      </c>
      <c r="H9" s="40" t="s">
        <v>851</v>
      </c>
      <c r="I9" s="30" t="str">
        <f t="shared" si="0"/>
        <v>insert into GLMasterData(glID,glType, description, mnemonic, glNo, createdBy , createdOn) values ('GL-00000008', 'CR', 'Description', 'CashWithdrawCR', '0101490000060', 'Admin', '2016-01-07 12:51:49');</v>
      </c>
    </row>
    <row r="10" spans="1:9">
      <c r="A10" s="27">
        <v>9</v>
      </c>
      <c r="B10" s="28" t="s">
        <v>912</v>
      </c>
      <c r="C10" s="28" t="s">
        <v>920</v>
      </c>
      <c r="D10" s="28" t="s">
        <v>917</v>
      </c>
      <c r="E10" s="43" t="s">
        <v>949</v>
      </c>
      <c r="F10" s="40" t="s">
        <v>950</v>
      </c>
      <c r="G10" s="28" t="s">
        <v>8</v>
      </c>
      <c r="H10" s="40" t="s">
        <v>852</v>
      </c>
      <c r="I10" s="30" t="str">
        <f t="shared" si="0"/>
        <v>insert into GLMasterData(glID,glType, description, mnemonic, glNo, createdBy , createdOn) values ('GL-00000009', 'VAT', 'Description', 'ACOpen-VAT', '0101490000061', 'Admin', '2016-01-07 12:51:50');</v>
      </c>
    </row>
    <row r="11" spans="1:9">
      <c r="A11" s="27">
        <v>10</v>
      </c>
      <c r="B11" s="28" t="s">
        <v>913</v>
      </c>
      <c r="C11" s="28" t="s">
        <v>920</v>
      </c>
      <c r="D11" s="28" t="s">
        <v>917</v>
      </c>
      <c r="E11" s="28" t="s">
        <v>951</v>
      </c>
      <c r="F11" s="40" t="s">
        <v>952</v>
      </c>
      <c r="G11" s="28" t="s">
        <v>8</v>
      </c>
      <c r="H11" s="40" t="s">
        <v>853</v>
      </c>
      <c r="I11" s="30" t="str">
        <f t="shared" si="0"/>
        <v>insert into GLMasterData(glID,glType, description, mnemonic, glNo, createdBy , createdOn) values ('GL-00000010', 'VAT', 'Description', 'FundTransferWithCBL-VAT', '0101490000062', 'Admin', '2016-01-07 12:51:51');</v>
      </c>
    </row>
    <row r="12" spans="1:9">
      <c r="A12" s="27">
        <v>11</v>
      </c>
      <c r="B12" s="28" t="s">
        <v>914</v>
      </c>
      <c r="C12" s="28" t="s">
        <v>920</v>
      </c>
      <c r="D12" s="28" t="s">
        <v>917</v>
      </c>
      <c r="E12" s="28" t="s">
        <v>953</v>
      </c>
      <c r="F12" s="40" t="s">
        <v>954</v>
      </c>
      <c r="G12" s="28" t="s">
        <v>8</v>
      </c>
      <c r="H12" s="40" t="s">
        <v>854</v>
      </c>
      <c r="I12" s="30" t="str">
        <f t="shared" si="0"/>
        <v>insert into GLMasterData(glID,glType, description, mnemonic, glNo, createdBy , createdOn) values ('GL-00000011', 'VAT', 'Description', 'CashDeposit-VAT', '0101490000063', 'Admin', '2016-01-07 12:51:52');</v>
      </c>
    </row>
    <row r="13" spans="1:9">
      <c r="A13" s="27">
        <v>12</v>
      </c>
      <c r="B13" s="28" t="s">
        <v>915</v>
      </c>
      <c r="C13" s="28" t="s">
        <v>920</v>
      </c>
      <c r="D13" s="28" t="s">
        <v>917</v>
      </c>
      <c r="E13" s="28" t="s">
        <v>955</v>
      </c>
      <c r="F13" s="40" t="s">
        <v>956</v>
      </c>
      <c r="G13" s="28" t="s">
        <v>8</v>
      </c>
      <c r="H13" s="40" t="s">
        <v>855</v>
      </c>
      <c r="I13" s="30" t="str">
        <f t="shared" si="0"/>
        <v>insert into GLMasterData(glID,glType, description, mnemonic, glNo, createdBy , createdOn) values ('GL-00000012', 'VAT', 'Description', 'CashWithdraw-VAT', '0101490000064', 'Admin', '2016-01-07 12:51:53');</v>
      </c>
    </row>
    <row r="14" spans="1:9">
      <c r="I14" s="30" t="s">
        <v>13</v>
      </c>
    </row>
    <row r="16" spans="1:9">
      <c r="G16" s="43"/>
    </row>
    <row r="17" spans="7:7">
      <c r="G17" s="4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Index</vt:lpstr>
      <vt:lpstr>MetaProperty</vt:lpstr>
      <vt:lpstr>DDLMetadata</vt:lpstr>
      <vt:lpstr>ChargeModel</vt:lpstr>
      <vt:lpstr>TopMenu</vt:lpstr>
      <vt:lpstr>LeftMenu</vt:lpstr>
      <vt:lpstr>Role</vt:lpstr>
      <vt:lpstr>Login</vt:lpstr>
      <vt:lpstr>Bank</vt:lpstr>
      <vt:lpstr>Branch</vt:lpstr>
      <vt:lpstr>Agent</vt:lpstr>
      <vt:lpstr>Product</vt:lpstr>
      <vt:lpstr>SegmentDef</vt:lpstr>
      <vt:lpstr>SegmentItem</vt:lpstr>
      <vt:lpstr>ChargeModelDef</vt:lpstr>
      <vt:lpstr>ChargeModelItem</vt:lpstr>
      <vt:lpstr>GLMasterData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Sharafat Hossain</dc:creator>
  <cp:lastModifiedBy>mehedi.hasan</cp:lastModifiedBy>
  <dcterms:created xsi:type="dcterms:W3CDTF">2013-10-09T13:28:13Z</dcterms:created>
  <dcterms:modified xsi:type="dcterms:W3CDTF">2016-01-16T12:48:11Z</dcterms:modified>
</cp:coreProperties>
</file>