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3"/>
  </bookViews>
  <sheets>
    <sheet name="10.1" sheetId="1" r:id="rId1"/>
    <sheet name="10.2" sheetId="2" r:id="rId2"/>
    <sheet name="12.5" sheetId="3" r:id="rId3"/>
    <sheet name="уравнение" sheetId="4" r:id="rId4"/>
  </sheets>
  <calcPr calcId="144525"/>
</workbook>
</file>

<file path=xl/calcChain.xml><?xml version="1.0" encoding="utf-8"?>
<calcChain xmlns="http://schemas.openxmlformats.org/spreadsheetml/2006/main">
  <c r="B3" i="4" l="1"/>
  <c r="B4" i="4"/>
  <c r="B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" i="4"/>
  <c r="E18" i="4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8" i="3"/>
  <c r="F8" i="3" s="1"/>
  <c r="G8" i="3" s="1"/>
  <c r="E9" i="3"/>
  <c r="F9" i="3" s="1"/>
  <c r="G9" i="3" s="1"/>
  <c r="E10" i="3"/>
  <c r="F10" i="3" s="1"/>
  <c r="G10" i="3" s="1"/>
  <c r="E11" i="3"/>
  <c r="F11" i="3" s="1"/>
  <c r="G11" i="3" s="1"/>
  <c r="E12" i="3"/>
  <c r="F12" i="3" s="1"/>
  <c r="G12" i="3" s="1"/>
  <c r="E13" i="3"/>
  <c r="F13" i="3" s="1"/>
  <c r="G13" i="3" s="1"/>
  <c r="E7" i="3"/>
  <c r="C14" i="3"/>
  <c r="B14" i="3"/>
  <c r="D8" i="3"/>
  <c r="D9" i="3"/>
  <c r="D10" i="3"/>
  <c r="D11" i="3"/>
  <c r="D12" i="3"/>
  <c r="D13" i="3"/>
  <c r="D7" i="3"/>
  <c r="D14" i="3"/>
  <c r="H6" i="2"/>
  <c r="H7" i="2"/>
  <c r="H8" i="2"/>
  <c r="H9" i="2"/>
  <c r="H10" i="2"/>
  <c r="H11" i="2"/>
  <c r="E14" i="3" l="1"/>
  <c r="F7" i="3"/>
  <c r="G7" i="3" s="1"/>
  <c r="G14" i="3" s="1"/>
  <c r="D11" i="2"/>
  <c r="E7" i="2"/>
  <c r="E8" i="2"/>
  <c r="E9" i="2"/>
  <c r="E10" i="2"/>
  <c r="E11" i="2"/>
  <c r="D7" i="2"/>
  <c r="D8" i="2"/>
  <c r="D9" i="2"/>
  <c r="D10" i="2"/>
  <c r="C7" i="2"/>
  <c r="C8" i="2"/>
  <c r="C9" i="2"/>
  <c r="C10" i="2"/>
  <c r="C11" i="2"/>
  <c r="E6" i="2"/>
  <c r="D6" i="2"/>
  <c r="C6" i="2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5" i="1"/>
  <c r="F5" i="1" s="1"/>
  <c r="F14" i="3" l="1"/>
  <c r="F13" i="1"/>
</calcChain>
</file>

<file path=xl/sharedStrings.xml><?xml version="1.0" encoding="utf-8"?>
<sst xmlns="http://schemas.openxmlformats.org/spreadsheetml/2006/main" count="54" uniqueCount="53">
  <si>
    <t>Зарплата курьера</t>
  </si>
  <si>
    <t>Должность</t>
  </si>
  <si>
    <t>коэф.В</t>
  </si>
  <si>
    <t>Зарплата сотрудников</t>
  </si>
  <si>
    <t>Кол-во сотрудников</t>
  </si>
  <si>
    <t>Суммарная зарплата</t>
  </si>
  <si>
    <t>Мл. Менеджер</t>
  </si>
  <si>
    <t>Менеджер</t>
  </si>
  <si>
    <t>Зав.Отделом</t>
  </si>
  <si>
    <t>Курьер</t>
  </si>
  <si>
    <t>Глав.бух.</t>
  </si>
  <si>
    <t>Программист</t>
  </si>
  <si>
    <t>Системный аналитик</t>
  </si>
  <si>
    <t>Генеральный директор</t>
  </si>
  <si>
    <t>коэф. А</t>
  </si>
  <si>
    <t>фонд заработной платы</t>
  </si>
  <si>
    <t>Смета на производство рекламы</t>
  </si>
  <si>
    <t>Рекласное агенсто</t>
  </si>
  <si>
    <t>Общая концепция</t>
  </si>
  <si>
    <t>Социальный компонент</t>
  </si>
  <si>
    <t>Мотивация потенциального клиента</t>
  </si>
  <si>
    <t>Стоимость расходов (руб)</t>
  </si>
  <si>
    <t>Технические расходы</t>
  </si>
  <si>
    <t>Стоимтось полиграфии</t>
  </si>
  <si>
    <t>Итого(руб)</t>
  </si>
  <si>
    <t>Лаванда</t>
  </si>
  <si>
    <t>Марихуана</t>
  </si>
  <si>
    <t>Омега-Рулит</t>
  </si>
  <si>
    <t>Пипидастр</t>
  </si>
  <si>
    <t>Пердел Форте</t>
  </si>
  <si>
    <t>Аргонайзер</t>
  </si>
  <si>
    <t>Площадь рекламы(м</t>
  </si>
  <si>
    <t>Курс доллара</t>
  </si>
  <si>
    <t>% скидки</t>
  </si>
  <si>
    <t>Стоимость канцелярских товаров</t>
  </si>
  <si>
    <t>Товар</t>
  </si>
  <si>
    <t>Цена дол.</t>
  </si>
  <si>
    <t>Кол-во, шт.</t>
  </si>
  <si>
    <t>Стоимость дол.</t>
  </si>
  <si>
    <t>Скидка дол.</t>
  </si>
  <si>
    <t>Общая стоимость дол.</t>
  </si>
  <si>
    <t>Общая стоимоть руб.</t>
  </si>
  <si>
    <t xml:space="preserve">Батарейка </t>
  </si>
  <si>
    <t>Карандаши</t>
  </si>
  <si>
    <t>Ручка</t>
  </si>
  <si>
    <t>Линейка</t>
  </si>
  <si>
    <t>Точилкка</t>
  </si>
  <si>
    <t xml:space="preserve">Ластик </t>
  </si>
  <si>
    <t>Бумага А4</t>
  </si>
  <si>
    <t>Итого:</t>
  </si>
  <si>
    <t>x</t>
  </si>
  <si>
    <t>x^5- 5*x^3+2*x^2+2=0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</si>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</sst>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\ &quot;₽&quot;"/>
    <numFmt numFmtId="166" formatCode="#,##0.00\ &quot;₽&quot;"/>
    <numFmt numFmtId="167" formatCode="[$$-1009]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5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166" fontId="0" fillId="0" borderId="0" xfId="0" applyNumberFormat="1"/>
    <xf numFmtId="166" fontId="0" fillId="0" borderId="1" xfId="0" applyNumberFormat="1" applyBorder="1"/>
    <xf numFmtId="9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7" fontId="0" fillId="0" borderId="1" xfId="0" applyNumberFormat="1" applyBorder="1"/>
    <xf numFmtId="10" fontId="0" fillId="2" borderId="1" xfId="0" applyNumberFormat="1" applyFill="1" applyBorder="1" applyAlignment="1">
      <alignment horizontal="center" vertical="center"/>
    </xf>
    <xf numFmtId="3" fontId="0" fillId="0" borderId="1" xfId="0" applyNumberFormat="1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уравнение!$E$2:$E$18</c:f>
              <c:numCache>
                <c:formatCode>0.00</c:formatCode>
                <c:ptCount val="17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cat>
          <c:val>
            <c:numRef>
              <c:f>уравнение!$F$2:$F$18</c:f>
              <c:numCache>
                <c:formatCode>0.00</c:formatCode>
                <c:ptCount val="17"/>
                <c:pt idx="0">
                  <c:v>-670</c:v>
                </c:pt>
                <c:pt idx="1">
                  <c:v>-284.34375</c:v>
                </c:pt>
                <c:pt idx="2">
                  <c:v>-88</c:v>
                </c:pt>
                <c:pt idx="3">
                  <c:v>-5.03125</c:v>
                </c:pt>
                <c:pt idx="4">
                  <c:v>18</c:v>
                </c:pt>
                <c:pt idx="5">
                  <c:v>15.78125</c:v>
                </c:pt>
                <c:pt idx="6">
                  <c:v>8</c:v>
                </c:pt>
                <c:pt idx="7">
                  <c:v>3.09375</c:v>
                </c:pt>
                <c:pt idx="8">
                  <c:v>2</c:v>
                </c:pt>
                <c:pt idx="9">
                  <c:v>1.90625</c:v>
                </c:pt>
                <c:pt idx="10">
                  <c:v>0</c:v>
                </c:pt>
                <c:pt idx="11">
                  <c:v>-2.78125</c:v>
                </c:pt>
                <c:pt idx="12">
                  <c:v>2</c:v>
                </c:pt>
                <c:pt idx="13">
                  <c:v>34.03125</c:v>
                </c:pt>
                <c:pt idx="14">
                  <c:v>128</c:v>
                </c:pt>
                <c:pt idx="15">
                  <c:v>337.34375</c:v>
                </c:pt>
                <c:pt idx="16">
                  <c:v>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21056"/>
        <c:axId val="161644544"/>
      </c:lineChart>
      <c:catAx>
        <c:axId val="342210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61644544"/>
        <c:crosses val="autoZero"/>
        <c:auto val="1"/>
        <c:lblAlgn val="ctr"/>
        <c:lblOffset val="100"/>
        <c:noMultiLvlLbl val="0"/>
      </c:catAx>
      <c:valAx>
        <c:axId val="161644544"/>
        <c:scaling>
          <c:orientation val="minMax"/>
          <c:max val="5"/>
          <c:min val="-5"/>
        </c:scaling>
        <c:delete val="0"/>
        <c:axPos val="l"/>
        <c:majorGridlines/>
        <c:numFmt formatCode="0.00" sourceLinked="1"/>
        <c:majorTickMark val="in"/>
        <c:minorTickMark val="none"/>
        <c:tickLblPos val="low"/>
        <c:crossAx val="34221056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525780</xdr:colOff>
      <xdr:row>1</xdr:row>
      <xdr:rowOff>26670</xdr:rowOff>
    </xdr:from>
    <xdr:to>
      <xdr:col>21</xdr:col>
      <xdr:colOff>220980</xdr:colOff>
      <xdr:row>45</xdr:row>
      <xdr:rowOff>144780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D10" sqref="D10"/>
    </sheetView>
  </sheetViews>
  <sheetFormatPr defaultRowHeight="14.4" x14ac:dyDescent="0.3"/>
  <cols>
    <col min="1" max="1" width="14" customWidth="1"/>
    <col min="2" max="2" width="8.88671875" customWidth="1"/>
    <col min="3" max="3" width="14" customWidth="1"/>
    <col min="4" max="4" width="13.88671875" bestFit="1" customWidth="1"/>
    <col min="5" max="5" width="17.33203125" customWidth="1"/>
    <col min="6" max="6" width="15.33203125" bestFit="1" customWidth="1"/>
  </cols>
  <sheetData>
    <row r="2" spans="1:6" ht="28.8" x14ac:dyDescent="0.3">
      <c r="B2" s="1" t="s">
        <v>0</v>
      </c>
      <c r="C2" s="12">
        <v>21691409.978308026</v>
      </c>
    </row>
    <row r="4" spans="1:6" ht="30" customHeight="1" x14ac:dyDescent="0.3">
      <c r="A4" s="6" t="s">
        <v>1</v>
      </c>
      <c r="B4" s="6" t="s">
        <v>14</v>
      </c>
      <c r="C4" s="6" t="s">
        <v>2</v>
      </c>
      <c r="D4" s="5" t="s">
        <v>3</v>
      </c>
      <c r="E4" s="5" t="s">
        <v>4</v>
      </c>
      <c r="F4" s="5" t="s">
        <v>5</v>
      </c>
    </row>
    <row r="5" spans="1:6" x14ac:dyDescent="0.3">
      <c r="A5" s="7" t="s">
        <v>9</v>
      </c>
      <c r="B5" s="10">
        <v>1</v>
      </c>
      <c r="C5" s="10">
        <v>0</v>
      </c>
      <c r="D5" s="11">
        <f>B5*$C$2+C5</f>
        <v>21691409.978308026</v>
      </c>
      <c r="E5" s="9">
        <v>5</v>
      </c>
      <c r="F5" s="11">
        <f>D5*E5</f>
        <v>108457049.89154013</v>
      </c>
    </row>
    <row r="6" spans="1:6" x14ac:dyDescent="0.3">
      <c r="A6" s="7" t="s">
        <v>6</v>
      </c>
      <c r="B6" s="10">
        <v>1.2</v>
      </c>
      <c r="C6" s="10">
        <v>0</v>
      </c>
      <c r="D6" s="11">
        <f t="shared" ref="D6:D12" si="0">B6*$C$2+C6</f>
        <v>26029691.973969631</v>
      </c>
      <c r="E6" s="9">
        <v>3</v>
      </c>
      <c r="F6" s="11">
        <f t="shared" ref="F6:F12" si="1">D6*E6</f>
        <v>78089075.921908885</v>
      </c>
    </row>
    <row r="7" spans="1:6" x14ac:dyDescent="0.3">
      <c r="A7" s="7" t="s">
        <v>7</v>
      </c>
      <c r="B7" s="10">
        <v>2.5</v>
      </c>
      <c r="C7" s="10">
        <v>0</v>
      </c>
      <c r="D7" s="11">
        <f t="shared" si="0"/>
        <v>54228524.945770063</v>
      </c>
      <c r="E7" s="9">
        <v>2</v>
      </c>
      <c r="F7" s="11">
        <f t="shared" si="1"/>
        <v>108457049.89154013</v>
      </c>
    </row>
    <row r="8" spans="1:6" x14ac:dyDescent="0.3">
      <c r="A8" s="7" t="s">
        <v>8</v>
      </c>
      <c r="B8" s="10">
        <v>3</v>
      </c>
      <c r="C8" s="10">
        <v>3000</v>
      </c>
      <c r="D8" s="11">
        <f t="shared" si="0"/>
        <v>65077229.934924081</v>
      </c>
      <c r="E8" s="9">
        <v>2</v>
      </c>
      <c r="F8" s="11">
        <f t="shared" si="1"/>
        <v>130154459.86984816</v>
      </c>
    </row>
    <row r="9" spans="1:6" x14ac:dyDescent="0.3">
      <c r="A9" s="7" t="s">
        <v>10</v>
      </c>
      <c r="B9" s="10">
        <v>4</v>
      </c>
      <c r="C9" s="10">
        <v>0</v>
      </c>
      <c r="D9" s="11">
        <f t="shared" si="0"/>
        <v>86765639.913232103</v>
      </c>
      <c r="E9" s="9">
        <v>1</v>
      </c>
      <c r="F9" s="11">
        <f t="shared" si="1"/>
        <v>86765639.913232103</v>
      </c>
    </row>
    <row r="10" spans="1:6" x14ac:dyDescent="0.3">
      <c r="A10" s="7" t="s">
        <v>11</v>
      </c>
      <c r="B10" s="10">
        <v>4.5</v>
      </c>
      <c r="C10" s="10">
        <v>5000</v>
      </c>
      <c r="D10" s="11">
        <f t="shared" si="0"/>
        <v>97616344.902386114</v>
      </c>
      <c r="E10" s="9">
        <v>2</v>
      </c>
      <c r="F10" s="11">
        <f t="shared" si="1"/>
        <v>195232689.80477223</v>
      </c>
    </row>
    <row r="11" spans="1:6" ht="28.8" x14ac:dyDescent="0.3">
      <c r="A11" s="8" t="s">
        <v>12</v>
      </c>
      <c r="B11" s="10">
        <v>3.5</v>
      </c>
      <c r="C11" s="10">
        <v>0</v>
      </c>
      <c r="D11" s="11">
        <f t="shared" si="0"/>
        <v>75919934.924078092</v>
      </c>
      <c r="E11" s="9">
        <v>1</v>
      </c>
      <c r="F11" s="11">
        <f t="shared" si="1"/>
        <v>75919934.924078092</v>
      </c>
    </row>
    <row r="12" spans="1:6" ht="28.8" x14ac:dyDescent="0.3">
      <c r="A12" s="8" t="s">
        <v>13</v>
      </c>
      <c r="B12" s="10">
        <v>10</v>
      </c>
      <c r="C12" s="10">
        <v>10000</v>
      </c>
      <c r="D12" s="11">
        <f t="shared" si="0"/>
        <v>216924099.78308025</v>
      </c>
      <c r="E12" s="9">
        <v>1</v>
      </c>
      <c r="F12" s="11">
        <f t="shared" si="1"/>
        <v>216924099.78308025</v>
      </c>
    </row>
    <row r="13" spans="1:6" ht="26.4" customHeight="1" x14ac:dyDescent="0.3">
      <c r="E13" s="3" t="s">
        <v>15</v>
      </c>
      <c r="F13" s="13">
        <f>SUM(F5:F12)</f>
        <v>1000000000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15" sqref="A15"/>
    </sheetView>
  </sheetViews>
  <sheetFormatPr defaultRowHeight="14.4" x14ac:dyDescent="0.3"/>
  <cols>
    <col min="1" max="1" width="17.21875" bestFit="1" customWidth="1"/>
    <col min="2" max="2" width="11.33203125" customWidth="1"/>
    <col min="3" max="3" width="12.109375" customWidth="1"/>
    <col min="4" max="4" width="11.6640625" customWidth="1"/>
    <col min="5" max="5" width="12.109375" customWidth="1"/>
    <col min="6" max="6" width="10.33203125" customWidth="1"/>
    <col min="8" max="8" width="10.33203125" bestFit="1" customWidth="1"/>
  </cols>
  <sheetData>
    <row r="1" spans="1:8" x14ac:dyDescent="0.3">
      <c r="A1" s="18" t="s">
        <v>16</v>
      </c>
      <c r="B1" s="18"/>
      <c r="C1" s="18"/>
      <c r="D1" s="18"/>
    </row>
    <row r="3" spans="1:8" x14ac:dyDescent="0.3">
      <c r="A3" s="19" t="s">
        <v>17</v>
      </c>
      <c r="B3" s="20" t="s">
        <v>21</v>
      </c>
      <c r="C3" s="20"/>
      <c r="D3" s="20"/>
      <c r="E3" s="20"/>
      <c r="F3" s="19" t="s">
        <v>23</v>
      </c>
      <c r="G3" s="2"/>
      <c r="H3" s="2"/>
    </row>
    <row r="4" spans="1:8" ht="57.6" x14ac:dyDescent="0.3">
      <c r="A4" s="19"/>
      <c r="B4" s="4" t="s">
        <v>18</v>
      </c>
      <c r="C4" s="5" t="s">
        <v>19</v>
      </c>
      <c r="D4" s="5" t="s">
        <v>20</v>
      </c>
      <c r="E4" s="5" t="s">
        <v>22</v>
      </c>
      <c r="F4" s="19"/>
      <c r="G4" s="5" t="s">
        <v>31</v>
      </c>
      <c r="H4" s="5" t="s">
        <v>24</v>
      </c>
    </row>
    <row r="5" spans="1:8" x14ac:dyDescent="0.3">
      <c r="A5" s="5"/>
      <c r="B5" s="4"/>
      <c r="C5" s="17">
        <v>0.08</v>
      </c>
      <c r="D5" s="17">
        <v>0.3</v>
      </c>
      <c r="E5" s="17">
        <v>0.1</v>
      </c>
      <c r="F5" s="5"/>
      <c r="G5" s="5"/>
      <c r="H5" s="5"/>
    </row>
    <row r="6" spans="1:8" x14ac:dyDescent="0.3">
      <c r="A6" s="2" t="s">
        <v>25</v>
      </c>
      <c r="B6" s="15">
        <v>13329.5</v>
      </c>
      <c r="C6" s="16">
        <f>B6*0.08</f>
        <v>1066.3600000000001</v>
      </c>
      <c r="D6" s="16">
        <f>B6*0.3</f>
        <v>3998.85</v>
      </c>
      <c r="E6" s="16">
        <f>0.1*B6</f>
        <v>1332.95</v>
      </c>
      <c r="F6" s="16">
        <v>470.25</v>
      </c>
      <c r="G6" s="22">
        <v>5</v>
      </c>
      <c r="H6" s="21">
        <f>SUM(B6:E6)+F6*G6</f>
        <v>22078.91</v>
      </c>
    </row>
    <row r="7" spans="1:8" x14ac:dyDescent="0.3">
      <c r="A7" s="2" t="s">
        <v>26</v>
      </c>
      <c r="B7" s="16">
        <v>11947.5</v>
      </c>
      <c r="C7" s="16">
        <f t="shared" ref="C7:C11" si="0">B7*0.08</f>
        <v>955.80000000000007</v>
      </c>
      <c r="D7" s="16">
        <f t="shared" ref="D7:D11" si="1">B7*0.3</f>
        <v>3584.25</v>
      </c>
      <c r="E7" s="16">
        <f t="shared" ref="E7:E11" si="2">0.1*B7</f>
        <v>1194.75</v>
      </c>
      <c r="F7" s="16">
        <v>412</v>
      </c>
      <c r="G7" s="22">
        <v>17.761407766990299</v>
      </c>
      <c r="H7" s="21">
        <f t="shared" ref="H6:H11" si="3">SUM(B7:E7)+F7*G7</f>
        <v>25000.000000000004</v>
      </c>
    </row>
    <row r="8" spans="1:8" x14ac:dyDescent="0.3">
      <c r="A8" s="2" t="s">
        <v>27</v>
      </c>
      <c r="B8" s="16">
        <v>12985</v>
      </c>
      <c r="C8" s="16">
        <f t="shared" si="0"/>
        <v>1038.8</v>
      </c>
      <c r="D8" s="16">
        <f t="shared" si="1"/>
        <v>3895.5</v>
      </c>
      <c r="E8" s="16">
        <f t="shared" si="2"/>
        <v>1298.5</v>
      </c>
      <c r="F8" s="16">
        <v>390.45</v>
      </c>
      <c r="G8" s="22">
        <v>7</v>
      </c>
      <c r="H8" s="21">
        <f t="shared" si="3"/>
        <v>21950.95</v>
      </c>
    </row>
    <row r="9" spans="1:8" x14ac:dyDescent="0.3">
      <c r="A9" s="2" t="s">
        <v>28</v>
      </c>
      <c r="B9" s="16">
        <v>12616.5</v>
      </c>
      <c r="C9" s="16">
        <f t="shared" si="0"/>
        <v>1009.32</v>
      </c>
      <c r="D9" s="16">
        <f t="shared" si="1"/>
        <v>3784.95</v>
      </c>
      <c r="E9" s="16">
        <f t="shared" si="2"/>
        <v>1261.6500000000001</v>
      </c>
      <c r="F9" s="16">
        <v>455</v>
      </c>
      <c r="G9" s="22">
        <v>4</v>
      </c>
      <c r="H9" s="21">
        <f t="shared" si="3"/>
        <v>20492.420000000002</v>
      </c>
    </row>
    <row r="10" spans="1:8" x14ac:dyDescent="0.3">
      <c r="A10" s="2" t="s">
        <v>29</v>
      </c>
      <c r="B10" s="16">
        <v>11087.5</v>
      </c>
      <c r="C10" s="16">
        <f t="shared" si="0"/>
        <v>887</v>
      </c>
      <c r="D10" s="16">
        <f t="shared" si="1"/>
        <v>3326.25</v>
      </c>
      <c r="E10" s="16">
        <f t="shared" si="2"/>
        <v>1108.75</v>
      </c>
      <c r="F10" s="16">
        <v>379</v>
      </c>
      <c r="G10" s="22">
        <v>3</v>
      </c>
      <c r="H10" s="21">
        <f t="shared" si="3"/>
        <v>17546.5</v>
      </c>
    </row>
    <row r="11" spans="1:8" x14ac:dyDescent="0.3">
      <c r="A11" s="2" t="s">
        <v>30</v>
      </c>
      <c r="B11" s="16">
        <v>14322.5</v>
      </c>
      <c r="C11" s="16">
        <f t="shared" si="0"/>
        <v>1145.8</v>
      </c>
      <c r="D11" s="16">
        <f t="shared" si="1"/>
        <v>4296.75</v>
      </c>
      <c r="E11" s="16">
        <f t="shared" si="2"/>
        <v>1432.25</v>
      </c>
      <c r="F11" s="16">
        <v>399</v>
      </c>
      <c r="G11" s="22">
        <v>2</v>
      </c>
      <c r="H11" s="21">
        <f t="shared" si="3"/>
        <v>21995.3</v>
      </c>
    </row>
  </sheetData>
  <mergeCells count="4">
    <mergeCell ref="A1:D1"/>
    <mergeCell ref="A3:A4"/>
    <mergeCell ref="B3:E3"/>
    <mergeCell ref="F3:F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4" sqref="G14"/>
    </sheetView>
  </sheetViews>
  <sheetFormatPr defaultRowHeight="14.4" x14ac:dyDescent="0.3"/>
  <cols>
    <col min="1" max="1" width="10.88671875" bestFit="1" customWidth="1"/>
    <col min="4" max="4" width="10.33203125" customWidth="1"/>
    <col min="6" max="6" width="9.77734375" customWidth="1"/>
    <col min="7" max="7" width="11.33203125" bestFit="1" customWidth="1"/>
  </cols>
  <sheetData>
    <row r="1" spans="1:7" x14ac:dyDescent="0.3">
      <c r="A1" s="18" t="s">
        <v>34</v>
      </c>
      <c r="B1" s="18"/>
      <c r="C1" s="18"/>
      <c r="D1" s="18"/>
      <c r="E1" s="18"/>
      <c r="F1" s="18"/>
      <c r="G1" s="18"/>
    </row>
    <row r="3" spans="1:7" x14ac:dyDescent="0.3">
      <c r="B3" s="6" t="s">
        <v>33</v>
      </c>
      <c r="C3" s="25">
        <v>0.51862905555020711</v>
      </c>
    </row>
    <row r="4" spans="1:7" ht="28.8" x14ac:dyDescent="0.3">
      <c r="B4" s="14" t="s">
        <v>32</v>
      </c>
      <c r="C4" s="23">
        <v>94</v>
      </c>
    </row>
    <row r="6" spans="1:7" ht="43.2" x14ac:dyDescent="0.3">
      <c r="A6" s="14" t="s">
        <v>35</v>
      </c>
      <c r="B6" s="14" t="s">
        <v>36</v>
      </c>
      <c r="C6" s="14" t="s">
        <v>37</v>
      </c>
      <c r="D6" s="14" t="s">
        <v>38</v>
      </c>
      <c r="E6" s="14" t="s">
        <v>39</v>
      </c>
      <c r="F6" s="14" t="s">
        <v>40</v>
      </c>
      <c r="G6" s="14" t="s">
        <v>41</v>
      </c>
    </row>
    <row r="7" spans="1:7" x14ac:dyDescent="0.3">
      <c r="A7" s="2" t="s">
        <v>42</v>
      </c>
      <c r="B7" s="24">
        <v>5</v>
      </c>
      <c r="C7" s="2">
        <v>110</v>
      </c>
      <c r="D7" s="24">
        <f>B7*C7</f>
        <v>550</v>
      </c>
      <c r="E7" s="24">
        <f>D7*$C$3</f>
        <v>285.2459805526139</v>
      </c>
      <c r="F7" s="24">
        <f>D7-E7</f>
        <v>264.7540194473861</v>
      </c>
      <c r="G7" s="16">
        <f>F7*$C$4</f>
        <v>24886.877828054294</v>
      </c>
    </row>
    <row r="8" spans="1:7" x14ac:dyDescent="0.3">
      <c r="A8" s="2" t="s">
        <v>43</v>
      </c>
      <c r="B8" s="24">
        <v>0.2</v>
      </c>
      <c r="C8" s="2">
        <v>100</v>
      </c>
      <c r="D8" s="24">
        <f t="shared" ref="D8:D13" si="0">B8*C8</f>
        <v>20</v>
      </c>
      <c r="E8" s="24">
        <f t="shared" ref="E8:E14" si="1">D8*$C$3</f>
        <v>10.372581111004141</v>
      </c>
      <c r="F8" s="24">
        <f t="shared" ref="F8:F13" si="2">D8-E8</f>
        <v>9.6274188889958587</v>
      </c>
      <c r="G8" s="16">
        <f t="shared" ref="G8:G14" si="3">F8*$C$4</f>
        <v>904.97737556561071</v>
      </c>
    </row>
    <row r="9" spans="1:7" x14ac:dyDescent="0.3">
      <c r="A9" s="2" t="s">
        <v>44</v>
      </c>
      <c r="B9" s="24">
        <v>3.3</v>
      </c>
      <c r="C9" s="2">
        <v>200</v>
      </c>
      <c r="D9" s="24">
        <f t="shared" si="0"/>
        <v>660</v>
      </c>
      <c r="E9" s="24">
        <f t="shared" si="1"/>
        <v>342.29517666313671</v>
      </c>
      <c r="F9" s="24">
        <f t="shared" si="2"/>
        <v>317.70482333686329</v>
      </c>
      <c r="G9" s="16">
        <f t="shared" si="3"/>
        <v>29864.253393665149</v>
      </c>
    </row>
    <row r="10" spans="1:7" x14ac:dyDescent="0.3">
      <c r="A10" s="2" t="s">
        <v>45</v>
      </c>
      <c r="B10" s="24">
        <v>2.5</v>
      </c>
      <c r="C10" s="2">
        <v>120</v>
      </c>
      <c r="D10" s="24">
        <f t="shared" si="0"/>
        <v>300</v>
      </c>
      <c r="E10" s="24">
        <f t="shared" si="1"/>
        <v>155.58871666506212</v>
      </c>
      <c r="F10" s="24">
        <f t="shared" si="2"/>
        <v>144.41128333493788</v>
      </c>
      <c r="G10" s="16">
        <f t="shared" si="3"/>
        <v>13574.66063348416</v>
      </c>
    </row>
    <row r="11" spans="1:7" x14ac:dyDescent="0.3">
      <c r="A11" s="2" t="s">
        <v>46</v>
      </c>
      <c r="B11" s="24">
        <v>1</v>
      </c>
      <c r="C11" s="2">
        <v>90</v>
      </c>
      <c r="D11" s="24">
        <f t="shared" si="0"/>
        <v>90</v>
      </c>
      <c r="E11" s="24">
        <f t="shared" si="1"/>
        <v>46.676614999518641</v>
      </c>
      <c r="F11" s="24">
        <f t="shared" si="2"/>
        <v>43.323385000481359</v>
      </c>
      <c r="G11" s="16">
        <f t="shared" si="3"/>
        <v>4072.3981900452477</v>
      </c>
    </row>
    <row r="12" spans="1:7" x14ac:dyDescent="0.3">
      <c r="A12" s="2" t="s">
        <v>47</v>
      </c>
      <c r="B12" s="24">
        <v>0.9</v>
      </c>
      <c r="C12" s="2">
        <v>210</v>
      </c>
      <c r="D12" s="24">
        <f t="shared" si="0"/>
        <v>189</v>
      </c>
      <c r="E12" s="24">
        <f t="shared" si="1"/>
        <v>98.020891498989144</v>
      </c>
      <c r="F12" s="24">
        <f t="shared" si="2"/>
        <v>90.979108501010856</v>
      </c>
      <c r="G12" s="16">
        <f t="shared" si="3"/>
        <v>8552.0361990950205</v>
      </c>
    </row>
    <row r="13" spans="1:7" x14ac:dyDescent="0.3">
      <c r="A13" s="2" t="s">
        <v>48</v>
      </c>
      <c r="B13" s="24">
        <v>9</v>
      </c>
      <c r="C13" s="2">
        <v>20</v>
      </c>
      <c r="D13" s="24">
        <f t="shared" si="0"/>
        <v>180</v>
      </c>
      <c r="E13" s="24">
        <f t="shared" si="1"/>
        <v>93.353229999037282</v>
      </c>
      <c r="F13" s="24">
        <f t="shared" si="2"/>
        <v>86.646770000962718</v>
      </c>
      <c r="G13" s="16">
        <f t="shared" si="3"/>
        <v>8144.7963800904954</v>
      </c>
    </row>
    <row r="14" spans="1:7" x14ac:dyDescent="0.3">
      <c r="A14" s="2" t="s">
        <v>49</v>
      </c>
      <c r="B14" s="24">
        <f>SUM(B7:B13)</f>
        <v>21.9</v>
      </c>
      <c r="C14" s="26">
        <f>SUM(C7:C13)</f>
        <v>850</v>
      </c>
      <c r="D14" s="24">
        <f t="shared" ref="C14:F14" si="4">SUM(D7:D13)</f>
        <v>1989</v>
      </c>
      <c r="E14" s="24">
        <f>SUM(E7:E13)</f>
        <v>1031.553191489362</v>
      </c>
      <c r="F14" s="24">
        <f t="shared" si="4"/>
        <v>957.44680851063811</v>
      </c>
      <c r="G14" s="16">
        <f>SUM(G7:G13)</f>
        <v>89999.999999999985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2" sqref="B2:B4"/>
    </sheetView>
  </sheetViews>
  <sheetFormatPr defaultRowHeight="14.4" x14ac:dyDescent="0.3"/>
  <cols>
    <col min="2" max="2" width="20" bestFit="1" customWidth="1"/>
    <col min="6" max="6" width="20.5546875" bestFit="1" customWidth="1"/>
    <col min="7" max="7" width="9.6640625" customWidth="1"/>
  </cols>
  <sheetData>
    <row r="1" spans="1:6" x14ac:dyDescent="0.3">
      <c r="A1" s="2" t="s">
        <v>50</v>
      </c>
      <c r="B1" s="2" t="s">
        <v>51</v>
      </c>
      <c r="E1" s="6" t="s">
        <v>50</v>
      </c>
      <c r="F1" s="6" t="s">
        <v>52</v>
      </c>
    </row>
    <row r="2" spans="1:6" x14ac:dyDescent="0.3">
      <c r="A2" s="2">
        <v>-2.6</v>
      </c>
      <c r="B2" s="27">
        <f>A2^5-5*A2^3+2*A2^2+2</f>
        <v>-15.413760000000003</v>
      </c>
      <c r="E2" s="27">
        <v>-4</v>
      </c>
      <c r="F2" s="27">
        <f>E2^5- 5*E2^3+2*E2^2+2</f>
        <v>-670</v>
      </c>
    </row>
    <row r="3" spans="1:6" x14ac:dyDescent="0.3">
      <c r="A3" s="2">
        <v>0.75</v>
      </c>
      <c r="B3" s="27">
        <f t="shared" ref="B3:B4" si="0">A3^5-5*A3^3+2*A3^2+2</f>
        <v>1.2529296875</v>
      </c>
      <c r="E3" s="27">
        <f>E2+0.5</f>
        <v>-3.5</v>
      </c>
      <c r="F3" s="27">
        <f t="shared" ref="F3:F18" si="1">E3^5- 5*E3^3+2*E3^2+2</f>
        <v>-284.34375</v>
      </c>
    </row>
    <row r="4" spans="1:6" x14ac:dyDescent="0.3">
      <c r="A4" s="2">
        <v>1.51</v>
      </c>
      <c r="B4" s="27">
        <f t="shared" si="0"/>
        <v>-2.8042824249000002</v>
      </c>
      <c r="E4" s="27">
        <f t="shared" ref="E4:E18" si="2">E3+0.5</f>
        <v>-3</v>
      </c>
      <c r="F4" s="27">
        <f t="shared" si="1"/>
        <v>-88</v>
      </c>
    </row>
    <row r="5" spans="1:6" x14ac:dyDescent="0.3">
      <c r="E5" s="27">
        <f t="shared" si="2"/>
        <v>-2.5</v>
      </c>
      <c r="F5" s="27">
        <f t="shared" si="1"/>
        <v>-5.03125</v>
      </c>
    </row>
    <row r="6" spans="1:6" x14ac:dyDescent="0.3">
      <c r="E6" s="27">
        <f t="shared" si="2"/>
        <v>-2</v>
      </c>
      <c r="F6" s="27">
        <f t="shared" si="1"/>
        <v>18</v>
      </c>
    </row>
    <row r="7" spans="1:6" x14ac:dyDescent="0.3">
      <c r="E7" s="27">
        <f t="shared" si="2"/>
        <v>-1.5</v>
      </c>
      <c r="F7" s="27">
        <f t="shared" si="1"/>
        <v>15.78125</v>
      </c>
    </row>
    <row r="8" spans="1:6" x14ac:dyDescent="0.3">
      <c r="E8" s="27">
        <f t="shared" si="2"/>
        <v>-1</v>
      </c>
      <c r="F8" s="27">
        <f t="shared" si="1"/>
        <v>8</v>
      </c>
    </row>
    <row r="9" spans="1:6" x14ac:dyDescent="0.3">
      <c r="E9" s="27">
        <f t="shared" si="2"/>
        <v>-0.5</v>
      </c>
      <c r="F9" s="27">
        <f t="shared" si="1"/>
        <v>3.09375</v>
      </c>
    </row>
    <row r="10" spans="1:6" x14ac:dyDescent="0.3">
      <c r="E10" s="27">
        <f t="shared" si="2"/>
        <v>0</v>
      </c>
      <c r="F10" s="27">
        <f t="shared" si="1"/>
        <v>2</v>
      </c>
    </row>
    <row r="11" spans="1:6" x14ac:dyDescent="0.3">
      <c r="E11" s="27">
        <f t="shared" si="2"/>
        <v>0.5</v>
      </c>
      <c r="F11" s="27">
        <f t="shared" si="1"/>
        <v>1.90625</v>
      </c>
    </row>
    <row r="12" spans="1:6" x14ac:dyDescent="0.3">
      <c r="E12" s="27">
        <f t="shared" si="2"/>
        <v>1</v>
      </c>
      <c r="F12" s="27">
        <f t="shared" si="1"/>
        <v>0</v>
      </c>
    </row>
    <row r="13" spans="1:6" x14ac:dyDescent="0.3">
      <c r="E13" s="27">
        <f>E12+0.5</f>
        <v>1.5</v>
      </c>
      <c r="F13" s="27">
        <f t="shared" si="1"/>
        <v>-2.78125</v>
      </c>
    </row>
    <row r="14" spans="1:6" x14ac:dyDescent="0.3">
      <c r="E14" s="27">
        <f t="shared" si="2"/>
        <v>2</v>
      </c>
      <c r="F14" s="27">
        <f t="shared" si="1"/>
        <v>2</v>
      </c>
    </row>
    <row r="15" spans="1:6" x14ac:dyDescent="0.3">
      <c r="E15" s="27">
        <f t="shared" si="2"/>
        <v>2.5</v>
      </c>
      <c r="F15" s="27">
        <f t="shared" si="1"/>
        <v>34.03125</v>
      </c>
    </row>
    <row r="16" spans="1:6" x14ac:dyDescent="0.3">
      <c r="E16" s="27">
        <f t="shared" si="2"/>
        <v>3</v>
      </c>
      <c r="F16" s="27">
        <f t="shared" si="1"/>
        <v>128</v>
      </c>
    </row>
    <row r="17" spans="5:6" x14ac:dyDescent="0.3">
      <c r="E17" s="27">
        <f t="shared" si="2"/>
        <v>3.5</v>
      </c>
      <c r="F17" s="27">
        <f t="shared" si="1"/>
        <v>337.34375</v>
      </c>
    </row>
    <row r="18" spans="5:6" x14ac:dyDescent="0.3">
      <c r="E18" s="27">
        <f t="shared" si="2"/>
        <v>4</v>
      </c>
      <c r="F18" s="27">
        <f t="shared" si="1"/>
        <v>738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10.1</vt:lpstr>
      <vt:lpstr>10.2</vt:lpstr>
      <vt:lpstr>12.5</vt:lpstr>
      <vt:lpstr>уравнение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2024-02-26T10:45:54Z</dcterms:modified>
</cp:coreProperties>
</file>