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nikba\Downloads\"/>
    </mc:Choice>
  </mc:AlternateContent>
  <xr:revisionPtr revIDLastSave="0" documentId="13_ncr:1_{B8407959-6E4E-4F1D-98C3-D9AACB1FA5CD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клинические1 дополненная" sheetId="1" r:id="rId1"/>
  </sheets>
  <definedNames>
    <definedName name="_xlnm._FilterDatabase" localSheetId="0" hidden="1">'клинические1 дополненная'!$A$1:$AV$1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U35" i="1" l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19" i="1"/>
  <c r="AU18" i="1"/>
  <c r="AU15" i="1"/>
  <c r="AU13" i="1"/>
  <c r="AU12" i="1"/>
  <c r="AU11" i="1"/>
  <c r="AU10" i="1"/>
  <c r="AU9" i="1"/>
  <c r="AU8" i="1"/>
  <c r="AU7" i="1"/>
  <c r="AU6" i="1"/>
</calcChain>
</file>

<file path=xl/sharedStrings.xml><?xml version="1.0" encoding="utf-8"?>
<sst xmlns="http://schemas.openxmlformats.org/spreadsheetml/2006/main" count="489" uniqueCount="141">
  <si>
    <t>N</t>
  </si>
  <si>
    <t>Name</t>
  </si>
  <si>
    <t>IDcard</t>
  </si>
  <si>
    <t>Sex</t>
  </si>
  <si>
    <t>Age</t>
  </si>
  <si>
    <t>Group</t>
  </si>
  <si>
    <t>STAGE</t>
  </si>
  <si>
    <t>PD_duration (years)</t>
  </si>
  <si>
    <t>курение</t>
  </si>
  <si>
    <t>АГ</t>
  </si>
  <si>
    <t>СД</t>
  </si>
  <si>
    <t>ХПН</t>
  </si>
  <si>
    <t>Подагра</t>
  </si>
  <si>
    <t>другое</t>
  </si>
  <si>
    <t>(ДАТА)</t>
  </si>
  <si>
    <t>RBC—число эритроцитов в литре крови10^12</t>
  </si>
  <si>
    <t>Гематокрит(%)</t>
  </si>
  <si>
    <t>Нейтрофилы(%)</t>
  </si>
  <si>
    <t>Цветовой показатель</t>
  </si>
  <si>
    <t xml:space="preserve">Тромбоциты </t>
  </si>
  <si>
    <t>Лейкоциты</t>
  </si>
  <si>
    <t>Эозинофилы%</t>
  </si>
  <si>
    <t>Базофилы%</t>
  </si>
  <si>
    <t>Лимфоциты%</t>
  </si>
  <si>
    <t>Моноциты%</t>
  </si>
  <si>
    <t>Палочкоядерные%</t>
  </si>
  <si>
    <t>Сегментоядерные%</t>
  </si>
  <si>
    <t>Лимфоциты</t>
  </si>
  <si>
    <t>Моноциты</t>
  </si>
  <si>
    <t>Эозинофилы</t>
  </si>
  <si>
    <t>Базофилы*10(9)/л</t>
  </si>
  <si>
    <t>Нейтрофилы*10(9)/л</t>
  </si>
  <si>
    <t>Полихроматофилия-анизохромия</t>
  </si>
  <si>
    <t>СОЭ-мм/час</t>
  </si>
  <si>
    <t>HGB—общее содержание гемоглобина(г/л)</t>
  </si>
  <si>
    <t>GLU-ммоль/л</t>
  </si>
  <si>
    <t>TCHO-общий холестерин ммол/Л</t>
  </si>
  <si>
    <t xml:space="preserve"> HbA1C%</t>
  </si>
  <si>
    <t>MCV фл</t>
  </si>
  <si>
    <t>MCH пг</t>
  </si>
  <si>
    <t>MCHС г/л</t>
  </si>
  <si>
    <t>Удельныйвес-г/л</t>
  </si>
  <si>
    <t>Сахар</t>
  </si>
  <si>
    <t>Кетоновые тела</t>
  </si>
  <si>
    <t>Белок-г/л</t>
  </si>
  <si>
    <t>Реакция</t>
  </si>
  <si>
    <t>Лейкоциты-вп/зр*2</t>
  </si>
  <si>
    <t>Нитриты</t>
  </si>
  <si>
    <t>ЕрохинаАВ</t>
  </si>
  <si>
    <t>female</t>
  </si>
  <si>
    <t>БП</t>
  </si>
  <si>
    <t>1-stage</t>
  </si>
  <si>
    <t>нет</t>
  </si>
  <si>
    <t>СоколовАВ</t>
  </si>
  <si>
    <t>male</t>
  </si>
  <si>
    <t>ЕфремоваГВ</t>
  </si>
  <si>
    <t>СР</t>
  </si>
  <si>
    <t>да</t>
  </si>
  <si>
    <t>отрицательно</t>
  </si>
  <si>
    <t>Кислая</t>
  </si>
  <si>
    <t>СтепановаОН</t>
  </si>
  <si>
    <t>Ярова</t>
  </si>
  <si>
    <t>Дислипиемия</t>
  </si>
  <si>
    <t>Слабокислая</t>
  </si>
  <si>
    <t>Плиева</t>
  </si>
  <si>
    <t>Дислипидемия&amp;ревматоидныйартрит</t>
  </si>
  <si>
    <t>положительно</t>
  </si>
  <si>
    <t>Назарова</t>
  </si>
  <si>
    <t>Елкина</t>
  </si>
  <si>
    <t>Утешева</t>
  </si>
  <si>
    <t>Беликова</t>
  </si>
  <si>
    <t>Лавренович</t>
  </si>
  <si>
    <t>Матвеева</t>
  </si>
  <si>
    <t>Дислипидемия</t>
  </si>
  <si>
    <t>Ощепкова</t>
  </si>
  <si>
    <t>Дислипидемия&amp;мочекаменнаяболезнь</t>
  </si>
  <si>
    <t>Атырок</t>
  </si>
  <si>
    <t>БП?Повыписке-мультисистемнаяатрофия</t>
  </si>
  <si>
    <t>Шарипов</t>
  </si>
  <si>
    <t>2-stage</t>
  </si>
  <si>
    <t>Алиякберова</t>
  </si>
  <si>
    <t>Камальдинова</t>
  </si>
  <si>
    <t>Абдулаева</t>
  </si>
  <si>
    <t>Дефицитжелеза</t>
  </si>
  <si>
    <t>Тимакова</t>
  </si>
  <si>
    <t>3-stage</t>
  </si>
  <si>
    <t>В12-дефицитнаяанемия</t>
  </si>
  <si>
    <t>Амиров</t>
  </si>
  <si>
    <t>Щербакова</t>
  </si>
  <si>
    <t>Низковская</t>
  </si>
  <si>
    <t>Опоцкий</t>
  </si>
  <si>
    <t>0 </t>
  </si>
  <si>
    <t>Нейтральная</t>
  </si>
  <si>
    <t>Павлова</t>
  </si>
  <si>
    <t>Гиперхолестеринемия</t>
  </si>
  <si>
    <t>Мочекаменнаяболезнь&amp;гипокальциемия</t>
  </si>
  <si>
    <t>Дурова</t>
  </si>
  <si>
    <t>Мочекаменнаяболезнь&amp;гиперхолестеринемия</t>
  </si>
  <si>
    <t>Белов</t>
  </si>
  <si>
    <t>Гипербилирубинемия</t>
  </si>
  <si>
    <t>Подушкина</t>
  </si>
  <si>
    <t>Столяров</t>
  </si>
  <si>
    <t>Селезнева</t>
  </si>
  <si>
    <t>Сандырева</t>
  </si>
  <si>
    <t>Ефимов</t>
  </si>
  <si>
    <t>Мочекаменнаяболезнь</t>
  </si>
  <si>
    <t>Доминге</t>
  </si>
  <si>
    <t>Баранова</t>
  </si>
  <si>
    <t>AK-12117-23</t>
  </si>
  <si>
    <t>AK-17151-23</t>
  </si>
  <si>
    <t>AK-26696-23</t>
  </si>
  <si>
    <t>AK-30867-23</t>
  </si>
  <si>
    <t>AK-30970-23</t>
  </si>
  <si>
    <t>AK-25318-23</t>
  </si>
  <si>
    <t>C3457-23</t>
  </si>
  <si>
    <t>C3507-23</t>
  </si>
  <si>
    <t>C3675-23</t>
  </si>
  <si>
    <t>C3697-23</t>
  </si>
  <si>
    <t>C3662-23</t>
  </si>
  <si>
    <t>C3745-23</t>
  </si>
  <si>
    <t>C-4972-23</t>
  </si>
  <si>
    <t>C4947-23</t>
  </si>
  <si>
    <t>C4808-23</t>
  </si>
  <si>
    <t>C4976-23</t>
  </si>
  <si>
    <t>C4912-23</t>
  </si>
  <si>
    <t>C5402-23</t>
  </si>
  <si>
    <t>C4867-23</t>
  </si>
  <si>
    <t>C4865-23</t>
  </si>
  <si>
    <t>C-5950-23</t>
  </si>
  <si>
    <t>C3910-23</t>
  </si>
  <si>
    <t>C3889-23</t>
  </si>
  <si>
    <t>C1712-23</t>
  </si>
  <si>
    <t>C1488-23</t>
  </si>
  <si>
    <t>C1602-23</t>
  </si>
  <si>
    <t>C1618-23</t>
  </si>
  <si>
    <t>C1752-23</t>
  </si>
  <si>
    <t>C1776-23</t>
  </si>
  <si>
    <t>C1929-23</t>
  </si>
  <si>
    <t>C1964-23</t>
  </si>
  <si>
    <t>C1966-23</t>
  </si>
  <si>
    <t>C1970-23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</si>
</sst>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  <scheme val="minor"/>
    </font>
    <font>
      <sz val="11"/>
      <name val="Arial"/>
    </font>
    <font>
      <sz val="11"/>
      <name val="Calibri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horizontal="center" vertical="center" textRotation="90" wrapText="1"/>
    </xf>
    <xf numFmtId="0" fontId="1" fillId="2" borderId="1" xfId="0" applyFont="1" applyFill="1" applyBorder="1" applyAlignment="1">
      <alignment horizontal="center" vertical="center" textRotation="90" wrapText="1"/>
    </xf>
    <xf numFmtId="0" fontId="2" fillId="3" borderId="1" xfId="0" applyFont="1" applyFill="1" applyBorder="1" applyAlignment="1">
      <alignment horizontal="center" vertical="center" textRotation="90" wrapText="1"/>
    </xf>
    <xf numFmtId="14" fontId="2" fillId="0" borderId="0" xfId="0" applyNumberFormat="1" applyFont="1"/>
    <xf numFmtId="0" fontId="2" fillId="0" borderId="0" xfId="0" applyFont="1"/>
    <xf numFmtId="10" fontId="2" fillId="0" borderId="0" xfId="0" applyNumberFormat="1" applyFont="1"/>
    <xf numFmtId="9" fontId="2" fillId="0" borderId="0" xfId="0" applyNumberFormat="1" applyFont="1"/>
    <xf numFmtId="0" fontId="2" fillId="2" borderId="1" xfId="0" applyFont="1" applyFill="1" applyBorder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00"/>
  <sheetViews>
    <sheetView tabSelected="1" zoomScaleNormal="100" workbookViewId="0">
      <pane ySplit="1" topLeftCell="A23" activePane="bottomLeft" state="frozen"/>
      <selection pane="bottomLeft" activeCell="K27" sqref="K27"/>
    </sheetView>
  </sheetViews>
  <sheetFormatPr defaultColWidth="14.44140625" defaultRowHeight="15" customHeight="1" x14ac:dyDescent="0.3"/>
  <cols>
    <col min="1" max="1" width="3.44140625" customWidth="1"/>
    <col min="2" max="2" width="13.88671875" customWidth="1"/>
    <col min="3" max="3" width="10.88671875" customWidth="1"/>
    <col min="4" max="4" width="6.6640625" customWidth="1"/>
    <col min="5" max="5" width="3.44140625" customWidth="1"/>
    <col min="6" max="6" width="4.109375" customWidth="1"/>
    <col min="7" max="7" width="7" customWidth="1"/>
    <col min="8" max="8" width="3.44140625" customWidth="1"/>
    <col min="9" max="9" width="3.88671875" customWidth="1"/>
    <col min="10" max="10" width="4.5546875" customWidth="1"/>
    <col min="11" max="11" width="5.33203125" customWidth="1"/>
    <col min="12" max="12" width="6.44140625" customWidth="1"/>
    <col min="13" max="13" width="3.88671875" customWidth="1"/>
    <col min="14" max="14" width="4.6640625" customWidth="1"/>
    <col min="15" max="15" width="10.109375" customWidth="1"/>
    <col min="16" max="16" width="8.5546875" customWidth="1"/>
    <col min="17" max="18" width="7" customWidth="1"/>
    <col min="19" max="19" width="6" customWidth="1"/>
    <col min="20" max="21" width="4" customWidth="1"/>
    <col min="22" max="23" width="6" customWidth="1"/>
    <col min="24" max="25" width="7" customWidth="1"/>
    <col min="26" max="26" width="3.44140625" customWidth="1"/>
    <col min="27" max="27" width="7" customWidth="1"/>
    <col min="28" max="31" width="4" customWidth="1"/>
    <col min="32" max="33" width="6" customWidth="1"/>
    <col min="34" max="34" width="3.44140625" customWidth="1"/>
    <col min="35" max="35" width="8.5546875" customWidth="1"/>
    <col min="36" max="36" width="4" customWidth="1"/>
    <col min="37" max="37" width="6" customWidth="1"/>
    <col min="38" max="38" width="7" customWidth="1"/>
    <col min="39" max="40" width="5" customWidth="1"/>
    <col min="41" max="41" width="4" customWidth="1"/>
    <col min="42" max="42" width="5.33203125" customWidth="1"/>
    <col min="43" max="48" width="3.5546875" customWidth="1"/>
  </cols>
  <sheetData>
    <row r="1" spans="1:48" ht="13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</row>
    <row r="2" spans="1:48" ht="14.25" customHeight="1" x14ac:dyDescent="0.3">
      <c r="A2">
        <v>1</v>
      </c>
      <c r="B2" t="s">
        <v>48</v>
      </c>
      <c r="C2" t="s">
        <v>108</v>
      </c>
      <c r="D2" t="s">
        <v>49</v>
      </c>
      <c r="E2">
        <v>63</v>
      </c>
      <c r="F2" t="s">
        <v>50</v>
      </c>
      <c r="G2" t="s">
        <v>51</v>
      </c>
      <c r="H2">
        <v>1</v>
      </c>
      <c r="J2" t="s">
        <v>52</v>
      </c>
      <c r="K2" t="s">
        <v>52</v>
      </c>
      <c r="L2" t="s">
        <v>52</v>
      </c>
      <c r="M2" t="s">
        <v>52</v>
      </c>
      <c r="O2" s="4"/>
      <c r="P2" s="5">
        <v>4.88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>
        <v>136</v>
      </c>
      <c r="AJ2" s="5">
        <v>5.6</v>
      </c>
      <c r="AK2" s="5">
        <v>7.1</v>
      </c>
      <c r="AL2" s="5"/>
      <c r="AM2" s="5"/>
      <c r="AN2" s="5"/>
      <c r="AO2" s="5"/>
    </row>
    <row r="3" spans="1:48" ht="14.25" customHeight="1" x14ac:dyDescent="0.3">
      <c r="A3">
        <v>2</v>
      </c>
      <c r="B3" t="s">
        <v>53</v>
      </c>
      <c r="C3" t="s">
        <v>109</v>
      </c>
      <c r="D3" t="s">
        <v>54</v>
      </c>
      <c r="E3">
        <v>66</v>
      </c>
      <c r="F3" t="s">
        <v>50</v>
      </c>
      <c r="G3" t="s">
        <v>51</v>
      </c>
      <c r="H3">
        <v>2</v>
      </c>
      <c r="J3" t="s">
        <v>52</v>
      </c>
      <c r="K3" t="s">
        <v>52</v>
      </c>
      <c r="L3" t="s">
        <v>52</v>
      </c>
      <c r="M3" t="s">
        <v>52</v>
      </c>
      <c r="O3" s="4"/>
      <c r="P3" s="5">
        <v>4.3099999999999996</v>
      </c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>
        <v>142</v>
      </c>
      <c r="AJ3" s="5">
        <v>6.1</v>
      </c>
      <c r="AK3" s="5">
        <v>6.6</v>
      </c>
      <c r="AL3" s="5"/>
      <c r="AM3" s="5"/>
      <c r="AN3" s="5"/>
      <c r="AO3" s="5"/>
    </row>
    <row r="4" spans="1:48" ht="14.25" customHeight="1" x14ac:dyDescent="0.3">
      <c r="A4">
        <v>3</v>
      </c>
      <c r="B4" t="s">
        <v>55</v>
      </c>
      <c r="C4" t="s">
        <v>114</v>
      </c>
      <c r="D4" t="s">
        <v>49</v>
      </c>
      <c r="E4">
        <v>79</v>
      </c>
      <c r="F4" t="s">
        <v>56</v>
      </c>
      <c r="I4" t="s">
        <v>52</v>
      </c>
      <c r="J4" t="s">
        <v>57</v>
      </c>
      <c r="K4" t="s">
        <v>52</v>
      </c>
      <c r="L4" t="s">
        <v>57</v>
      </c>
      <c r="M4" t="s">
        <v>52</v>
      </c>
      <c r="O4" s="4">
        <v>45183</v>
      </c>
      <c r="P4" s="5">
        <v>4.76</v>
      </c>
      <c r="Q4" s="6">
        <v>0.41199999999999998</v>
      </c>
      <c r="R4" s="6">
        <v>0.621</v>
      </c>
      <c r="S4" s="5">
        <v>0.88</v>
      </c>
      <c r="T4" s="5">
        <v>286</v>
      </c>
      <c r="U4" s="5">
        <v>7.7</v>
      </c>
      <c r="V4" s="6">
        <v>1.4E-2</v>
      </c>
      <c r="W4" s="6">
        <v>1.4E-2</v>
      </c>
      <c r="X4" s="6">
        <v>0.28100000000000003</v>
      </c>
      <c r="Y4" s="7">
        <v>7.0000000000000007E-2</v>
      </c>
      <c r="Z4" s="5"/>
      <c r="AA4" s="5"/>
      <c r="AB4" s="5">
        <v>2.2000000000000002</v>
      </c>
      <c r="AC4" s="5">
        <v>0.5</v>
      </c>
      <c r="AD4" s="5">
        <v>0.1</v>
      </c>
      <c r="AE4" s="5">
        <v>0.1</v>
      </c>
      <c r="AF4" s="5">
        <v>4.8</v>
      </c>
      <c r="AG4" s="5"/>
      <c r="AH4" s="5">
        <v>2</v>
      </c>
      <c r="AI4" s="5">
        <v>141</v>
      </c>
      <c r="AJ4" s="5">
        <v>5.4</v>
      </c>
      <c r="AK4" s="5">
        <v>8.6</v>
      </c>
      <c r="AL4" s="5"/>
      <c r="AM4" s="5">
        <v>86.6</v>
      </c>
      <c r="AN4" s="5">
        <v>29.6</v>
      </c>
      <c r="AO4" s="5">
        <v>342</v>
      </c>
      <c r="AQ4" t="s">
        <v>58</v>
      </c>
      <c r="AR4" t="s">
        <v>58</v>
      </c>
      <c r="AS4">
        <v>3.4000000000000002E-2</v>
      </c>
      <c r="AT4" t="s">
        <v>59</v>
      </c>
      <c r="AV4" t="s">
        <v>58</v>
      </c>
    </row>
    <row r="5" spans="1:48" ht="14.25" customHeight="1" x14ac:dyDescent="0.3">
      <c r="A5">
        <v>4</v>
      </c>
      <c r="B5" t="s">
        <v>60</v>
      </c>
      <c r="C5" t="s">
        <v>115</v>
      </c>
      <c r="D5" t="s">
        <v>49</v>
      </c>
      <c r="E5">
        <v>71</v>
      </c>
      <c r="F5" t="s">
        <v>56</v>
      </c>
      <c r="I5" t="s">
        <v>52</v>
      </c>
      <c r="J5" t="s">
        <v>57</v>
      </c>
      <c r="K5" t="s">
        <v>52</v>
      </c>
      <c r="L5" t="s">
        <v>52</v>
      </c>
      <c r="M5" t="s">
        <v>52</v>
      </c>
      <c r="O5" s="4">
        <v>45188</v>
      </c>
      <c r="P5" s="5">
        <v>4.13</v>
      </c>
      <c r="Q5" s="6">
        <v>0.36199999999999999</v>
      </c>
      <c r="R5" s="6">
        <v>0.55900000000000005</v>
      </c>
      <c r="S5" s="5">
        <v>0.9</v>
      </c>
      <c r="T5" s="5">
        <v>312</v>
      </c>
      <c r="U5" s="5">
        <v>9.3000000000000007</v>
      </c>
      <c r="V5" s="6">
        <v>4.8000000000000001E-2</v>
      </c>
      <c r="W5" s="6">
        <v>1.4E-2</v>
      </c>
      <c r="X5" s="6">
        <v>0.30399999999999999</v>
      </c>
      <c r="Y5" s="6">
        <v>7.4999999999999997E-2</v>
      </c>
      <c r="Z5" s="5"/>
      <c r="AA5" s="5"/>
      <c r="AB5" s="5">
        <v>2.8</v>
      </c>
      <c r="AC5" s="5">
        <v>0.7</v>
      </c>
      <c r="AD5" s="5">
        <v>0.4</v>
      </c>
      <c r="AE5" s="5">
        <v>0.1</v>
      </c>
      <c r="AF5" s="5">
        <v>5.3</v>
      </c>
      <c r="AG5" s="5"/>
      <c r="AH5" s="5">
        <v>6</v>
      </c>
      <c r="AI5" s="5">
        <v>156</v>
      </c>
      <c r="AJ5" s="5">
        <v>5.8</v>
      </c>
      <c r="AK5" s="5">
        <v>5.7</v>
      </c>
      <c r="AL5" s="5"/>
      <c r="AM5" s="5">
        <v>87.7</v>
      </c>
      <c r="AN5" s="5">
        <v>29.8</v>
      </c>
      <c r="AO5" s="5">
        <v>340</v>
      </c>
      <c r="AQ5" t="s">
        <v>58</v>
      </c>
      <c r="AR5" t="s">
        <v>58</v>
      </c>
      <c r="AS5">
        <v>2.3E-2</v>
      </c>
      <c r="AT5" t="s">
        <v>59</v>
      </c>
      <c r="AV5" t="s">
        <v>58</v>
      </c>
    </row>
    <row r="6" spans="1:48" ht="14.25" customHeight="1" x14ac:dyDescent="0.3">
      <c r="A6">
        <v>5</v>
      </c>
      <c r="B6" t="s">
        <v>61</v>
      </c>
      <c r="C6" t="s">
        <v>116</v>
      </c>
      <c r="D6" t="s">
        <v>49</v>
      </c>
      <c r="E6">
        <v>61</v>
      </c>
      <c r="F6" t="s">
        <v>56</v>
      </c>
      <c r="I6" t="s">
        <v>52</v>
      </c>
      <c r="J6" t="s">
        <v>57</v>
      </c>
      <c r="K6" t="s">
        <v>57</v>
      </c>
      <c r="L6" t="s">
        <v>52</v>
      </c>
      <c r="M6" t="s">
        <v>52</v>
      </c>
      <c r="N6" t="s">
        <v>62</v>
      </c>
      <c r="O6" s="4">
        <v>45196</v>
      </c>
      <c r="P6" s="5">
        <v>4.59</v>
      </c>
      <c r="Q6" s="6">
        <v>0.40899999999999997</v>
      </c>
      <c r="R6" s="6">
        <v>0.64300000000000002</v>
      </c>
      <c r="S6" s="5">
        <v>0.9</v>
      </c>
      <c r="T6" s="5">
        <v>329</v>
      </c>
      <c r="U6" s="5">
        <v>6.7</v>
      </c>
      <c r="V6" s="6">
        <v>2.5000000000000001E-2</v>
      </c>
      <c r="W6" s="6">
        <v>7.0000000000000001E-3</v>
      </c>
      <c r="X6" s="6">
        <v>0.25800000000000001</v>
      </c>
      <c r="Y6" s="6">
        <v>6.7000000000000004E-2</v>
      </c>
      <c r="Z6" s="7">
        <v>0.02</v>
      </c>
      <c r="AA6" s="6">
        <v>0.623</v>
      </c>
      <c r="AB6" s="5">
        <v>1.7</v>
      </c>
      <c r="AC6" s="5">
        <v>0.4</v>
      </c>
      <c r="AD6" s="5">
        <v>0.2</v>
      </c>
      <c r="AE6" s="5">
        <v>0</v>
      </c>
      <c r="AF6" s="5">
        <v>4.4000000000000004</v>
      </c>
      <c r="AG6" s="5"/>
      <c r="AH6" s="5">
        <v>20</v>
      </c>
      <c r="AI6" s="5">
        <v>138</v>
      </c>
      <c r="AJ6" s="5">
        <v>5.5</v>
      </c>
      <c r="AK6" s="5">
        <v>7.3</v>
      </c>
      <c r="AL6" s="6">
        <v>8.1000000000000003E-2</v>
      </c>
      <c r="AM6" s="5">
        <v>89.1</v>
      </c>
      <c r="AN6" s="5">
        <v>30.1</v>
      </c>
      <c r="AO6" s="5">
        <v>337</v>
      </c>
      <c r="AP6">
        <v>1015</v>
      </c>
      <c r="AQ6" t="s">
        <v>58</v>
      </c>
      <c r="AR6" t="s">
        <v>58</v>
      </c>
      <c r="AS6">
        <v>4.8000000000000001E-2</v>
      </c>
      <c r="AT6" t="s">
        <v>63</v>
      </c>
      <c r="AU6">
        <f>3+5</f>
        <v>8</v>
      </c>
      <c r="AV6" t="s">
        <v>58</v>
      </c>
    </row>
    <row r="7" spans="1:48" ht="14.25" customHeight="1" x14ac:dyDescent="0.3">
      <c r="A7">
        <v>6</v>
      </c>
      <c r="B7" t="s">
        <v>64</v>
      </c>
      <c r="C7" t="s">
        <v>117</v>
      </c>
      <c r="D7" t="s">
        <v>49</v>
      </c>
      <c r="E7">
        <v>56</v>
      </c>
      <c r="F7" t="s">
        <v>56</v>
      </c>
      <c r="I7" t="s">
        <v>52</v>
      </c>
      <c r="J7" t="s">
        <v>57</v>
      </c>
      <c r="K7" t="s">
        <v>52</v>
      </c>
      <c r="L7" t="s">
        <v>52</v>
      </c>
      <c r="M7" t="s">
        <v>52</v>
      </c>
      <c r="N7" t="s">
        <v>65</v>
      </c>
      <c r="O7" s="4">
        <v>45196</v>
      </c>
      <c r="P7" s="5">
        <v>4.54</v>
      </c>
      <c r="Q7" s="6">
        <v>0.39700000000000002</v>
      </c>
      <c r="R7" s="6">
        <v>0.623</v>
      </c>
      <c r="S7" s="5">
        <v>0.89</v>
      </c>
      <c r="T7" s="5">
        <v>233</v>
      </c>
      <c r="U7" s="5">
        <v>5.9</v>
      </c>
      <c r="V7" s="6">
        <v>8.9999999999999993E-3</v>
      </c>
      <c r="W7" s="6">
        <v>3.0000000000000001E-3</v>
      </c>
      <c r="X7" s="6">
        <v>0.312</v>
      </c>
      <c r="Y7" s="6">
        <v>5.2999999999999999E-2</v>
      </c>
      <c r="Z7" s="7">
        <v>0.02</v>
      </c>
      <c r="AA7" s="6">
        <v>0.60299999999999998</v>
      </c>
      <c r="AB7" s="5">
        <v>1.8</v>
      </c>
      <c r="AC7" s="5">
        <v>0.3</v>
      </c>
      <c r="AD7" s="5">
        <v>0.1</v>
      </c>
      <c r="AE7" s="5">
        <v>0</v>
      </c>
      <c r="AF7" s="5">
        <v>3.7</v>
      </c>
      <c r="AG7" s="5"/>
      <c r="AH7" s="5">
        <v>10</v>
      </c>
      <c r="AI7" s="5">
        <v>134</v>
      </c>
      <c r="AJ7" s="5">
        <v>5.6</v>
      </c>
      <c r="AK7" s="5">
        <v>5.0999999999999996</v>
      </c>
      <c r="AL7" s="5"/>
      <c r="AM7" s="5">
        <v>87.4</v>
      </c>
      <c r="AN7" s="5">
        <v>29.5</v>
      </c>
      <c r="AO7" s="5">
        <v>338</v>
      </c>
      <c r="AP7">
        <v>1011</v>
      </c>
      <c r="AQ7" t="s">
        <v>58</v>
      </c>
      <c r="AR7" t="s">
        <v>66</v>
      </c>
      <c r="AS7">
        <v>3.3000000000000002E-2</v>
      </c>
      <c r="AT7" t="s">
        <v>63</v>
      </c>
      <c r="AU7">
        <f>1+3</f>
        <v>4</v>
      </c>
      <c r="AV7" t="s">
        <v>58</v>
      </c>
    </row>
    <row r="8" spans="1:48" ht="14.25" customHeight="1" x14ac:dyDescent="0.3">
      <c r="A8">
        <v>7</v>
      </c>
      <c r="B8" t="s">
        <v>67</v>
      </c>
      <c r="C8" t="s">
        <v>118</v>
      </c>
      <c r="D8" t="s">
        <v>49</v>
      </c>
      <c r="E8">
        <v>60</v>
      </c>
      <c r="F8" t="s">
        <v>56</v>
      </c>
      <c r="I8" t="s">
        <v>52</v>
      </c>
      <c r="J8" t="s">
        <v>57</v>
      </c>
      <c r="K8" t="s">
        <v>52</v>
      </c>
      <c r="L8" t="s">
        <v>52</v>
      </c>
      <c r="M8" t="s">
        <v>52</v>
      </c>
      <c r="O8" s="4">
        <v>45196</v>
      </c>
      <c r="P8" s="5">
        <v>4.6500000000000004</v>
      </c>
      <c r="Q8" s="6">
        <v>0.38300000000000001</v>
      </c>
      <c r="R8" s="6">
        <v>0.60399999999999998</v>
      </c>
      <c r="S8" s="5">
        <v>0.82</v>
      </c>
      <c r="T8" s="5">
        <v>251</v>
      </c>
      <c r="U8" s="5">
        <v>7.4</v>
      </c>
      <c r="V8" s="6">
        <v>2.1999999999999999E-2</v>
      </c>
      <c r="W8" s="6">
        <v>7.0000000000000001E-3</v>
      </c>
      <c r="X8" s="6">
        <v>0.28399999999999997</v>
      </c>
      <c r="Y8" s="6">
        <v>8.3000000000000004E-2</v>
      </c>
      <c r="Z8" s="7">
        <v>0.01</v>
      </c>
      <c r="AA8" s="6">
        <v>0.59399999999999997</v>
      </c>
      <c r="AB8" s="5">
        <v>2.1</v>
      </c>
      <c r="AC8" s="5">
        <v>0.6</v>
      </c>
      <c r="AD8" s="5">
        <v>0.2</v>
      </c>
      <c r="AE8" s="5">
        <v>0.1</v>
      </c>
      <c r="AF8" s="5">
        <v>4.4000000000000004</v>
      </c>
      <c r="AG8" s="5"/>
      <c r="AH8" s="5">
        <v>22</v>
      </c>
      <c r="AI8" s="5">
        <v>129</v>
      </c>
      <c r="AJ8" s="5">
        <v>6.1</v>
      </c>
      <c r="AK8" s="5">
        <v>5.3</v>
      </c>
      <c r="AL8" s="5"/>
      <c r="AM8" s="5">
        <v>82.4</v>
      </c>
      <c r="AN8" s="5">
        <v>27.7</v>
      </c>
      <c r="AO8" s="5">
        <v>337</v>
      </c>
      <c r="AP8">
        <v>1012</v>
      </c>
      <c r="AQ8" t="s">
        <v>58</v>
      </c>
      <c r="AR8" t="s">
        <v>58</v>
      </c>
      <c r="AS8">
        <v>2.5999999999999999E-2</v>
      </c>
      <c r="AT8" t="s">
        <v>63</v>
      </c>
      <c r="AU8">
        <f>0+1</f>
        <v>1</v>
      </c>
      <c r="AV8" t="s">
        <v>58</v>
      </c>
    </row>
    <row r="9" spans="1:48" ht="14.25" customHeight="1" x14ac:dyDescent="0.3">
      <c r="A9">
        <v>8</v>
      </c>
      <c r="B9" t="s">
        <v>68</v>
      </c>
      <c r="C9" t="s">
        <v>119</v>
      </c>
      <c r="D9" t="s">
        <v>49</v>
      </c>
      <c r="E9">
        <v>66</v>
      </c>
      <c r="F9" t="s">
        <v>56</v>
      </c>
      <c r="I9" t="s">
        <v>52</v>
      </c>
      <c r="J9" t="s">
        <v>57</v>
      </c>
      <c r="K9" t="s">
        <v>52</v>
      </c>
      <c r="L9" t="s">
        <v>57</v>
      </c>
      <c r="M9" t="s">
        <v>52</v>
      </c>
      <c r="O9" s="4">
        <v>45212</v>
      </c>
      <c r="P9" s="5">
        <v>4.6500000000000004</v>
      </c>
      <c r="Q9" s="6">
        <v>0.41899999999999998</v>
      </c>
      <c r="R9" s="6">
        <v>0.56599999999999995</v>
      </c>
      <c r="S9" s="5"/>
      <c r="T9" s="5">
        <v>217</v>
      </c>
      <c r="U9" s="5">
        <v>6.8</v>
      </c>
      <c r="V9" s="6">
        <v>6.0000000000000001E-3</v>
      </c>
      <c r="W9" s="6">
        <v>5.0000000000000001E-3</v>
      </c>
      <c r="X9" s="6">
        <v>0.33300000000000002</v>
      </c>
      <c r="Y9" s="6">
        <v>0.09</v>
      </c>
      <c r="Z9" s="5"/>
      <c r="AA9" s="5"/>
      <c r="AB9" s="5"/>
      <c r="AC9" s="5"/>
      <c r="AD9" s="5"/>
      <c r="AE9" s="5"/>
      <c r="AF9" s="5"/>
      <c r="AG9" s="5"/>
      <c r="AH9" s="5">
        <v>15</v>
      </c>
      <c r="AI9" s="5">
        <v>144</v>
      </c>
      <c r="AJ9" s="5">
        <v>5.2</v>
      </c>
      <c r="AK9" s="5">
        <v>5.7</v>
      </c>
      <c r="AL9" s="6">
        <v>5.8999999999999997E-2</v>
      </c>
      <c r="AM9" s="5"/>
      <c r="AN9" s="5"/>
      <c r="AO9" s="5"/>
      <c r="AP9">
        <v>1010</v>
      </c>
      <c r="AQ9" t="s">
        <v>58</v>
      </c>
      <c r="AR9" t="s">
        <v>58</v>
      </c>
      <c r="AS9">
        <v>4.3999999999999997E-2</v>
      </c>
      <c r="AT9" t="s">
        <v>59</v>
      </c>
      <c r="AU9">
        <f>4+6</f>
        <v>10</v>
      </c>
      <c r="AV9" t="s">
        <v>58</v>
      </c>
    </row>
    <row r="10" spans="1:48" ht="14.25" customHeight="1" x14ac:dyDescent="0.3">
      <c r="A10">
        <v>9</v>
      </c>
      <c r="B10" t="s">
        <v>69</v>
      </c>
      <c r="C10" t="s">
        <v>120</v>
      </c>
      <c r="D10" t="s">
        <v>49</v>
      </c>
      <c r="E10">
        <v>66</v>
      </c>
      <c r="F10" t="s">
        <v>56</v>
      </c>
      <c r="I10" t="s">
        <v>52</v>
      </c>
      <c r="J10" t="s">
        <v>57</v>
      </c>
      <c r="K10" t="s">
        <v>57</v>
      </c>
      <c r="L10" t="s">
        <v>52</v>
      </c>
      <c r="M10" t="s">
        <v>52</v>
      </c>
      <c r="O10" s="4">
        <v>45241</v>
      </c>
      <c r="P10" s="5">
        <v>4.41</v>
      </c>
      <c r="Q10" s="6">
        <v>0.36799999999999999</v>
      </c>
      <c r="R10" s="6">
        <v>0.503</v>
      </c>
      <c r="S10" s="5">
        <v>0.86</v>
      </c>
      <c r="T10" s="5">
        <v>247</v>
      </c>
      <c r="U10" s="5">
        <v>4.9000000000000004</v>
      </c>
      <c r="V10" s="7">
        <v>0.03</v>
      </c>
      <c r="W10" s="6">
        <v>7.0000000000000001E-3</v>
      </c>
      <c r="X10" s="6">
        <v>0.38600000000000001</v>
      </c>
      <c r="Y10" s="6">
        <v>7.3999999999999996E-2</v>
      </c>
      <c r="Z10" s="7">
        <v>0</v>
      </c>
      <c r="AA10" s="6">
        <v>0.503</v>
      </c>
      <c r="AB10" s="5">
        <v>1.9</v>
      </c>
      <c r="AC10" s="5">
        <v>0.4</v>
      </c>
      <c r="AD10" s="5">
        <v>0.1</v>
      </c>
      <c r="AE10" s="5">
        <v>0</v>
      </c>
      <c r="AF10" s="5">
        <v>2.5</v>
      </c>
      <c r="AG10" s="5"/>
      <c r="AH10" s="5"/>
      <c r="AI10" s="5">
        <v>126</v>
      </c>
      <c r="AJ10" s="5">
        <v>6.2</v>
      </c>
      <c r="AK10" s="5">
        <v>3.8</v>
      </c>
      <c r="AL10" s="6">
        <v>6.4000000000000001E-2</v>
      </c>
      <c r="AM10" s="5">
        <v>83.4</v>
      </c>
      <c r="AN10" s="5">
        <v>28.6</v>
      </c>
      <c r="AO10" s="5">
        <v>342</v>
      </c>
      <c r="AP10">
        <v>1024</v>
      </c>
      <c r="AQ10" t="s">
        <v>66</v>
      </c>
      <c r="AR10" t="s">
        <v>58</v>
      </c>
      <c r="AS10">
        <v>4.3999999999999997E-2</v>
      </c>
      <c r="AT10" t="s">
        <v>59</v>
      </c>
      <c r="AU10">
        <f>7+8</f>
        <v>15</v>
      </c>
      <c r="AV10" t="s">
        <v>58</v>
      </c>
    </row>
    <row r="11" spans="1:48" ht="14.25" customHeight="1" x14ac:dyDescent="0.3">
      <c r="A11">
        <v>10</v>
      </c>
      <c r="B11" t="s">
        <v>70</v>
      </c>
      <c r="C11" t="s">
        <v>121</v>
      </c>
      <c r="D11" t="s">
        <v>49</v>
      </c>
      <c r="E11">
        <v>65</v>
      </c>
      <c r="F11" t="s">
        <v>56</v>
      </c>
      <c r="I11" t="s">
        <v>52</v>
      </c>
      <c r="J11" t="s">
        <v>57</v>
      </c>
      <c r="K11" t="s">
        <v>52</v>
      </c>
      <c r="L11" t="s">
        <v>52</v>
      </c>
      <c r="M11" t="s">
        <v>52</v>
      </c>
      <c r="O11" s="4">
        <v>45240</v>
      </c>
      <c r="P11" s="5">
        <v>4.24</v>
      </c>
      <c r="Q11" s="6">
        <v>0.373</v>
      </c>
      <c r="R11" s="7">
        <v>0.38</v>
      </c>
      <c r="S11" s="5">
        <v>0.94</v>
      </c>
      <c r="T11" s="5">
        <v>267</v>
      </c>
      <c r="U11" s="5">
        <v>4.8</v>
      </c>
      <c r="V11" s="7">
        <v>0.06</v>
      </c>
      <c r="W11" s="7">
        <v>0</v>
      </c>
      <c r="X11" s="7">
        <v>0.53</v>
      </c>
      <c r="Y11" s="7">
        <v>0.03</v>
      </c>
      <c r="Z11" s="7">
        <v>0</v>
      </c>
      <c r="AA11" s="7">
        <v>0.38</v>
      </c>
      <c r="AB11" s="5">
        <v>2.6</v>
      </c>
      <c r="AC11" s="5">
        <v>0.1</v>
      </c>
      <c r="AD11" s="5">
        <v>0.3</v>
      </c>
      <c r="AE11" s="5">
        <v>0</v>
      </c>
      <c r="AF11" s="5">
        <v>1.8</v>
      </c>
      <c r="AG11" s="5"/>
      <c r="AH11" s="5">
        <v>14</v>
      </c>
      <c r="AI11" s="5">
        <v>131</v>
      </c>
      <c r="AJ11" s="5">
        <v>4</v>
      </c>
      <c r="AK11" s="5">
        <v>6.1</v>
      </c>
      <c r="AL11" s="5"/>
      <c r="AM11" s="5">
        <v>88</v>
      </c>
      <c r="AN11" s="5">
        <v>30.9</v>
      </c>
      <c r="AO11" s="5">
        <v>351</v>
      </c>
      <c r="AP11">
        <v>1014</v>
      </c>
      <c r="AQ11" t="s">
        <v>58</v>
      </c>
      <c r="AR11" t="s">
        <v>58</v>
      </c>
      <c r="AS11">
        <v>3.5000000000000003E-2</v>
      </c>
      <c r="AT11" t="s">
        <v>63</v>
      </c>
      <c r="AU11">
        <f>3+5</f>
        <v>8</v>
      </c>
      <c r="AV11" t="s">
        <v>58</v>
      </c>
    </row>
    <row r="12" spans="1:48" ht="14.25" customHeight="1" x14ac:dyDescent="0.3">
      <c r="A12">
        <v>11</v>
      </c>
      <c r="B12" t="s">
        <v>71</v>
      </c>
      <c r="C12" t="s">
        <v>122</v>
      </c>
      <c r="D12" t="s">
        <v>54</v>
      </c>
      <c r="E12">
        <v>81</v>
      </c>
      <c r="F12" t="s">
        <v>56</v>
      </c>
      <c r="I12" t="s">
        <v>52</v>
      </c>
      <c r="J12" t="s">
        <v>57</v>
      </c>
      <c r="K12" t="s">
        <v>52</v>
      </c>
      <c r="L12" t="s">
        <v>52</v>
      </c>
      <c r="M12" t="s">
        <v>52</v>
      </c>
      <c r="O12" s="4">
        <v>45238</v>
      </c>
      <c r="P12" s="5">
        <v>4.93</v>
      </c>
      <c r="Q12" s="6">
        <v>0.36899999999999999</v>
      </c>
      <c r="R12" s="7">
        <v>0.54</v>
      </c>
      <c r="S12" s="5">
        <v>0.77</v>
      </c>
      <c r="T12" s="5">
        <v>194</v>
      </c>
      <c r="U12" s="5">
        <v>6.1</v>
      </c>
      <c r="V12" s="6">
        <v>3.1E-2</v>
      </c>
      <c r="W12" s="6">
        <v>3.0000000000000001E-3</v>
      </c>
      <c r="X12" s="6">
        <v>0.31900000000000001</v>
      </c>
      <c r="Y12" s="6">
        <v>0.107</v>
      </c>
      <c r="Z12" s="5"/>
      <c r="AA12" s="5"/>
      <c r="AB12" s="5">
        <v>1.9</v>
      </c>
      <c r="AC12" s="5">
        <v>0.7</v>
      </c>
      <c r="AD12" s="5">
        <v>0.2</v>
      </c>
      <c r="AE12" s="5">
        <v>0</v>
      </c>
      <c r="AF12" s="5">
        <v>3.3</v>
      </c>
      <c r="AG12" s="5" t="s">
        <v>57</v>
      </c>
      <c r="AH12" s="5">
        <v>25</v>
      </c>
      <c r="AI12" s="5">
        <v>125</v>
      </c>
      <c r="AJ12" s="5">
        <v>6.2</v>
      </c>
      <c r="AK12" s="5">
        <v>2.4</v>
      </c>
      <c r="AL12" s="5"/>
      <c r="AM12" s="5">
        <v>74.8</v>
      </c>
      <c r="AN12" s="5">
        <v>25.4</v>
      </c>
      <c r="AO12" s="5">
        <v>339</v>
      </c>
      <c r="AP12">
        <v>1020</v>
      </c>
      <c r="AQ12" t="s">
        <v>58</v>
      </c>
      <c r="AR12" t="s">
        <v>58</v>
      </c>
      <c r="AS12">
        <v>5.5E-2</v>
      </c>
      <c r="AT12" t="s">
        <v>59</v>
      </c>
      <c r="AU12">
        <f>1+2</f>
        <v>3</v>
      </c>
      <c r="AV12" t="s">
        <v>58</v>
      </c>
    </row>
    <row r="13" spans="1:48" ht="14.25" customHeight="1" x14ac:dyDescent="0.3">
      <c r="A13">
        <v>12</v>
      </c>
      <c r="B13" t="s">
        <v>72</v>
      </c>
      <c r="C13" t="s">
        <v>123</v>
      </c>
      <c r="D13" t="s">
        <v>49</v>
      </c>
      <c r="E13">
        <v>69</v>
      </c>
      <c r="F13" t="s">
        <v>56</v>
      </c>
      <c r="I13" t="s">
        <v>52</v>
      </c>
      <c r="J13" t="s">
        <v>57</v>
      </c>
      <c r="K13" t="s">
        <v>57</v>
      </c>
      <c r="L13" t="s">
        <v>57</v>
      </c>
      <c r="M13" t="s">
        <v>52</v>
      </c>
      <c r="N13" t="s">
        <v>73</v>
      </c>
      <c r="O13" s="4">
        <v>45241</v>
      </c>
      <c r="P13" s="5">
        <v>4.8899999999999997</v>
      </c>
      <c r="Q13" s="7">
        <v>0.44</v>
      </c>
      <c r="R13" s="6">
        <v>0.54400000000000004</v>
      </c>
      <c r="S13" s="5">
        <v>0.92</v>
      </c>
      <c r="T13" s="5">
        <v>192</v>
      </c>
      <c r="U13" s="5">
        <v>4.3</v>
      </c>
      <c r="V13" s="6">
        <v>2.9000000000000001E-2</v>
      </c>
      <c r="W13" s="6">
        <v>1.2999999999999999E-2</v>
      </c>
      <c r="X13" s="6">
        <v>0.33800000000000002</v>
      </c>
      <c r="Y13" s="6">
        <v>7.5999999999999998E-2</v>
      </c>
      <c r="Z13" s="7">
        <v>0</v>
      </c>
      <c r="AA13" s="6">
        <v>0.54400000000000004</v>
      </c>
      <c r="AB13" s="5">
        <v>1.5</v>
      </c>
      <c r="AC13" s="5">
        <v>0.3</v>
      </c>
      <c r="AD13" s="5">
        <v>0.1</v>
      </c>
      <c r="AE13" s="5">
        <v>0.1</v>
      </c>
      <c r="AF13" s="5">
        <v>2.2999999999999998</v>
      </c>
      <c r="AG13" s="5"/>
      <c r="AH13" s="5"/>
      <c r="AI13" s="5">
        <v>151</v>
      </c>
      <c r="AJ13" s="5">
        <v>5.3</v>
      </c>
      <c r="AK13" s="5">
        <v>6.3</v>
      </c>
      <c r="AL13" s="6">
        <v>5.1999999999999998E-2</v>
      </c>
      <c r="AM13" s="5">
        <v>90</v>
      </c>
      <c r="AN13" s="5">
        <v>30.9</v>
      </c>
      <c r="AO13" s="5">
        <v>343</v>
      </c>
      <c r="AP13">
        <v>1018</v>
      </c>
      <c r="AQ13" t="s">
        <v>66</v>
      </c>
      <c r="AR13" t="s">
        <v>58</v>
      </c>
      <c r="AS13">
        <v>4.4999999999999998E-2</v>
      </c>
      <c r="AT13" t="s">
        <v>59</v>
      </c>
      <c r="AU13">
        <f>10+12</f>
        <v>22</v>
      </c>
      <c r="AV13" t="s">
        <v>58</v>
      </c>
    </row>
    <row r="14" spans="1:48" ht="14.25" customHeight="1" x14ac:dyDescent="0.3">
      <c r="A14">
        <v>13</v>
      </c>
      <c r="B14" t="s">
        <v>74</v>
      </c>
      <c r="C14" t="s">
        <v>124</v>
      </c>
      <c r="D14" t="s">
        <v>49</v>
      </c>
      <c r="E14">
        <v>84</v>
      </c>
      <c r="F14" t="s">
        <v>56</v>
      </c>
      <c r="I14" t="s">
        <v>52</v>
      </c>
      <c r="J14" t="s">
        <v>57</v>
      </c>
      <c r="K14" t="s">
        <v>52</v>
      </c>
      <c r="L14" t="s">
        <v>57</v>
      </c>
      <c r="M14" t="s">
        <v>52</v>
      </c>
      <c r="N14" t="s">
        <v>75</v>
      </c>
      <c r="O14" s="4">
        <v>45240</v>
      </c>
      <c r="P14" s="5">
        <v>4.25</v>
      </c>
      <c r="Q14" s="6">
        <v>0.38500000000000001</v>
      </c>
      <c r="R14" s="7">
        <v>0.39</v>
      </c>
      <c r="S14" s="5">
        <v>0.93</v>
      </c>
      <c r="T14" s="5">
        <v>223</v>
      </c>
      <c r="U14" s="5">
        <v>4.0999999999999996</v>
      </c>
      <c r="V14" s="7">
        <v>0</v>
      </c>
      <c r="W14" s="7">
        <v>0</v>
      </c>
      <c r="X14" s="7">
        <v>0.5</v>
      </c>
      <c r="Y14" s="7">
        <v>0.11</v>
      </c>
      <c r="Z14" s="7">
        <v>0</v>
      </c>
      <c r="AA14" s="7">
        <v>0.39</v>
      </c>
      <c r="AB14" s="5">
        <v>2</v>
      </c>
      <c r="AC14" s="5">
        <v>0.4</v>
      </c>
      <c r="AD14" s="5">
        <v>0</v>
      </c>
      <c r="AE14" s="5">
        <v>0</v>
      </c>
      <c r="AF14" s="5">
        <v>1.5</v>
      </c>
      <c r="AG14" s="5"/>
      <c r="AH14" s="5">
        <v>15</v>
      </c>
      <c r="AI14" s="5">
        <v>134</v>
      </c>
      <c r="AJ14" s="5">
        <v>4.7</v>
      </c>
      <c r="AK14" s="5">
        <v>4.9000000000000004</v>
      </c>
      <c r="AL14" s="5"/>
      <c r="AM14" s="5">
        <v>90.6</v>
      </c>
      <c r="AN14" s="5">
        <v>31.5</v>
      </c>
      <c r="AO14" s="5">
        <v>348</v>
      </c>
      <c r="AP14">
        <v>1010</v>
      </c>
      <c r="AQ14" t="s">
        <v>58</v>
      </c>
      <c r="AR14" t="s">
        <v>58</v>
      </c>
      <c r="AS14">
        <v>4.5999999999999999E-2</v>
      </c>
      <c r="AT14" t="s">
        <v>59</v>
      </c>
      <c r="AV14" t="s">
        <v>66</v>
      </c>
    </row>
    <row r="15" spans="1:48" ht="14.25" customHeight="1" x14ac:dyDescent="0.3">
      <c r="A15">
        <v>14</v>
      </c>
      <c r="B15" t="s">
        <v>76</v>
      </c>
      <c r="C15" t="s">
        <v>125</v>
      </c>
      <c r="D15" t="s">
        <v>49</v>
      </c>
      <c r="E15">
        <v>58</v>
      </c>
      <c r="F15" s="8" t="s">
        <v>77</v>
      </c>
      <c r="G15" s="8" t="s">
        <v>51</v>
      </c>
      <c r="H15" s="8">
        <v>2</v>
      </c>
      <c r="I15" t="s">
        <v>52</v>
      </c>
      <c r="J15" t="s">
        <v>57</v>
      </c>
      <c r="K15" t="s">
        <v>57</v>
      </c>
      <c r="L15" t="s">
        <v>52</v>
      </c>
      <c r="M15" t="s">
        <v>52</v>
      </c>
      <c r="O15" s="4">
        <v>45254</v>
      </c>
      <c r="P15" s="5">
        <v>4.79</v>
      </c>
      <c r="Q15" s="7">
        <v>0.4</v>
      </c>
      <c r="R15" s="6">
        <v>0.624</v>
      </c>
      <c r="S15" s="5">
        <v>0.84</v>
      </c>
      <c r="T15" s="5">
        <v>240</v>
      </c>
      <c r="U15" s="5">
        <v>7.8</v>
      </c>
      <c r="V15" s="6">
        <v>2.4E-2</v>
      </c>
      <c r="W15" s="6">
        <v>7.0000000000000001E-3</v>
      </c>
      <c r="X15" s="6">
        <v>0.26500000000000001</v>
      </c>
      <c r="Y15" s="7">
        <v>0.08</v>
      </c>
      <c r="Z15" s="7">
        <v>0.02</v>
      </c>
      <c r="AA15" s="6">
        <v>0.60399999999999998</v>
      </c>
      <c r="AB15" s="5">
        <v>2.1</v>
      </c>
      <c r="AC15" s="5">
        <v>0.6</v>
      </c>
      <c r="AD15" s="5">
        <v>0.2</v>
      </c>
      <c r="AE15" s="5">
        <v>0.1</v>
      </c>
      <c r="AF15" s="5">
        <v>4.8</v>
      </c>
      <c r="AG15" s="5"/>
      <c r="AH15" s="5">
        <v>16</v>
      </c>
      <c r="AI15" s="5">
        <v>135</v>
      </c>
      <c r="AJ15" s="5">
        <v>6.5</v>
      </c>
      <c r="AK15" s="5">
        <v>4.3</v>
      </c>
      <c r="AL15" s="6">
        <v>6.4000000000000001E-2</v>
      </c>
      <c r="AM15" s="5">
        <v>83.5</v>
      </c>
      <c r="AN15" s="5">
        <v>28.2</v>
      </c>
      <c r="AO15" s="5">
        <v>338</v>
      </c>
      <c r="AP15">
        <v>1012</v>
      </c>
      <c r="AQ15" t="s">
        <v>58</v>
      </c>
      <c r="AR15" t="s">
        <v>58</v>
      </c>
      <c r="AS15">
        <v>3.6999999999999998E-2</v>
      </c>
      <c r="AT15" t="s">
        <v>59</v>
      </c>
      <c r="AU15">
        <f>2+3</f>
        <v>5</v>
      </c>
      <c r="AV15" t="s">
        <v>58</v>
      </c>
    </row>
    <row r="16" spans="1:48" ht="14.25" customHeight="1" x14ac:dyDescent="0.3">
      <c r="A16">
        <v>15</v>
      </c>
      <c r="B16" t="s">
        <v>78</v>
      </c>
      <c r="C16" t="s">
        <v>110</v>
      </c>
      <c r="D16" t="s">
        <v>54</v>
      </c>
      <c r="E16">
        <v>77</v>
      </c>
      <c r="F16" t="s">
        <v>50</v>
      </c>
      <c r="G16" t="s">
        <v>79</v>
      </c>
      <c r="H16">
        <v>5</v>
      </c>
      <c r="I16" t="s">
        <v>52</v>
      </c>
      <c r="J16" t="s">
        <v>57</v>
      </c>
      <c r="K16" t="s">
        <v>52</v>
      </c>
      <c r="L16" t="s">
        <v>52</v>
      </c>
      <c r="M16" t="s">
        <v>52</v>
      </c>
      <c r="O16" s="4"/>
      <c r="P16" s="5">
        <v>4.12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>
        <v>121</v>
      </c>
      <c r="AJ16" s="5">
        <v>5.4</v>
      </c>
      <c r="AK16" s="5">
        <v>6.7</v>
      </c>
      <c r="AL16" s="5"/>
      <c r="AM16" s="5"/>
      <c r="AN16" s="5"/>
      <c r="AO16" s="5"/>
    </row>
    <row r="17" spans="1:48" ht="14.25" customHeight="1" x14ac:dyDescent="0.3">
      <c r="A17">
        <v>16</v>
      </c>
      <c r="B17" t="s">
        <v>80</v>
      </c>
      <c r="C17" t="s">
        <v>126</v>
      </c>
      <c r="D17" t="s">
        <v>49</v>
      </c>
      <c r="E17">
        <v>58</v>
      </c>
      <c r="F17" t="s">
        <v>56</v>
      </c>
      <c r="O17" s="4"/>
      <c r="P17" s="5">
        <v>5.49</v>
      </c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>
        <v>186</v>
      </c>
      <c r="AJ17" s="5">
        <v>6.8</v>
      </c>
      <c r="AK17" s="5">
        <v>6.3</v>
      </c>
      <c r="AL17" s="5"/>
      <c r="AM17" s="5"/>
      <c r="AN17" s="5"/>
      <c r="AO17" s="5"/>
    </row>
    <row r="18" spans="1:48" ht="14.25" customHeight="1" x14ac:dyDescent="0.3">
      <c r="A18">
        <v>17</v>
      </c>
      <c r="B18" t="s">
        <v>81</v>
      </c>
      <c r="C18" t="s">
        <v>127</v>
      </c>
      <c r="D18" t="s">
        <v>49</v>
      </c>
      <c r="E18">
        <v>81</v>
      </c>
      <c r="F18" t="s">
        <v>56</v>
      </c>
      <c r="I18" t="s">
        <v>52</v>
      </c>
      <c r="J18" t="s">
        <v>57</v>
      </c>
      <c r="K18" t="s">
        <v>57</v>
      </c>
      <c r="L18" t="s">
        <v>52</v>
      </c>
      <c r="M18" t="s">
        <v>52</v>
      </c>
      <c r="N18" t="s">
        <v>73</v>
      </c>
      <c r="O18" s="4">
        <v>45239</v>
      </c>
      <c r="P18" s="5">
        <v>5.04</v>
      </c>
      <c r="Q18" s="6">
        <v>0.432</v>
      </c>
      <c r="R18" s="6">
        <v>0.66400000000000003</v>
      </c>
      <c r="S18" s="5">
        <v>0.91</v>
      </c>
      <c r="T18" s="5">
        <v>235</v>
      </c>
      <c r="U18" s="5">
        <v>6.8</v>
      </c>
      <c r="V18" s="6">
        <v>1.0999999999999999E-2</v>
      </c>
      <c r="W18" s="6">
        <v>5.0000000000000001E-3</v>
      </c>
      <c r="X18" s="6">
        <v>0.26200000000000001</v>
      </c>
      <c r="Y18" s="6">
        <v>5.8000000000000003E-2</v>
      </c>
      <c r="Z18" s="5"/>
      <c r="AA18" s="5"/>
      <c r="AB18" s="5">
        <v>1.8</v>
      </c>
      <c r="AC18" s="5">
        <v>0.4</v>
      </c>
      <c r="AD18" s="5">
        <v>0.1</v>
      </c>
      <c r="AE18" s="5">
        <v>0</v>
      </c>
      <c r="AF18" s="5">
        <v>4.5</v>
      </c>
      <c r="AG18" s="5"/>
      <c r="AH18" s="5">
        <v>5</v>
      </c>
      <c r="AI18" s="5">
        <v>153</v>
      </c>
      <c r="AJ18" s="5">
        <v>6.7</v>
      </c>
      <c r="AK18" s="5">
        <v>4.9000000000000004</v>
      </c>
      <c r="AL18" s="6">
        <v>0.18099999999999999</v>
      </c>
      <c r="AM18" s="5">
        <v>85.7</v>
      </c>
      <c r="AN18" s="5">
        <v>30.4</v>
      </c>
      <c r="AO18" s="5">
        <v>354</v>
      </c>
      <c r="AP18">
        <v>1020</v>
      </c>
      <c r="AQ18" t="s">
        <v>66</v>
      </c>
      <c r="AR18" t="s">
        <v>58</v>
      </c>
      <c r="AS18">
        <v>3.3000000000000002E-2</v>
      </c>
      <c r="AT18" t="s">
        <v>59</v>
      </c>
      <c r="AU18">
        <f>1+2</f>
        <v>3</v>
      </c>
      <c r="AV18" t="s">
        <v>58</v>
      </c>
    </row>
    <row r="19" spans="1:48" ht="14.25" customHeight="1" x14ac:dyDescent="0.3">
      <c r="A19">
        <v>18</v>
      </c>
      <c r="B19" t="s">
        <v>82</v>
      </c>
      <c r="C19" t="s">
        <v>128</v>
      </c>
      <c r="D19" t="s">
        <v>49</v>
      </c>
      <c r="E19">
        <v>63</v>
      </c>
      <c r="F19" t="s">
        <v>50</v>
      </c>
      <c r="G19" t="s">
        <v>79</v>
      </c>
      <c r="H19">
        <v>6</v>
      </c>
      <c r="I19" t="s">
        <v>52</v>
      </c>
      <c r="J19" t="s">
        <v>57</v>
      </c>
      <c r="K19" t="s">
        <v>52</v>
      </c>
      <c r="L19" t="s">
        <v>52</v>
      </c>
      <c r="M19" t="s">
        <v>52</v>
      </c>
      <c r="N19" t="s">
        <v>83</v>
      </c>
      <c r="O19" s="4">
        <v>45278</v>
      </c>
      <c r="P19" s="5">
        <v>4.8099999999999996</v>
      </c>
      <c r="Q19" s="6">
        <v>0.38200000000000001</v>
      </c>
      <c r="R19" s="6">
        <v>0.60199999999999998</v>
      </c>
      <c r="S19" s="5">
        <v>0.81</v>
      </c>
      <c r="T19" s="5">
        <v>285</v>
      </c>
      <c r="U19" s="5">
        <v>6.6</v>
      </c>
      <c r="V19" s="6">
        <v>8.9999999999999993E-3</v>
      </c>
      <c r="W19" s="6">
        <v>1.6E-2</v>
      </c>
      <c r="X19" s="7">
        <v>0.32</v>
      </c>
      <c r="Y19" s="6">
        <v>5.2999999999999999E-2</v>
      </c>
      <c r="Z19" s="5"/>
      <c r="AA19" s="5"/>
      <c r="AB19" s="5">
        <v>2.1</v>
      </c>
      <c r="AC19" s="5">
        <v>0.3</v>
      </c>
      <c r="AD19" s="5">
        <v>0.1</v>
      </c>
      <c r="AE19" s="5">
        <v>0.1</v>
      </c>
      <c r="AF19" s="5">
        <v>4</v>
      </c>
      <c r="AG19" s="5"/>
      <c r="AH19" s="5">
        <v>37</v>
      </c>
      <c r="AI19" s="5">
        <v>130</v>
      </c>
      <c r="AJ19" s="5">
        <v>5.8</v>
      </c>
      <c r="AK19" s="5">
        <v>6.9</v>
      </c>
      <c r="AL19" s="5"/>
      <c r="AM19" s="5">
        <v>79.400000000000006</v>
      </c>
      <c r="AN19" s="5">
        <v>27</v>
      </c>
      <c r="AO19" s="5">
        <v>340</v>
      </c>
      <c r="AP19">
        <v>1024</v>
      </c>
      <c r="AQ19" t="s">
        <v>58</v>
      </c>
      <c r="AR19" t="s">
        <v>58</v>
      </c>
      <c r="AS19">
        <v>6.7000000000000004E-2</v>
      </c>
      <c r="AT19" t="s">
        <v>59</v>
      </c>
      <c r="AU19">
        <f>1+3</f>
        <v>4</v>
      </c>
      <c r="AV19" t="s">
        <v>58</v>
      </c>
    </row>
    <row r="20" spans="1:48" ht="14.25" customHeight="1" x14ac:dyDescent="0.3">
      <c r="A20">
        <v>19</v>
      </c>
      <c r="B20" t="s">
        <v>84</v>
      </c>
      <c r="C20" t="s">
        <v>111</v>
      </c>
      <c r="D20" t="s">
        <v>49</v>
      </c>
      <c r="E20">
        <v>67</v>
      </c>
      <c r="F20" t="s">
        <v>50</v>
      </c>
      <c r="G20" t="s">
        <v>85</v>
      </c>
      <c r="H20">
        <v>8</v>
      </c>
      <c r="I20" t="s">
        <v>52</v>
      </c>
      <c r="J20" t="s">
        <v>57</v>
      </c>
      <c r="K20" t="s">
        <v>52</v>
      </c>
      <c r="L20" t="s">
        <v>52</v>
      </c>
      <c r="M20" t="s">
        <v>52</v>
      </c>
      <c r="N20" t="s">
        <v>86</v>
      </c>
      <c r="O20" s="4"/>
      <c r="P20" s="5">
        <v>4.12</v>
      </c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>
        <v>116</v>
      </c>
      <c r="AJ20" s="5">
        <v>6.1</v>
      </c>
      <c r="AK20" s="5">
        <v>6.1</v>
      </c>
      <c r="AL20" s="5"/>
      <c r="AM20" s="5"/>
      <c r="AN20" s="5"/>
      <c r="AO20" s="5"/>
    </row>
    <row r="21" spans="1:48" ht="14.25" customHeight="1" x14ac:dyDescent="0.3">
      <c r="A21">
        <v>20</v>
      </c>
      <c r="B21" t="s">
        <v>87</v>
      </c>
      <c r="C21" t="s">
        <v>112</v>
      </c>
      <c r="D21" t="s">
        <v>54</v>
      </c>
      <c r="E21">
        <v>64</v>
      </c>
      <c r="F21" t="s">
        <v>50</v>
      </c>
      <c r="G21" t="s">
        <v>51</v>
      </c>
      <c r="H21">
        <v>4</v>
      </c>
      <c r="I21" t="s">
        <v>52</v>
      </c>
      <c r="J21" t="s">
        <v>57</v>
      </c>
      <c r="K21" t="s">
        <v>52</v>
      </c>
      <c r="L21" t="s">
        <v>57</v>
      </c>
      <c r="M21" t="s">
        <v>52</v>
      </c>
      <c r="O21" s="4"/>
      <c r="P21" s="5">
        <v>4.75</v>
      </c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>
        <v>128</v>
      </c>
      <c r="AJ21" s="5">
        <v>5.4</v>
      </c>
      <c r="AK21" s="5">
        <v>7.2</v>
      </c>
      <c r="AL21" s="5"/>
      <c r="AM21" s="5"/>
      <c r="AN21" s="5"/>
      <c r="AO21" s="5"/>
    </row>
    <row r="22" spans="1:48" ht="14.25" customHeight="1" x14ac:dyDescent="0.3">
      <c r="A22">
        <v>21</v>
      </c>
      <c r="B22" t="s">
        <v>88</v>
      </c>
      <c r="C22" t="s">
        <v>113</v>
      </c>
      <c r="D22" t="s">
        <v>49</v>
      </c>
      <c r="E22">
        <v>76</v>
      </c>
      <c r="F22" t="s">
        <v>50</v>
      </c>
      <c r="G22" t="s">
        <v>51</v>
      </c>
      <c r="H22">
        <v>6</v>
      </c>
      <c r="I22" t="s">
        <v>52</v>
      </c>
      <c r="J22" t="s">
        <v>57</v>
      </c>
      <c r="K22" t="s">
        <v>52</v>
      </c>
      <c r="L22" t="s">
        <v>52</v>
      </c>
      <c r="M22" t="s">
        <v>52</v>
      </c>
      <c r="O22" s="4"/>
      <c r="P22" s="5">
        <v>5.23</v>
      </c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>
        <v>136</v>
      </c>
      <c r="AJ22" s="5">
        <v>4.5999999999999996</v>
      </c>
      <c r="AK22" s="5">
        <v>6.1</v>
      </c>
      <c r="AL22" s="5"/>
      <c r="AM22" s="5"/>
      <c r="AN22" s="5"/>
      <c r="AO22" s="5"/>
    </row>
    <row r="23" spans="1:48" ht="14.25" customHeight="1" x14ac:dyDescent="0.3">
      <c r="A23">
        <v>22</v>
      </c>
      <c r="B23" t="s">
        <v>89</v>
      </c>
      <c r="C23" t="s">
        <v>129</v>
      </c>
      <c r="D23" t="s">
        <v>49</v>
      </c>
      <c r="E23">
        <v>79</v>
      </c>
      <c r="F23" t="s">
        <v>56</v>
      </c>
      <c r="I23" t="s">
        <v>52</v>
      </c>
      <c r="J23" t="s">
        <v>57</v>
      </c>
      <c r="K23" t="s">
        <v>52</v>
      </c>
      <c r="L23" t="s">
        <v>52</v>
      </c>
      <c r="M23" t="s">
        <v>52</v>
      </c>
      <c r="N23" t="s">
        <v>62</v>
      </c>
      <c r="O23" s="4">
        <v>45205</v>
      </c>
      <c r="P23" s="5">
        <v>4.54</v>
      </c>
      <c r="Q23" s="6">
        <v>0.38900000000000001</v>
      </c>
      <c r="R23" s="6">
        <v>0.69199999999999995</v>
      </c>
      <c r="S23" s="5">
        <v>0.87</v>
      </c>
      <c r="T23" s="5">
        <v>213</v>
      </c>
      <c r="U23" s="5">
        <v>6.1</v>
      </c>
      <c r="V23" s="6">
        <v>3.1E-2</v>
      </c>
      <c r="W23" s="6">
        <v>8.0000000000000002E-3</v>
      </c>
      <c r="X23" s="6">
        <v>0.193</v>
      </c>
      <c r="Y23" s="6">
        <v>7.5999999999999998E-2</v>
      </c>
      <c r="Z23" s="5"/>
      <c r="AA23" s="5"/>
      <c r="AB23" s="5">
        <v>1.2</v>
      </c>
      <c r="AC23" s="5">
        <v>0.5</v>
      </c>
      <c r="AD23" s="5">
        <v>0.2</v>
      </c>
      <c r="AE23" s="5">
        <v>0</v>
      </c>
      <c r="AF23" s="5">
        <v>4.2</v>
      </c>
      <c r="AG23" s="5"/>
      <c r="AH23" s="5">
        <v>18</v>
      </c>
      <c r="AI23" s="5">
        <v>131</v>
      </c>
      <c r="AJ23" s="5">
        <v>3.9</v>
      </c>
      <c r="AK23" s="5">
        <v>5.7</v>
      </c>
      <c r="AL23" s="5"/>
      <c r="AM23" s="5">
        <v>85.7</v>
      </c>
      <c r="AN23" s="5">
        <v>28.9</v>
      </c>
      <c r="AO23" s="5">
        <v>337</v>
      </c>
      <c r="AP23">
        <v>1004</v>
      </c>
      <c r="AQ23" t="s">
        <v>58</v>
      </c>
      <c r="AR23" t="s">
        <v>58</v>
      </c>
      <c r="AS23">
        <v>1.9E-2</v>
      </c>
      <c r="AT23" t="s">
        <v>59</v>
      </c>
      <c r="AU23">
        <f>1+2</f>
        <v>3</v>
      </c>
      <c r="AV23" t="s">
        <v>58</v>
      </c>
    </row>
    <row r="24" spans="1:48" ht="14.25" customHeight="1" x14ac:dyDescent="0.3">
      <c r="A24">
        <v>23</v>
      </c>
      <c r="B24" t="s">
        <v>90</v>
      </c>
      <c r="C24" t="s">
        <v>130</v>
      </c>
      <c r="D24" t="s">
        <v>54</v>
      </c>
      <c r="E24">
        <v>65</v>
      </c>
      <c r="F24" t="s">
        <v>56</v>
      </c>
      <c r="I24" t="s">
        <v>52</v>
      </c>
      <c r="J24" t="s">
        <v>57</v>
      </c>
      <c r="K24" t="s">
        <v>52</v>
      </c>
      <c r="L24" t="s">
        <v>52</v>
      </c>
      <c r="M24" t="s">
        <v>52</v>
      </c>
      <c r="N24" t="s">
        <v>73</v>
      </c>
      <c r="O24" s="4">
        <v>45204</v>
      </c>
      <c r="P24" s="5">
        <v>4.5599999999999996</v>
      </c>
      <c r="Q24" s="6">
        <v>0.40300000000000002</v>
      </c>
      <c r="R24" s="6">
        <v>0.66600000000000004</v>
      </c>
      <c r="S24" s="5">
        <v>0.89</v>
      </c>
      <c r="T24" s="5">
        <v>197</v>
      </c>
      <c r="U24" s="5">
        <v>4.8</v>
      </c>
      <c r="V24" s="6">
        <v>1.4E-2</v>
      </c>
      <c r="W24" s="6">
        <v>8.0000000000000002E-3</v>
      </c>
      <c r="X24" s="6">
        <v>0.24099999999999999</v>
      </c>
      <c r="Y24" s="6">
        <v>7.0999999999999994E-2</v>
      </c>
      <c r="Z24" s="5"/>
      <c r="AA24" s="5"/>
      <c r="AB24" s="5">
        <v>1.2</v>
      </c>
      <c r="AC24" s="5">
        <v>0.3</v>
      </c>
      <c r="AD24" s="5">
        <v>0.1</v>
      </c>
      <c r="AE24" s="5" t="s">
        <v>91</v>
      </c>
      <c r="AF24" s="5">
        <v>3.2</v>
      </c>
      <c r="AG24" s="5"/>
      <c r="AH24" s="5">
        <v>5</v>
      </c>
      <c r="AI24" s="5">
        <v>137</v>
      </c>
      <c r="AJ24" s="5">
        <v>4.2</v>
      </c>
      <c r="AK24" s="5">
        <v>5.7</v>
      </c>
      <c r="AL24" s="5"/>
      <c r="AM24" s="5">
        <v>88.4</v>
      </c>
      <c r="AN24" s="5">
        <v>30</v>
      </c>
      <c r="AO24" s="5">
        <v>340</v>
      </c>
      <c r="AP24">
        <v>1005</v>
      </c>
      <c r="AQ24" t="s">
        <v>58</v>
      </c>
      <c r="AR24" t="s">
        <v>58</v>
      </c>
      <c r="AS24">
        <v>2.5999999999999999E-2</v>
      </c>
      <c r="AT24" t="s">
        <v>92</v>
      </c>
      <c r="AU24">
        <f t="shared" ref="AU24:AU25" si="0">0+1</f>
        <v>1</v>
      </c>
      <c r="AV24" t="s">
        <v>58</v>
      </c>
    </row>
    <row r="25" spans="1:48" ht="14.25" customHeight="1" x14ac:dyDescent="0.3">
      <c r="A25">
        <v>24</v>
      </c>
      <c r="B25" t="s">
        <v>93</v>
      </c>
      <c r="C25" t="s">
        <v>131</v>
      </c>
      <c r="D25" t="s">
        <v>49</v>
      </c>
      <c r="E25">
        <v>55</v>
      </c>
      <c r="F25" t="s">
        <v>50</v>
      </c>
      <c r="G25" t="s">
        <v>85</v>
      </c>
      <c r="H25">
        <v>10</v>
      </c>
      <c r="I25" t="s">
        <v>52</v>
      </c>
      <c r="J25" t="s">
        <v>52</v>
      </c>
      <c r="K25" t="s">
        <v>52</v>
      </c>
      <c r="L25" t="s">
        <v>52</v>
      </c>
      <c r="M25" t="s">
        <v>52</v>
      </c>
      <c r="N25" t="s">
        <v>94</v>
      </c>
      <c r="O25" s="4">
        <v>45064</v>
      </c>
      <c r="P25" s="5">
        <v>4.55</v>
      </c>
      <c r="Q25" s="6">
        <v>0.38300000000000001</v>
      </c>
      <c r="R25" s="5"/>
      <c r="S25" s="5">
        <v>0.85</v>
      </c>
      <c r="T25" s="5">
        <v>139</v>
      </c>
      <c r="U25" s="5">
        <v>3.6</v>
      </c>
      <c r="V25" s="7">
        <v>0.03</v>
      </c>
      <c r="W25" s="7">
        <v>0.01</v>
      </c>
      <c r="X25" s="7">
        <v>0.41</v>
      </c>
      <c r="Y25" s="7">
        <v>0.09</v>
      </c>
      <c r="Z25" s="7">
        <v>0</v>
      </c>
      <c r="AA25" s="7">
        <v>0.46</v>
      </c>
      <c r="AB25" s="5"/>
      <c r="AC25" s="5"/>
      <c r="AD25" s="5"/>
      <c r="AE25" s="5"/>
      <c r="AF25" s="5"/>
      <c r="AG25" s="5"/>
      <c r="AH25" s="5">
        <v>4</v>
      </c>
      <c r="AI25" s="5">
        <v>130</v>
      </c>
      <c r="AJ25" s="5">
        <v>4.5999999999999996</v>
      </c>
      <c r="AK25" s="5">
        <v>7.2</v>
      </c>
      <c r="AL25" s="5"/>
      <c r="AM25" s="5">
        <v>84.2</v>
      </c>
      <c r="AN25" s="5">
        <v>28.6</v>
      </c>
      <c r="AO25" s="5">
        <v>339</v>
      </c>
      <c r="AP25">
        <v>1016</v>
      </c>
      <c r="AQ25" t="s">
        <v>58</v>
      </c>
      <c r="AR25" t="s">
        <v>58</v>
      </c>
      <c r="AS25">
        <v>3.7999999999999999E-2</v>
      </c>
      <c r="AT25" t="s">
        <v>59</v>
      </c>
      <c r="AU25">
        <f t="shared" si="0"/>
        <v>1</v>
      </c>
      <c r="AV25" t="s">
        <v>58</v>
      </c>
    </row>
    <row r="26" spans="1:48" ht="14.25" customHeight="1" x14ac:dyDescent="0.3">
      <c r="A26">
        <v>25</v>
      </c>
      <c r="B26" t="s">
        <v>76</v>
      </c>
      <c r="C26" t="s">
        <v>125</v>
      </c>
      <c r="D26" t="s">
        <v>49</v>
      </c>
      <c r="E26">
        <v>58</v>
      </c>
      <c r="F26" t="s">
        <v>56</v>
      </c>
      <c r="I26" t="s">
        <v>52</v>
      </c>
      <c r="J26" t="s">
        <v>57</v>
      </c>
      <c r="K26" t="s">
        <v>57</v>
      </c>
      <c r="L26" t="s">
        <v>52</v>
      </c>
      <c r="M26" t="s">
        <v>52</v>
      </c>
      <c r="N26" t="s">
        <v>95</v>
      </c>
      <c r="O26" s="4">
        <v>45254</v>
      </c>
      <c r="P26" s="5">
        <v>4.79</v>
      </c>
      <c r="Q26" s="7">
        <v>0.4</v>
      </c>
      <c r="R26" s="6">
        <v>0.624</v>
      </c>
      <c r="S26" s="5">
        <v>0.84</v>
      </c>
      <c r="T26" s="5">
        <v>240</v>
      </c>
      <c r="U26" s="5">
        <v>7.8</v>
      </c>
      <c r="V26" s="6">
        <v>2.4E-2</v>
      </c>
      <c r="W26" s="6">
        <v>7.0000000000000001E-3</v>
      </c>
      <c r="X26" s="6">
        <v>0.26500000000000001</v>
      </c>
      <c r="Y26" s="7">
        <v>0.08</v>
      </c>
      <c r="Z26" s="7">
        <v>0.02</v>
      </c>
      <c r="AA26" s="6">
        <v>0.60399999999999998</v>
      </c>
      <c r="AB26" s="5">
        <v>2.1</v>
      </c>
      <c r="AC26" s="5">
        <v>0.6</v>
      </c>
      <c r="AD26" s="5">
        <v>0.2</v>
      </c>
      <c r="AE26" s="5">
        <v>0.1</v>
      </c>
      <c r="AF26" s="5">
        <v>4.8</v>
      </c>
      <c r="AG26" s="5"/>
      <c r="AH26" s="5">
        <v>16</v>
      </c>
      <c r="AI26" s="5">
        <v>135</v>
      </c>
      <c r="AJ26" s="5">
        <v>6.5</v>
      </c>
      <c r="AK26" s="5">
        <v>4.3</v>
      </c>
      <c r="AL26" s="6">
        <v>6.4000000000000001E-2</v>
      </c>
      <c r="AM26" s="5">
        <v>83.5</v>
      </c>
      <c r="AN26" s="5">
        <v>28.2</v>
      </c>
      <c r="AO26" s="5">
        <v>338</v>
      </c>
      <c r="AP26">
        <v>1012</v>
      </c>
      <c r="AQ26" t="s">
        <v>58</v>
      </c>
      <c r="AR26" t="s">
        <v>58</v>
      </c>
      <c r="AS26">
        <v>3.6999999999999998E-2</v>
      </c>
      <c r="AT26" t="s">
        <v>59</v>
      </c>
      <c r="AU26">
        <f>2+3</f>
        <v>5</v>
      </c>
      <c r="AV26" t="s">
        <v>58</v>
      </c>
    </row>
    <row r="27" spans="1:48" ht="14.25" customHeight="1" x14ac:dyDescent="0.3">
      <c r="A27">
        <v>26</v>
      </c>
      <c r="B27" t="s">
        <v>96</v>
      </c>
      <c r="C27" t="s">
        <v>132</v>
      </c>
      <c r="D27" t="s">
        <v>49</v>
      </c>
      <c r="E27">
        <v>65</v>
      </c>
      <c r="F27" t="s">
        <v>50</v>
      </c>
      <c r="G27" t="s">
        <v>85</v>
      </c>
      <c r="H27">
        <v>15</v>
      </c>
      <c r="I27" t="s">
        <v>52</v>
      </c>
      <c r="K27" t="s">
        <v>52</v>
      </c>
      <c r="L27" t="s">
        <v>52</v>
      </c>
      <c r="M27" t="s">
        <v>52</v>
      </c>
      <c r="N27" t="s">
        <v>97</v>
      </c>
      <c r="O27" s="4">
        <v>45048</v>
      </c>
      <c r="P27" s="5">
        <v>5.32</v>
      </c>
      <c r="Q27" s="6">
        <v>0.379</v>
      </c>
      <c r="R27" s="5"/>
      <c r="S27" s="5">
        <v>0.7</v>
      </c>
      <c r="T27" s="5">
        <v>264</v>
      </c>
      <c r="U27" s="5">
        <v>4.7</v>
      </c>
      <c r="V27" s="7">
        <v>0.01</v>
      </c>
      <c r="W27" s="7">
        <v>0.01</v>
      </c>
      <c r="X27" s="7">
        <v>0.31</v>
      </c>
      <c r="Y27" s="7">
        <v>0.06</v>
      </c>
      <c r="Z27" s="7">
        <v>0.02</v>
      </c>
      <c r="AA27" s="7">
        <v>0.59</v>
      </c>
      <c r="AB27" s="5"/>
      <c r="AC27" s="5"/>
      <c r="AD27" s="5"/>
      <c r="AE27" s="5"/>
      <c r="AF27" s="5"/>
      <c r="AG27" s="5" t="s">
        <v>57</v>
      </c>
      <c r="AH27" s="5">
        <v>2</v>
      </c>
      <c r="AI27" s="5">
        <v>124</v>
      </c>
      <c r="AJ27" s="5">
        <v>5.5</v>
      </c>
      <c r="AK27" s="5">
        <v>7.1</v>
      </c>
      <c r="AL27" s="5"/>
      <c r="AM27" s="5">
        <v>71.2</v>
      </c>
      <c r="AN27" s="5">
        <v>23.3</v>
      </c>
      <c r="AO27" s="5">
        <v>327</v>
      </c>
      <c r="AP27">
        <v>1025</v>
      </c>
      <c r="AQ27" t="s">
        <v>58</v>
      </c>
      <c r="AR27" t="s">
        <v>58</v>
      </c>
      <c r="AS27">
        <v>0.05</v>
      </c>
      <c r="AT27" t="s">
        <v>63</v>
      </c>
      <c r="AU27">
        <f>25+30</f>
        <v>55</v>
      </c>
      <c r="AV27" t="s">
        <v>58</v>
      </c>
    </row>
    <row r="28" spans="1:48" ht="14.25" customHeight="1" x14ac:dyDescent="0.3">
      <c r="A28">
        <v>27</v>
      </c>
      <c r="B28" t="s">
        <v>98</v>
      </c>
      <c r="C28" t="s">
        <v>133</v>
      </c>
      <c r="D28" t="s">
        <v>54</v>
      </c>
      <c r="E28">
        <v>46</v>
      </c>
      <c r="F28" t="s">
        <v>50</v>
      </c>
      <c r="G28" t="s">
        <v>85</v>
      </c>
      <c r="H28">
        <v>3</v>
      </c>
      <c r="I28" t="s">
        <v>52</v>
      </c>
      <c r="J28" t="s">
        <v>57</v>
      </c>
      <c r="K28" t="s">
        <v>52</v>
      </c>
      <c r="L28" t="s">
        <v>52</v>
      </c>
      <c r="M28" t="s">
        <v>52</v>
      </c>
      <c r="N28" t="s">
        <v>99</v>
      </c>
      <c r="O28" s="4">
        <v>45058</v>
      </c>
      <c r="P28" s="5">
        <v>5.07</v>
      </c>
      <c r="Q28" s="6">
        <v>0.45300000000000001</v>
      </c>
      <c r="R28" s="5"/>
      <c r="S28" s="5">
        <v>0.95</v>
      </c>
      <c r="T28" s="5">
        <v>213</v>
      </c>
      <c r="U28" s="5">
        <v>5.4</v>
      </c>
      <c r="V28" s="7">
        <v>0.05</v>
      </c>
      <c r="W28" s="7">
        <v>0.01</v>
      </c>
      <c r="X28" s="7">
        <v>0.28000000000000003</v>
      </c>
      <c r="Y28" s="7">
        <v>0.08</v>
      </c>
      <c r="Z28" s="7">
        <v>0.01</v>
      </c>
      <c r="AA28" s="7">
        <v>0.56999999999999995</v>
      </c>
      <c r="AB28" s="5"/>
      <c r="AC28" s="5"/>
      <c r="AD28" s="5"/>
      <c r="AE28" s="5"/>
      <c r="AF28" s="5"/>
      <c r="AG28" s="5"/>
      <c r="AH28" s="5">
        <v>3</v>
      </c>
      <c r="AI28" s="5">
        <v>162</v>
      </c>
      <c r="AJ28" s="5">
        <v>5.0999999999999996</v>
      </c>
      <c r="AK28" s="5">
        <v>6.6</v>
      </c>
      <c r="AL28" s="5"/>
      <c r="AM28" s="5">
        <v>89.3</v>
      </c>
      <c r="AN28" s="5">
        <v>32</v>
      </c>
      <c r="AO28" s="5">
        <v>358</v>
      </c>
      <c r="AP28">
        <v>1019</v>
      </c>
      <c r="AQ28" t="s">
        <v>58</v>
      </c>
      <c r="AR28" t="s">
        <v>58</v>
      </c>
      <c r="AS28">
        <v>5.3999999999999999E-2</v>
      </c>
      <c r="AT28" t="s">
        <v>63</v>
      </c>
      <c r="AU28">
        <f>0+1</f>
        <v>1</v>
      </c>
      <c r="AV28" t="s">
        <v>58</v>
      </c>
    </row>
    <row r="29" spans="1:48" ht="14.25" customHeight="1" x14ac:dyDescent="0.3">
      <c r="A29">
        <v>28</v>
      </c>
      <c r="B29" t="s">
        <v>100</v>
      </c>
      <c r="C29" t="s">
        <v>134</v>
      </c>
      <c r="D29" t="s">
        <v>49</v>
      </c>
      <c r="E29">
        <v>50</v>
      </c>
      <c r="F29" t="s">
        <v>50</v>
      </c>
      <c r="G29" t="s">
        <v>85</v>
      </c>
      <c r="H29">
        <v>20</v>
      </c>
      <c r="I29" t="s">
        <v>52</v>
      </c>
      <c r="J29" t="s">
        <v>52</v>
      </c>
      <c r="K29" t="s">
        <v>52</v>
      </c>
      <c r="L29" t="s">
        <v>52</v>
      </c>
      <c r="M29" t="s">
        <v>52</v>
      </c>
      <c r="O29" s="4">
        <v>45058</v>
      </c>
      <c r="P29" s="5">
        <v>4.5999999999999996</v>
      </c>
      <c r="Q29" s="6">
        <v>0.41599999999999998</v>
      </c>
      <c r="R29" s="5"/>
      <c r="S29" s="5">
        <v>0.95</v>
      </c>
      <c r="T29" s="5">
        <v>162</v>
      </c>
      <c r="U29" s="5">
        <v>4.8</v>
      </c>
      <c r="V29" s="7">
        <v>0.02</v>
      </c>
      <c r="W29" s="7">
        <v>0.01</v>
      </c>
      <c r="X29" s="7">
        <v>0.36</v>
      </c>
      <c r="Y29" s="7">
        <v>0.13</v>
      </c>
      <c r="Z29" s="7">
        <v>0</v>
      </c>
      <c r="AA29" s="7">
        <v>0.48</v>
      </c>
      <c r="AB29" s="5"/>
      <c r="AC29" s="5"/>
      <c r="AD29" s="5"/>
      <c r="AE29" s="5"/>
      <c r="AF29" s="5"/>
      <c r="AG29" s="5"/>
      <c r="AH29" s="5">
        <v>10</v>
      </c>
      <c r="AI29" s="5">
        <v>146</v>
      </c>
      <c r="AJ29" s="5">
        <v>4.9000000000000004</v>
      </c>
      <c r="AK29" s="5">
        <v>5.8</v>
      </c>
      <c r="AL29" s="5"/>
      <c r="AM29" s="5">
        <v>90.4</v>
      </c>
      <c r="AN29" s="5">
        <v>31.7</v>
      </c>
      <c r="AO29" s="5">
        <v>351</v>
      </c>
      <c r="AP29">
        <v>1011</v>
      </c>
      <c r="AQ29" t="s">
        <v>58</v>
      </c>
      <c r="AR29" t="s">
        <v>58</v>
      </c>
      <c r="AS29">
        <v>3.7999999999999999E-2</v>
      </c>
      <c r="AT29" t="s">
        <v>63</v>
      </c>
      <c r="AU29">
        <f>3+5</f>
        <v>8</v>
      </c>
      <c r="AV29" t="s">
        <v>58</v>
      </c>
    </row>
    <row r="30" spans="1:48" ht="14.25" customHeight="1" x14ac:dyDescent="0.3">
      <c r="A30">
        <v>29</v>
      </c>
      <c r="B30" t="s">
        <v>101</v>
      </c>
      <c r="C30" t="s">
        <v>135</v>
      </c>
      <c r="D30" t="s">
        <v>54</v>
      </c>
      <c r="E30">
        <v>70</v>
      </c>
      <c r="F30" t="s">
        <v>50</v>
      </c>
      <c r="G30" t="s">
        <v>85</v>
      </c>
      <c r="H30">
        <v>20</v>
      </c>
      <c r="I30" t="s">
        <v>52</v>
      </c>
      <c r="J30" t="s">
        <v>57</v>
      </c>
      <c r="K30" t="s">
        <v>52</v>
      </c>
      <c r="L30" t="s">
        <v>57</v>
      </c>
      <c r="M30" t="s">
        <v>52</v>
      </c>
      <c r="O30" s="4">
        <v>45068</v>
      </c>
      <c r="P30" s="5">
        <v>4.0599999999999996</v>
      </c>
      <c r="Q30" s="6">
        <v>0.377</v>
      </c>
      <c r="R30" s="5"/>
      <c r="S30" s="5">
        <v>0.96</v>
      </c>
      <c r="T30" s="5">
        <v>149</v>
      </c>
      <c r="U30" s="5">
        <v>6.8</v>
      </c>
      <c r="V30" s="7">
        <v>0.03</v>
      </c>
      <c r="W30" s="7">
        <v>0.01</v>
      </c>
      <c r="X30" s="7">
        <v>0.19</v>
      </c>
      <c r="Y30" s="6">
        <v>6.4000000000000001E-2</v>
      </c>
      <c r="Z30" s="7">
        <v>0.03</v>
      </c>
      <c r="AA30" s="7">
        <v>0.68</v>
      </c>
      <c r="AB30" s="5"/>
      <c r="AC30" s="5"/>
      <c r="AD30" s="5"/>
      <c r="AE30" s="5"/>
      <c r="AF30" s="5"/>
      <c r="AG30" s="5"/>
      <c r="AH30" s="5">
        <v>3</v>
      </c>
      <c r="AI30" s="5">
        <v>131</v>
      </c>
      <c r="AJ30" s="5">
        <v>4.0999999999999996</v>
      </c>
      <c r="AK30" s="5">
        <v>3.1</v>
      </c>
      <c r="AL30" s="5"/>
      <c r="AM30" s="5">
        <v>92.9</v>
      </c>
      <c r="AN30" s="5">
        <v>32.299999999999997</v>
      </c>
      <c r="AO30" s="5">
        <v>347</v>
      </c>
      <c r="AP30">
        <v>1009</v>
      </c>
      <c r="AQ30" t="s">
        <v>58</v>
      </c>
      <c r="AR30" t="s">
        <v>58</v>
      </c>
      <c r="AS30">
        <v>3.6999999999999998E-2</v>
      </c>
      <c r="AT30" t="s">
        <v>59</v>
      </c>
      <c r="AU30">
        <f>1+2</f>
        <v>3</v>
      </c>
      <c r="AV30" t="s">
        <v>58</v>
      </c>
    </row>
    <row r="31" spans="1:48" ht="14.25" customHeight="1" x14ac:dyDescent="0.3">
      <c r="A31">
        <v>30</v>
      </c>
      <c r="B31" t="s">
        <v>102</v>
      </c>
      <c r="C31" t="s">
        <v>136</v>
      </c>
      <c r="D31" t="s">
        <v>49</v>
      </c>
      <c r="E31">
        <v>63</v>
      </c>
      <c r="F31" t="s">
        <v>50</v>
      </c>
      <c r="G31" t="s">
        <v>85</v>
      </c>
      <c r="H31">
        <v>10</v>
      </c>
      <c r="I31" t="s">
        <v>52</v>
      </c>
      <c r="J31" t="s">
        <v>57</v>
      </c>
      <c r="K31" t="s">
        <v>52</v>
      </c>
      <c r="L31" t="s">
        <v>52</v>
      </c>
      <c r="M31" t="s">
        <v>52</v>
      </c>
      <c r="O31" s="4">
        <v>45069</v>
      </c>
      <c r="P31" s="5">
        <v>4.3899999999999997</v>
      </c>
      <c r="Q31" s="6">
        <v>0.40699999999999997</v>
      </c>
      <c r="R31" s="5"/>
      <c r="S31" s="5">
        <v>0.95</v>
      </c>
      <c r="T31" s="5">
        <v>172</v>
      </c>
      <c r="U31" s="5">
        <v>4.9000000000000004</v>
      </c>
      <c r="V31" s="7">
        <v>0.06</v>
      </c>
      <c r="W31" s="7">
        <v>0.01</v>
      </c>
      <c r="X31" s="7">
        <v>0.39</v>
      </c>
      <c r="Y31" s="7">
        <v>0.1</v>
      </c>
      <c r="Z31" s="7">
        <v>0</v>
      </c>
      <c r="AA31" s="7">
        <v>0.44</v>
      </c>
      <c r="AB31" s="5"/>
      <c r="AC31" s="5"/>
      <c r="AD31" s="5"/>
      <c r="AE31" s="5"/>
      <c r="AF31" s="5"/>
      <c r="AG31" s="5"/>
      <c r="AH31" s="5">
        <v>8</v>
      </c>
      <c r="AI31" s="5">
        <v>139</v>
      </c>
      <c r="AJ31" s="5">
        <v>4.5999999999999996</v>
      </c>
      <c r="AK31" s="5">
        <v>7.2</v>
      </c>
      <c r="AL31" s="5"/>
      <c r="AM31" s="5">
        <v>92.7</v>
      </c>
      <c r="AN31" s="5">
        <v>31.7</v>
      </c>
      <c r="AO31" s="5">
        <v>342</v>
      </c>
      <c r="AP31">
        <v>1009</v>
      </c>
      <c r="AQ31" t="s">
        <v>58</v>
      </c>
      <c r="AR31" t="s">
        <v>58</v>
      </c>
      <c r="AS31">
        <v>2.5000000000000001E-2</v>
      </c>
      <c r="AT31" t="s">
        <v>63</v>
      </c>
      <c r="AU31">
        <f>15+20</f>
        <v>35</v>
      </c>
      <c r="AV31" t="s">
        <v>58</v>
      </c>
    </row>
    <row r="32" spans="1:48" ht="14.25" customHeight="1" x14ac:dyDescent="0.3">
      <c r="A32">
        <v>31</v>
      </c>
      <c r="B32" t="s">
        <v>103</v>
      </c>
      <c r="C32" t="s">
        <v>137</v>
      </c>
      <c r="D32" t="s">
        <v>49</v>
      </c>
      <c r="E32">
        <v>72</v>
      </c>
      <c r="F32" t="s">
        <v>50</v>
      </c>
      <c r="G32" t="s">
        <v>85</v>
      </c>
      <c r="H32">
        <v>7</v>
      </c>
      <c r="I32" t="s">
        <v>52</v>
      </c>
      <c r="J32" t="s">
        <v>57</v>
      </c>
      <c r="K32" t="s">
        <v>52</v>
      </c>
      <c r="L32" t="s">
        <v>52</v>
      </c>
      <c r="M32" t="s">
        <v>52</v>
      </c>
      <c r="O32" s="4">
        <v>45078</v>
      </c>
      <c r="P32" s="5">
        <v>4.7</v>
      </c>
      <c r="Q32" s="7">
        <v>0.38</v>
      </c>
      <c r="R32" s="5"/>
      <c r="S32" s="5">
        <v>0.82</v>
      </c>
      <c r="T32" s="5">
        <v>170</v>
      </c>
      <c r="U32" s="5">
        <v>5.2</v>
      </c>
      <c r="V32" s="7">
        <v>0.02</v>
      </c>
      <c r="W32" s="7">
        <v>0</v>
      </c>
      <c r="X32" s="7">
        <v>0.21</v>
      </c>
      <c r="Y32" s="7">
        <v>0.09</v>
      </c>
      <c r="Z32" s="7">
        <v>0.03</v>
      </c>
      <c r="AA32" s="7">
        <v>0.65</v>
      </c>
      <c r="AB32" s="5"/>
      <c r="AC32" s="5"/>
      <c r="AD32" s="5"/>
      <c r="AE32" s="5"/>
      <c r="AF32" s="5"/>
      <c r="AG32" s="5"/>
      <c r="AH32" s="5">
        <v>12</v>
      </c>
      <c r="AI32" s="5">
        <v>129</v>
      </c>
      <c r="AJ32" s="5">
        <v>4.2</v>
      </c>
      <c r="AK32" s="5">
        <v>8.4</v>
      </c>
      <c r="AL32" s="5"/>
      <c r="AM32" s="5">
        <v>80.900000000000006</v>
      </c>
      <c r="AN32" s="5">
        <v>27.4</v>
      </c>
      <c r="AO32" s="5">
        <v>339</v>
      </c>
      <c r="AP32">
        <v>1006</v>
      </c>
      <c r="AQ32" t="s">
        <v>58</v>
      </c>
      <c r="AR32" t="s">
        <v>58</v>
      </c>
      <c r="AS32">
        <v>2.9000000000000001E-2</v>
      </c>
      <c r="AT32" t="s">
        <v>92</v>
      </c>
      <c r="AU32">
        <f>0+1</f>
        <v>1</v>
      </c>
      <c r="AV32" t="s">
        <v>58</v>
      </c>
    </row>
    <row r="33" spans="1:48" ht="14.25" customHeight="1" x14ac:dyDescent="0.3">
      <c r="A33">
        <v>32</v>
      </c>
      <c r="B33" t="s">
        <v>104</v>
      </c>
      <c r="C33" t="s">
        <v>138</v>
      </c>
      <c r="D33" t="s">
        <v>54</v>
      </c>
      <c r="E33">
        <v>58</v>
      </c>
      <c r="F33" t="s">
        <v>50</v>
      </c>
      <c r="G33" t="s">
        <v>85</v>
      </c>
      <c r="H33">
        <v>12</v>
      </c>
      <c r="I33" t="s">
        <v>57</v>
      </c>
      <c r="J33" t="s">
        <v>57</v>
      </c>
      <c r="L33" t="s">
        <v>52</v>
      </c>
      <c r="M33" t="s">
        <v>52</v>
      </c>
      <c r="N33" t="s">
        <v>105</v>
      </c>
      <c r="O33" s="4">
        <v>45082</v>
      </c>
      <c r="P33" s="5">
        <v>5</v>
      </c>
      <c r="Q33" s="6">
        <v>0.437</v>
      </c>
      <c r="R33" s="5"/>
      <c r="S33" s="5">
        <v>0.94</v>
      </c>
      <c r="T33" s="5">
        <v>198</v>
      </c>
      <c r="U33" s="5">
        <v>5.8</v>
      </c>
      <c r="V33" s="7">
        <v>0.05</v>
      </c>
      <c r="W33" s="7">
        <v>0.01</v>
      </c>
      <c r="X33" s="7">
        <v>0.31</v>
      </c>
      <c r="Y33" s="7">
        <v>7.0000000000000007E-2</v>
      </c>
      <c r="Z33" s="7">
        <v>0.01</v>
      </c>
      <c r="AA33" s="7">
        <v>0.55000000000000004</v>
      </c>
      <c r="AB33" s="5"/>
      <c r="AC33" s="5"/>
      <c r="AD33" s="5"/>
      <c r="AE33" s="5"/>
      <c r="AF33" s="5"/>
      <c r="AG33" s="5"/>
      <c r="AH33" s="5">
        <v>2</v>
      </c>
      <c r="AI33" s="5">
        <v>156</v>
      </c>
      <c r="AJ33" s="5">
        <v>6.2</v>
      </c>
      <c r="AK33" s="5">
        <v>4.9000000000000004</v>
      </c>
      <c r="AL33" s="5"/>
      <c r="AM33" s="5">
        <v>87.4</v>
      </c>
      <c r="AN33" s="5">
        <v>31.2</v>
      </c>
      <c r="AO33" s="5">
        <v>357</v>
      </c>
      <c r="AQ33" t="s">
        <v>58</v>
      </c>
      <c r="AR33" t="s">
        <v>66</v>
      </c>
      <c r="AS33">
        <v>0.06</v>
      </c>
      <c r="AT33" t="s">
        <v>59</v>
      </c>
      <c r="AU33">
        <f>2+4</f>
        <v>6</v>
      </c>
      <c r="AV33" t="s">
        <v>58</v>
      </c>
    </row>
    <row r="34" spans="1:48" ht="14.25" customHeight="1" x14ac:dyDescent="0.3">
      <c r="A34">
        <v>33</v>
      </c>
      <c r="B34" t="s">
        <v>106</v>
      </c>
      <c r="C34" t="s">
        <v>139</v>
      </c>
      <c r="D34" t="s">
        <v>49</v>
      </c>
      <c r="E34">
        <v>61</v>
      </c>
      <c r="F34" t="s">
        <v>50</v>
      </c>
      <c r="G34" t="s">
        <v>79</v>
      </c>
      <c r="H34">
        <v>6</v>
      </c>
      <c r="I34" t="s">
        <v>52</v>
      </c>
      <c r="J34" t="s">
        <v>52</v>
      </c>
      <c r="K34" t="s">
        <v>52</v>
      </c>
      <c r="L34" t="s">
        <v>52</v>
      </c>
      <c r="M34" t="s">
        <v>52</v>
      </c>
      <c r="O34" s="4">
        <v>45082</v>
      </c>
      <c r="P34" s="5">
        <v>4.3899999999999997</v>
      </c>
      <c r="Q34" s="6">
        <v>0.39500000000000002</v>
      </c>
      <c r="R34" s="5"/>
      <c r="S34" s="5">
        <v>0.97</v>
      </c>
      <c r="T34" s="5">
        <v>162</v>
      </c>
      <c r="U34" s="5">
        <v>4.0999999999999996</v>
      </c>
      <c r="V34" s="7">
        <v>0.04</v>
      </c>
      <c r="W34" s="7">
        <v>0.01</v>
      </c>
      <c r="X34" s="7">
        <v>0.32</v>
      </c>
      <c r="Y34" s="7">
        <v>0.11</v>
      </c>
      <c r="Z34" s="7">
        <v>0.01</v>
      </c>
      <c r="AA34" s="7">
        <v>0.51</v>
      </c>
      <c r="AB34" s="5"/>
      <c r="AC34" s="5"/>
      <c r="AD34" s="5"/>
      <c r="AE34" s="5"/>
      <c r="AF34" s="5"/>
      <c r="AG34" s="5"/>
      <c r="AH34" s="5">
        <v>15</v>
      </c>
      <c r="AI34" s="5">
        <v>142</v>
      </c>
      <c r="AJ34" s="5">
        <v>5</v>
      </c>
      <c r="AK34" s="5">
        <v>5.2</v>
      </c>
      <c r="AL34" s="5"/>
      <c r="AM34" s="5">
        <v>90</v>
      </c>
      <c r="AN34" s="5">
        <v>32.299999999999997</v>
      </c>
      <c r="AO34" s="5">
        <v>359</v>
      </c>
      <c r="AP34">
        <v>1017</v>
      </c>
      <c r="AQ34" t="s">
        <v>58</v>
      </c>
      <c r="AR34" t="s">
        <v>58</v>
      </c>
      <c r="AS34">
        <v>3.7999999999999999E-2</v>
      </c>
      <c r="AT34" t="s">
        <v>59</v>
      </c>
      <c r="AU34">
        <f>5+10</f>
        <v>15</v>
      </c>
      <c r="AV34" t="s">
        <v>58</v>
      </c>
    </row>
    <row r="35" spans="1:48" ht="14.25" customHeight="1" x14ac:dyDescent="0.3">
      <c r="A35">
        <v>34</v>
      </c>
      <c r="B35" t="s">
        <v>107</v>
      </c>
      <c r="C35" t="s">
        <v>140</v>
      </c>
      <c r="D35" t="s">
        <v>49</v>
      </c>
      <c r="E35">
        <v>74</v>
      </c>
      <c r="F35" t="s">
        <v>50</v>
      </c>
      <c r="G35" t="s">
        <v>85</v>
      </c>
      <c r="H35">
        <v>18</v>
      </c>
      <c r="I35" t="s">
        <v>52</v>
      </c>
      <c r="J35" t="s">
        <v>57</v>
      </c>
      <c r="K35" t="s">
        <v>52</v>
      </c>
      <c r="L35" t="s">
        <v>52</v>
      </c>
      <c r="M35" t="s">
        <v>52</v>
      </c>
      <c r="O35" s="4">
        <v>45082</v>
      </c>
      <c r="P35" s="5">
        <v>4.58</v>
      </c>
      <c r="Q35" s="6">
        <v>0.35799999999999998</v>
      </c>
      <c r="R35" s="5"/>
      <c r="S35" s="5">
        <v>0.78</v>
      </c>
      <c r="T35" s="5">
        <v>240</v>
      </c>
      <c r="U35" s="5">
        <v>6.5</v>
      </c>
      <c r="V35" s="7">
        <v>0.02</v>
      </c>
      <c r="W35" s="7">
        <v>0.01</v>
      </c>
      <c r="X35" s="7">
        <v>0.19</v>
      </c>
      <c r="Y35" s="7">
        <v>0.05</v>
      </c>
      <c r="Z35" s="7">
        <v>0.03</v>
      </c>
      <c r="AA35" s="7">
        <v>0.7</v>
      </c>
      <c r="AB35" s="5"/>
      <c r="AC35" s="5"/>
      <c r="AD35" s="5"/>
      <c r="AE35" s="5"/>
      <c r="AF35" s="5"/>
      <c r="AG35" s="5" t="s">
        <v>57</v>
      </c>
      <c r="AH35" s="5">
        <v>35</v>
      </c>
      <c r="AI35" s="5">
        <v>120</v>
      </c>
      <c r="AJ35" s="5">
        <v>6.1</v>
      </c>
      <c r="AK35" s="5">
        <v>6.5</v>
      </c>
      <c r="AL35" s="5"/>
      <c r="AM35" s="5">
        <v>78.2</v>
      </c>
      <c r="AN35" s="5">
        <v>26.2</v>
      </c>
      <c r="AO35" s="5">
        <v>335</v>
      </c>
      <c r="AP35">
        <v>1009</v>
      </c>
      <c r="AQ35" t="s">
        <v>58</v>
      </c>
      <c r="AR35" t="s">
        <v>58</v>
      </c>
      <c r="AS35">
        <v>4.1000000000000002E-2</v>
      </c>
      <c r="AT35" t="s">
        <v>59</v>
      </c>
      <c r="AU35">
        <f>25+30</f>
        <v>55</v>
      </c>
      <c r="AV35" t="s">
        <v>66</v>
      </c>
    </row>
    <row r="36" spans="1:48" ht="14.25" customHeight="1" x14ac:dyDescent="0.3">
      <c r="O36" s="5"/>
      <c r="Q36" s="5"/>
      <c r="R36" s="9"/>
      <c r="S36" s="9"/>
      <c r="T36" s="9"/>
      <c r="U36" s="9"/>
      <c r="V36" s="9"/>
      <c r="W36" s="9"/>
      <c r="X36" s="9"/>
      <c r="Y36" s="9"/>
      <c r="Z36" s="9"/>
      <c r="AA36" s="9"/>
      <c r="AG36" s="9"/>
      <c r="AI36" s="9"/>
      <c r="AJ36" s="9"/>
      <c r="AK36" s="9"/>
    </row>
    <row r="37" spans="1:48" ht="14.25" customHeight="1" x14ac:dyDescent="0.3">
      <c r="O37" s="5"/>
      <c r="Q37" s="5"/>
      <c r="R37" s="9"/>
      <c r="S37" s="9"/>
      <c r="T37" s="9"/>
      <c r="U37" s="9"/>
      <c r="V37" s="9"/>
      <c r="W37" s="9"/>
      <c r="X37" s="9"/>
      <c r="Y37" s="9"/>
      <c r="Z37" s="9"/>
      <c r="AA37" s="9"/>
      <c r="AG37" s="9"/>
      <c r="AI37" s="9"/>
      <c r="AJ37" s="9"/>
      <c r="AK37" s="9"/>
    </row>
    <row r="38" spans="1:48" ht="14.25" customHeight="1" x14ac:dyDescent="0.3">
      <c r="O38" s="5"/>
      <c r="Q38" s="5"/>
      <c r="R38" s="9"/>
      <c r="S38" s="9"/>
      <c r="T38" s="9"/>
      <c r="U38" s="9"/>
      <c r="V38" s="9"/>
      <c r="W38" s="9"/>
      <c r="X38" s="9"/>
      <c r="Y38" s="9"/>
      <c r="Z38" s="9"/>
      <c r="AA38" s="9"/>
      <c r="AG38" s="9"/>
      <c r="AI38" s="9"/>
      <c r="AJ38" s="9"/>
      <c r="AK38" s="9"/>
    </row>
    <row r="39" spans="1:48" ht="14.25" customHeight="1" x14ac:dyDescent="0.3">
      <c r="O39" s="5"/>
      <c r="Q39" s="5"/>
      <c r="R39" s="9"/>
      <c r="S39" s="9"/>
      <c r="T39" s="9"/>
      <c r="U39" s="9"/>
      <c r="V39" s="9"/>
      <c r="W39" s="9"/>
      <c r="X39" s="9"/>
      <c r="Y39" s="9"/>
      <c r="Z39" s="9"/>
      <c r="AA39" s="9"/>
      <c r="AG39" s="9"/>
      <c r="AI39" s="9"/>
      <c r="AJ39" s="9"/>
      <c r="AK39" s="9"/>
    </row>
    <row r="40" spans="1:48" ht="14.25" customHeight="1" x14ac:dyDescent="0.3">
      <c r="O40" s="5"/>
      <c r="Q40" s="5"/>
      <c r="R40" s="9"/>
      <c r="S40" s="9"/>
      <c r="T40" s="9"/>
      <c r="U40" s="9"/>
      <c r="V40" s="9"/>
      <c r="W40" s="9"/>
      <c r="X40" s="9"/>
      <c r="Y40" s="9"/>
      <c r="Z40" s="9"/>
      <c r="AA40" s="9"/>
      <c r="AG40" s="9"/>
      <c r="AI40" s="9"/>
      <c r="AJ40" s="9"/>
      <c r="AK40" s="9"/>
    </row>
    <row r="41" spans="1:48" ht="14.25" customHeight="1" x14ac:dyDescent="0.3">
      <c r="O41" s="5"/>
      <c r="Q41" s="5"/>
      <c r="R41" s="9"/>
      <c r="S41" s="9"/>
      <c r="T41" s="9"/>
      <c r="U41" s="9"/>
      <c r="V41" s="9"/>
      <c r="W41" s="9"/>
      <c r="X41" s="9"/>
      <c r="Y41" s="9"/>
      <c r="Z41" s="9"/>
      <c r="AA41" s="9"/>
      <c r="AG41" s="9"/>
      <c r="AI41" s="9"/>
      <c r="AJ41" s="9"/>
      <c r="AK41" s="9"/>
    </row>
    <row r="42" spans="1:48" ht="14.25" customHeight="1" x14ac:dyDescent="0.3">
      <c r="O42" s="5"/>
      <c r="Q42" s="5"/>
      <c r="R42" s="9"/>
      <c r="S42" s="9"/>
      <c r="T42" s="9"/>
      <c r="U42" s="9"/>
      <c r="V42" s="9"/>
      <c r="W42" s="9"/>
      <c r="X42" s="9"/>
      <c r="Y42" s="9"/>
      <c r="Z42" s="9"/>
      <c r="AA42" s="9"/>
      <c r="AG42" s="9"/>
      <c r="AI42" s="9"/>
      <c r="AJ42" s="9"/>
      <c r="AK42" s="9"/>
    </row>
    <row r="43" spans="1:48" ht="14.25" customHeight="1" x14ac:dyDescent="0.3">
      <c r="O43" s="5"/>
      <c r="Q43" s="5"/>
      <c r="R43" s="9"/>
      <c r="S43" s="9"/>
      <c r="T43" s="9"/>
      <c r="U43" s="9"/>
      <c r="V43" s="9"/>
      <c r="W43" s="9"/>
      <c r="X43" s="9"/>
      <c r="Y43" s="9"/>
      <c r="Z43" s="9"/>
      <c r="AA43" s="9"/>
      <c r="AG43" s="9"/>
      <c r="AI43" s="9"/>
      <c r="AJ43" s="9"/>
      <c r="AK43" s="9"/>
    </row>
    <row r="44" spans="1:48" ht="14.25" customHeight="1" x14ac:dyDescent="0.3">
      <c r="O44" s="5"/>
      <c r="Q44" s="5"/>
      <c r="R44" s="9"/>
      <c r="S44" s="9"/>
      <c r="T44" s="9"/>
      <c r="U44" s="9"/>
      <c r="V44" s="9"/>
      <c r="W44" s="9"/>
      <c r="X44" s="9"/>
      <c r="Y44" s="9"/>
      <c r="Z44" s="9"/>
      <c r="AA44" s="9"/>
      <c r="AG44" s="9"/>
      <c r="AI44" s="9"/>
      <c r="AJ44" s="9"/>
      <c r="AK44" s="9"/>
    </row>
    <row r="45" spans="1:48" ht="14.25" customHeight="1" x14ac:dyDescent="0.3">
      <c r="O45" s="5"/>
      <c r="Q45" s="5"/>
      <c r="R45" s="9"/>
      <c r="S45" s="9"/>
      <c r="T45" s="9"/>
      <c r="U45" s="9"/>
      <c r="V45" s="9"/>
      <c r="W45" s="9"/>
      <c r="X45" s="9"/>
      <c r="Y45" s="9"/>
      <c r="Z45" s="9"/>
      <c r="AA45" s="9"/>
      <c r="AG45" s="9"/>
      <c r="AI45" s="9"/>
      <c r="AJ45" s="9"/>
      <c r="AK45" s="9"/>
    </row>
    <row r="46" spans="1:48" ht="14.25" customHeight="1" x14ac:dyDescent="0.3">
      <c r="O46" s="5"/>
      <c r="Q46" s="5"/>
      <c r="R46" s="9"/>
      <c r="S46" s="9"/>
      <c r="T46" s="9"/>
      <c r="U46" s="9"/>
      <c r="V46" s="9"/>
      <c r="W46" s="9"/>
      <c r="X46" s="9"/>
      <c r="Y46" s="9"/>
      <c r="Z46" s="9"/>
      <c r="AA46" s="9"/>
      <c r="AG46" s="9"/>
      <c r="AI46" s="9"/>
      <c r="AJ46" s="9"/>
      <c r="AK46" s="9"/>
    </row>
    <row r="47" spans="1:48" ht="14.25" customHeight="1" x14ac:dyDescent="0.3">
      <c r="O47" s="5"/>
      <c r="Q47" s="5"/>
      <c r="R47" s="9"/>
      <c r="S47" s="9"/>
      <c r="T47" s="9"/>
      <c r="U47" s="9"/>
      <c r="V47" s="9"/>
      <c r="W47" s="9"/>
      <c r="X47" s="9"/>
      <c r="Y47" s="9"/>
      <c r="Z47" s="9"/>
      <c r="AA47" s="9"/>
      <c r="AG47" s="9"/>
      <c r="AI47" s="9"/>
      <c r="AJ47" s="9"/>
      <c r="AK47" s="9"/>
    </row>
    <row r="48" spans="1:48" ht="14.25" customHeight="1" x14ac:dyDescent="0.3">
      <c r="O48" s="5"/>
      <c r="Q48" s="5"/>
      <c r="R48" s="9"/>
      <c r="S48" s="9"/>
      <c r="T48" s="9"/>
      <c r="U48" s="9"/>
      <c r="V48" s="9"/>
      <c r="W48" s="9"/>
      <c r="X48" s="9"/>
      <c r="Y48" s="9"/>
      <c r="Z48" s="9"/>
      <c r="AA48" s="9"/>
      <c r="AG48" s="9"/>
      <c r="AI48" s="9"/>
      <c r="AJ48" s="9"/>
      <c r="AK48" s="9"/>
    </row>
    <row r="49" spans="15:37" ht="14.25" customHeight="1" x14ac:dyDescent="0.3">
      <c r="O49" s="5"/>
      <c r="Q49" s="5"/>
      <c r="R49" s="9"/>
      <c r="S49" s="9"/>
      <c r="T49" s="9"/>
      <c r="U49" s="9"/>
      <c r="V49" s="9"/>
      <c r="W49" s="9"/>
      <c r="X49" s="9"/>
      <c r="Y49" s="9"/>
      <c r="Z49" s="9"/>
      <c r="AA49" s="9"/>
      <c r="AG49" s="9"/>
      <c r="AI49" s="9"/>
      <c r="AJ49" s="9"/>
      <c r="AK49" s="9"/>
    </row>
    <row r="50" spans="15:37" ht="14.25" customHeight="1" x14ac:dyDescent="0.3">
      <c r="O50" s="5"/>
      <c r="Q50" s="5"/>
      <c r="R50" s="9"/>
      <c r="S50" s="9"/>
      <c r="T50" s="9"/>
      <c r="U50" s="9"/>
      <c r="V50" s="9"/>
      <c r="W50" s="9"/>
      <c r="X50" s="9"/>
      <c r="Y50" s="9"/>
      <c r="Z50" s="9"/>
      <c r="AA50" s="9"/>
      <c r="AG50" s="9"/>
      <c r="AI50" s="9"/>
      <c r="AJ50" s="9"/>
      <c r="AK50" s="9"/>
    </row>
    <row r="51" spans="15:37" ht="14.25" customHeight="1" x14ac:dyDescent="0.3">
      <c r="O51" s="5"/>
      <c r="Q51" s="5"/>
      <c r="R51" s="9"/>
      <c r="S51" s="9"/>
      <c r="T51" s="9"/>
      <c r="U51" s="9"/>
      <c r="V51" s="9"/>
      <c r="W51" s="9"/>
      <c r="X51" s="9"/>
      <c r="Y51" s="9"/>
      <c r="Z51" s="9"/>
      <c r="AA51" s="9"/>
      <c r="AG51" s="9"/>
      <c r="AI51" s="9"/>
      <c r="AJ51" s="9"/>
      <c r="AK51" s="9"/>
    </row>
    <row r="52" spans="15:37" ht="14.25" customHeight="1" x14ac:dyDescent="0.3">
      <c r="O52" s="5"/>
      <c r="Q52" s="5"/>
      <c r="R52" s="9"/>
      <c r="S52" s="9"/>
      <c r="T52" s="9"/>
      <c r="U52" s="9"/>
      <c r="V52" s="9"/>
      <c r="W52" s="9"/>
      <c r="X52" s="9"/>
      <c r="Y52" s="9"/>
      <c r="Z52" s="9"/>
      <c r="AA52" s="9"/>
      <c r="AG52" s="9"/>
      <c r="AI52" s="9"/>
      <c r="AJ52" s="9"/>
      <c r="AK52" s="9"/>
    </row>
    <row r="53" spans="15:37" ht="14.25" customHeight="1" x14ac:dyDescent="0.3">
      <c r="O53" s="5"/>
      <c r="Q53" s="5"/>
      <c r="R53" s="9"/>
      <c r="S53" s="9"/>
      <c r="T53" s="9"/>
      <c r="U53" s="9"/>
      <c r="V53" s="9"/>
      <c r="W53" s="9"/>
      <c r="X53" s="9"/>
      <c r="Y53" s="9"/>
      <c r="Z53" s="9"/>
      <c r="AA53" s="9"/>
      <c r="AG53" s="9"/>
      <c r="AI53" s="9"/>
      <c r="AJ53" s="9"/>
      <c r="AK53" s="9"/>
    </row>
    <row r="54" spans="15:37" ht="14.25" customHeight="1" x14ac:dyDescent="0.3">
      <c r="O54" s="5"/>
      <c r="Q54" s="5"/>
      <c r="R54" s="9"/>
      <c r="S54" s="9"/>
      <c r="T54" s="9"/>
      <c r="U54" s="9"/>
      <c r="V54" s="9"/>
      <c r="W54" s="9"/>
      <c r="X54" s="9"/>
      <c r="Y54" s="9"/>
      <c r="Z54" s="9"/>
      <c r="AA54" s="9"/>
      <c r="AG54" s="9"/>
      <c r="AI54" s="9"/>
      <c r="AJ54" s="9"/>
      <c r="AK54" s="9"/>
    </row>
    <row r="55" spans="15:37" ht="14.25" customHeight="1" x14ac:dyDescent="0.3">
      <c r="O55" s="5"/>
      <c r="Q55" s="5"/>
      <c r="R55" s="9"/>
      <c r="S55" s="9"/>
      <c r="T55" s="9"/>
      <c r="U55" s="9"/>
      <c r="V55" s="9"/>
      <c r="W55" s="9"/>
      <c r="X55" s="9"/>
      <c r="Y55" s="9"/>
      <c r="Z55" s="9"/>
      <c r="AA55" s="9"/>
      <c r="AG55" s="9"/>
      <c r="AI55" s="9"/>
      <c r="AJ55" s="9"/>
      <c r="AK55" s="9"/>
    </row>
    <row r="56" spans="15:37" ht="14.25" customHeight="1" x14ac:dyDescent="0.3">
      <c r="O56" s="5"/>
      <c r="Q56" s="5"/>
      <c r="R56" s="9"/>
      <c r="S56" s="9"/>
      <c r="T56" s="9"/>
      <c r="U56" s="9"/>
      <c r="V56" s="9"/>
      <c r="W56" s="9"/>
      <c r="X56" s="9"/>
      <c r="Y56" s="9"/>
      <c r="Z56" s="9"/>
      <c r="AA56" s="9"/>
      <c r="AG56" s="9"/>
      <c r="AI56" s="9"/>
      <c r="AJ56" s="9"/>
      <c r="AK56" s="9"/>
    </row>
    <row r="57" spans="15:37" ht="14.25" customHeight="1" x14ac:dyDescent="0.3">
      <c r="O57" s="5"/>
      <c r="Q57" s="5"/>
      <c r="R57" s="9"/>
      <c r="S57" s="9"/>
      <c r="T57" s="9"/>
      <c r="U57" s="9"/>
      <c r="V57" s="9"/>
      <c r="W57" s="9"/>
      <c r="X57" s="9"/>
      <c r="Y57" s="9"/>
      <c r="Z57" s="9"/>
      <c r="AA57" s="9"/>
      <c r="AG57" s="9"/>
      <c r="AI57" s="9"/>
      <c r="AJ57" s="9"/>
      <c r="AK57" s="9"/>
    </row>
    <row r="58" spans="15:37" ht="14.25" customHeight="1" x14ac:dyDescent="0.3">
      <c r="O58" s="5"/>
      <c r="Q58" s="5"/>
      <c r="R58" s="9"/>
      <c r="S58" s="9"/>
      <c r="T58" s="9"/>
      <c r="U58" s="9"/>
      <c r="V58" s="9"/>
      <c r="W58" s="9"/>
      <c r="X58" s="9"/>
      <c r="Y58" s="9"/>
      <c r="Z58" s="9"/>
      <c r="AA58" s="9"/>
      <c r="AG58" s="9"/>
      <c r="AI58" s="9"/>
      <c r="AJ58" s="9"/>
      <c r="AK58" s="9"/>
    </row>
    <row r="59" spans="15:37" ht="14.25" customHeight="1" x14ac:dyDescent="0.3">
      <c r="O59" s="5"/>
      <c r="Q59" s="5"/>
      <c r="R59" s="9"/>
      <c r="S59" s="9"/>
      <c r="T59" s="9"/>
      <c r="U59" s="9"/>
      <c r="V59" s="9"/>
      <c r="W59" s="9"/>
      <c r="X59" s="9"/>
      <c r="Y59" s="9"/>
      <c r="Z59" s="9"/>
      <c r="AA59" s="9"/>
      <c r="AG59" s="9"/>
      <c r="AI59" s="9"/>
      <c r="AJ59" s="9"/>
      <c r="AK59" s="9"/>
    </row>
    <row r="60" spans="15:37" ht="14.25" customHeight="1" x14ac:dyDescent="0.3">
      <c r="O60" s="5"/>
      <c r="Q60" s="5"/>
      <c r="R60" s="9"/>
      <c r="S60" s="9"/>
      <c r="T60" s="9"/>
      <c r="U60" s="9"/>
      <c r="V60" s="9"/>
      <c r="W60" s="9"/>
      <c r="X60" s="9"/>
      <c r="Y60" s="9"/>
      <c r="Z60" s="9"/>
      <c r="AA60" s="9"/>
      <c r="AG60" s="9"/>
      <c r="AI60" s="9"/>
      <c r="AJ60" s="9"/>
      <c r="AK60" s="9"/>
    </row>
    <row r="61" spans="15:37" ht="14.25" customHeight="1" x14ac:dyDescent="0.3">
      <c r="O61" s="5"/>
      <c r="Q61" s="5"/>
      <c r="R61" s="9"/>
      <c r="S61" s="9"/>
      <c r="T61" s="9"/>
      <c r="U61" s="9"/>
      <c r="V61" s="9"/>
      <c r="W61" s="9"/>
      <c r="X61" s="9"/>
      <c r="Y61" s="9"/>
      <c r="Z61" s="9"/>
      <c r="AA61" s="9"/>
      <c r="AG61" s="9"/>
      <c r="AI61" s="9"/>
      <c r="AJ61" s="9"/>
      <c r="AK61" s="9"/>
    </row>
    <row r="62" spans="15:37" ht="14.25" customHeight="1" x14ac:dyDescent="0.3">
      <c r="O62" s="5"/>
      <c r="Q62" s="5"/>
      <c r="R62" s="9"/>
      <c r="S62" s="9"/>
      <c r="T62" s="9"/>
      <c r="U62" s="9"/>
      <c r="V62" s="9"/>
      <c r="W62" s="9"/>
      <c r="X62" s="9"/>
      <c r="Y62" s="9"/>
      <c r="Z62" s="9"/>
      <c r="AA62" s="9"/>
      <c r="AG62" s="9"/>
      <c r="AI62" s="9"/>
      <c r="AJ62" s="9"/>
      <c r="AK62" s="9"/>
    </row>
    <row r="63" spans="15:37" ht="14.25" customHeight="1" x14ac:dyDescent="0.3">
      <c r="O63" s="5"/>
      <c r="Q63" s="5"/>
      <c r="R63" s="9"/>
      <c r="S63" s="9"/>
      <c r="T63" s="9"/>
      <c r="U63" s="9"/>
      <c r="V63" s="9"/>
      <c r="W63" s="9"/>
      <c r="X63" s="9"/>
      <c r="Y63" s="9"/>
      <c r="Z63" s="9"/>
      <c r="AA63" s="9"/>
      <c r="AG63" s="9"/>
      <c r="AI63" s="9"/>
      <c r="AJ63" s="9"/>
      <c r="AK63" s="9"/>
    </row>
    <row r="64" spans="15:37" ht="14.25" customHeight="1" x14ac:dyDescent="0.3">
      <c r="O64" s="5"/>
      <c r="Q64" s="5"/>
      <c r="R64" s="9"/>
      <c r="S64" s="9"/>
      <c r="T64" s="9"/>
      <c r="U64" s="9"/>
      <c r="V64" s="9"/>
      <c r="W64" s="9"/>
      <c r="X64" s="9"/>
      <c r="Y64" s="9"/>
      <c r="Z64" s="9"/>
      <c r="AA64" s="9"/>
      <c r="AG64" s="9"/>
      <c r="AI64" s="9"/>
      <c r="AJ64" s="9"/>
      <c r="AK64" s="9"/>
    </row>
    <row r="65" spans="15:37" ht="14.25" customHeight="1" x14ac:dyDescent="0.3">
      <c r="O65" s="5"/>
      <c r="Q65" s="5"/>
      <c r="R65" s="9"/>
      <c r="S65" s="9"/>
      <c r="T65" s="9"/>
      <c r="U65" s="9"/>
      <c r="V65" s="9"/>
      <c r="W65" s="9"/>
      <c r="X65" s="9"/>
      <c r="Y65" s="9"/>
      <c r="Z65" s="9"/>
      <c r="AA65" s="9"/>
      <c r="AG65" s="9"/>
      <c r="AI65" s="9"/>
      <c r="AJ65" s="9"/>
      <c r="AK65" s="9"/>
    </row>
    <row r="66" spans="15:37" ht="14.25" customHeight="1" x14ac:dyDescent="0.3">
      <c r="O66" s="5"/>
      <c r="Q66" s="5"/>
      <c r="R66" s="9"/>
      <c r="S66" s="9"/>
      <c r="T66" s="9"/>
      <c r="U66" s="9"/>
      <c r="V66" s="9"/>
      <c r="W66" s="9"/>
      <c r="X66" s="9"/>
      <c r="Y66" s="9"/>
      <c r="Z66" s="9"/>
      <c r="AA66" s="9"/>
      <c r="AG66" s="9"/>
      <c r="AI66" s="9"/>
      <c r="AJ66" s="9"/>
      <c r="AK66" s="9"/>
    </row>
    <row r="67" spans="15:37" ht="14.25" customHeight="1" x14ac:dyDescent="0.3">
      <c r="O67" s="5"/>
      <c r="Q67" s="5"/>
      <c r="R67" s="9"/>
      <c r="S67" s="9"/>
      <c r="T67" s="9"/>
      <c r="U67" s="9"/>
      <c r="V67" s="9"/>
      <c r="W67" s="9"/>
      <c r="X67" s="9"/>
      <c r="Y67" s="9"/>
      <c r="Z67" s="9"/>
      <c r="AA67" s="9"/>
      <c r="AG67" s="9"/>
      <c r="AI67" s="9"/>
      <c r="AJ67" s="9"/>
      <c r="AK67" s="9"/>
    </row>
    <row r="68" spans="15:37" ht="14.25" customHeight="1" x14ac:dyDescent="0.3">
      <c r="O68" s="5"/>
      <c r="Q68" s="5"/>
      <c r="R68" s="9"/>
      <c r="S68" s="9"/>
      <c r="T68" s="9"/>
      <c r="U68" s="9"/>
      <c r="V68" s="9"/>
      <c r="W68" s="9"/>
      <c r="X68" s="9"/>
      <c r="Y68" s="9"/>
      <c r="Z68" s="9"/>
      <c r="AA68" s="9"/>
      <c r="AG68" s="9"/>
      <c r="AI68" s="9"/>
      <c r="AJ68" s="9"/>
      <c r="AK68" s="9"/>
    </row>
    <row r="69" spans="15:37" ht="14.25" customHeight="1" x14ac:dyDescent="0.3">
      <c r="O69" s="5"/>
      <c r="Q69" s="5"/>
      <c r="R69" s="9"/>
      <c r="S69" s="9"/>
      <c r="T69" s="9"/>
      <c r="U69" s="9"/>
      <c r="V69" s="9"/>
      <c r="W69" s="9"/>
      <c r="X69" s="9"/>
      <c r="Y69" s="9"/>
      <c r="Z69" s="9"/>
      <c r="AA69" s="9"/>
      <c r="AG69" s="9"/>
      <c r="AI69" s="9"/>
      <c r="AJ69" s="9"/>
      <c r="AK69" s="9"/>
    </row>
    <row r="70" spans="15:37" ht="14.25" customHeight="1" x14ac:dyDescent="0.3">
      <c r="O70" s="5"/>
      <c r="Q70" s="5"/>
      <c r="R70" s="9"/>
      <c r="S70" s="9"/>
      <c r="T70" s="9"/>
      <c r="U70" s="9"/>
      <c r="V70" s="9"/>
      <c r="W70" s="9"/>
      <c r="X70" s="9"/>
      <c r="Y70" s="9"/>
      <c r="Z70" s="9"/>
      <c r="AA70" s="9"/>
      <c r="AG70" s="9"/>
      <c r="AI70" s="9"/>
      <c r="AJ70" s="9"/>
      <c r="AK70" s="9"/>
    </row>
    <row r="71" spans="15:37" ht="14.25" customHeight="1" x14ac:dyDescent="0.3">
      <c r="O71" s="5"/>
      <c r="Q71" s="5"/>
      <c r="R71" s="9"/>
      <c r="S71" s="9"/>
      <c r="T71" s="9"/>
      <c r="U71" s="9"/>
      <c r="V71" s="9"/>
      <c r="W71" s="9"/>
      <c r="X71" s="9"/>
      <c r="Y71" s="9"/>
      <c r="Z71" s="9"/>
      <c r="AA71" s="9"/>
      <c r="AG71" s="9"/>
      <c r="AI71" s="9"/>
      <c r="AJ71" s="9"/>
      <c r="AK71" s="9"/>
    </row>
    <row r="72" spans="15:37" ht="14.25" customHeight="1" x14ac:dyDescent="0.3">
      <c r="O72" s="5"/>
      <c r="Q72" s="5"/>
      <c r="R72" s="9"/>
      <c r="S72" s="9"/>
      <c r="T72" s="9"/>
      <c r="U72" s="9"/>
      <c r="V72" s="9"/>
      <c r="W72" s="9"/>
      <c r="X72" s="9"/>
      <c r="Y72" s="9"/>
      <c r="Z72" s="9"/>
      <c r="AA72" s="9"/>
      <c r="AG72" s="9"/>
      <c r="AI72" s="9"/>
      <c r="AJ72" s="9"/>
      <c r="AK72" s="9"/>
    </row>
    <row r="73" spans="15:37" ht="14.25" customHeight="1" x14ac:dyDescent="0.3">
      <c r="O73" s="5"/>
      <c r="Q73" s="5"/>
      <c r="R73" s="9"/>
      <c r="S73" s="9"/>
      <c r="T73" s="9"/>
      <c r="U73" s="9"/>
      <c r="V73" s="9"/>
      <c r="W73" s="9"/>
      <c r="X73" s="9"/>
      <c r="Y73" s="9"/>
      <c r="Z73" s="9"/>
      <c r="AA73" s="9"/>
      <c r="AG73" s="9"/>
      <c r="AI73" s="9"/>
      <c r="AJ73" s="9"/>
      <c r="AK73" s="9"/>
    </row>
    <row r="74" spans="15:37" ht="14.25" customHeight="1" x14ac:dyDescent="0.3">
      <c r="O74" s="5"/>
      <c r="Q74" s="5"/>
      <c r="R74" s="9"/>
      <c r="S74" s="9"/>
      <c r="T74" s="9"/>
      <c r="U74" s="9"/>
      <c r="V74" s="9"/>
      <c r="W74" s="9"/>
      <c r="X74" s="9"/>
      <c r="Y74" s="9"/>
      <c r="Z74" s="9"/>
      <c r="AA74" s="9"/>
      <c r="AG74" s="9"/>
      <c r="AI74" s="9"/>
      <c r="AJ74" s="9"/>
      <c r="AK74" s="9"/>
    </row>
    <row r="75" spans="15:37" ht="14.25" customHeight="1" x14ac:dyDescent="0.3">
      <c r="O75" s="5"/>
      <c r="Q75" s="5"/>
      <c r="R75" s="9"/>
      <c r="S75" s="9"/>
      <c r="T75" s="9"/>
      <c r="U75" s="9"/>
      <c r="V75" s="9"/>
      <c r="W75" s="9"/>
      <c r="X75" s="9"/>
      <c r="Y75" s="9"/>
      <c r="Z75" s="9"/>
      <c r="AA75" s="9"/>
      <c r="AG75" s="9"/>
      <c r="AI75" s="9"/>
      <c r="AJ75" s="9"/>
      <c r="AK75" s="9"/>
    </row>
    <row r="76" spans="15:37" ht="14.25" customHeight="1" x14ac:dyDescent="0.3">
      <c r="O76" s="5"/>
      <c r="Q76" s="5"/>
      <c r="R76" s="9"/>
      <c r="S76" s="9"/>
      <c r="T76" s="9"/>
      <c r="U76" s="9"/>
      <c r="V76" s="9"/>
      <c r="W76" s="9"/>
      <c r="X76" s="9"/>
      <c r="Y76" s="9"/>
      <c r="Z76" s="9"/>
      <c r="AA76" s="9"/>
      <c r="AG76" s="9"/>
      <c r="AI76" s="9"/>
      <c r="AJ76" s="9"/>
      <c r="AK76" s="9"/>
    </row>
    <row r="77" spans="15:37" ht="14.25" customHeight="1" x14ac:dyDescent="0.3">
      <c r="O77" s="5"/>
      <c r="Q77" s="5"/>
      <c r="R77" s="9"/>
      <c r="S77" s="9"/>
      <c r="T77" s="9"/>
      <c r="U77" s="9"/>
      <c r="V77" s="9"/>
      <c r="W77" s="9"/>
      <c r="X77" s="9"/>
      <c r="Y77" s="9"/>
      <c r="Z77" s="9"/>
      <c r="AA77" s="9"/>
      <c r="AG77" s="9"/>
      <c r="AI77" s="9"/>
      <c r="AJ77" s="9"/>
      <c r="AK77" s="9"/>
    </row>
    <row r="78" spans="15:37" ht="14.25" customHeight="1" x14ac:dyDescent="0.3">
      <c r="O78" s="5"/>
      <c r="Q78" s="5"/>
      <c r="R78" s="9"/>
      <c r="S78" s="9"/>
      <c r="T78" s="9"/>
      <c r="U78" s="9"/>
      <c r="V78" s="9"/>
      <c r="W78" s="9"/>
      <c r="X78" s="9"/>
      <c r="Y78" s="9"/>
      <c r="Z78" s="9"/>
      <c r="AA78" s="9"/>
      <c r="AG78" s="9"/>
      <c r="AI78" s="9"/>
      <c r="AJ78" s="9"/>
      <c r="AK78" s="9"/>
    </row>
    <row r="79" spans="15:37" ht="14.25" customHeight="1" x14ac:dyDescent="0.3">
      <c r="O79" s="5"/>
      <c r="Q79" s="5"/>
      <c r="R79" s="9"/>
      <c r="S79" s="9"/>
      <c r="T79" s="9"/>
      <c r="U79" s="9"/>
      <c r="V79" s="9"/>
      <c r="W79" s="9"/>
      <c r="X79" s="9"/>
      <c r="Y79" s="9"/>
      <c r="Z79" s="9"/>
      <c r="AA79" s="9"/>
      <c r="AG79" s="9"/>
      <c r="AI79" s="9"/>
      <c r="AJ79" s="9"/>
      <c r="AK79" s="9"/>
    </row>
    <row r="80" spans="15:37" ht="14.25" customHeight="1" x14ac:dyDescent="0.3">
      <c r="O80" s="5"/>
      <c r="Q80" s="5"/>
      <c r="R80" s="9"/>
      <c r="S80" s="9"/>
      <c r="T80" s="9"/>
      <c r="U80" s="9"/>
      <c r="V80" s="9"/>
      <c r="W80" s="9"/>
      <c r="X80" s="9"/>
      <c r="Y80" s="9"/>
      <c r="Z80" s="9"/>
      <c r="AA80" s="9"/>
      <c r="AG80" s="9"/>
      <c r="AI80" s="9"/>
      <c r="AJ80" s="9"/>
      <c r="AK80" s="9"/>
    </row>
    <row r="81" spans="15:37" ht="14.25" customHeight="1" x14ac:dyDescent="0.3">
      <c r="O81" s="5"/>
      <c r="Q81" s="5"/>
      <c r="R81" s="9"/>
      <c r="S81" s="9"/>
      <c r="T81" s="9"/>
      <c r="U81" s="9"/>
      <c r="V81" s="9"/>
      <c r="W81" s="9"/>
      <c r="X81" s="9"/>
      <c r="Y81" s="9"/>
      <c r="Z81" s="9"/>
      <c r="AA81" s="9"/>
      <c r="AG81" s="9"/>
      <c r="AI81" s="9"/>
      <c r="AJ81" s="9"/>
      <c r="AK81" s="9"/>
    </row>
    <row r="82" spans="15:37" ht="14.25" customHeight="1" x14ac:dyDescent="0.3">
      <c r="O82" s="5"/>
      <c r="Q82" s="5"/>
      <c r="R82" s="9"/>
      <c r="S82" s="9"/>
      <c r="T82" s="9"/>
      <c r="U82" s="9"/>
      <c r="V82" s="9"/>
      <c r="W82" s="9"/>
      <c r="X82" s="9"/>
      <c r="Y82" s="9"/>
      <c r="Z82" s="9"/>
      <c r="AA82" s="9"/>
      <c r="AG82" s="9"/>
      <c r="AI82" s="9"/>
      <c r="AJ82" s="9"/>
      <c r="AK82" s="9"/>
    </row>
    <row r="83" spans="15:37" ht="14.25" customHeight="1" x14ac:dyDescent="0.3">
      <c r="O83" s="5"/>
      <c r="Q83" s="5"/>
      <c r="R83" s="9"/>
      <c r="S83" s="9"/>
      <c r="T83" s="9"/>
      <c r="U83" s="9"/>
      <c r="V83" s="9"/>
      <c r="W83" s="9"/>
      <c r="X83" s="9"/>
      <c r="Y83" s="9"/>
      <c r="Z83" s="9"/>
      <c r="AA83" s="9"/>
      <c r="AG83" s="9"/>
      <c r="AI83" s="9"/>
      <c r="AJ83" s="9"/>
      <c r="AK83" s="9"/>
    </row>
    <row r="84" spans="15:37" ht="14.25" customHeight="1" x14ac:dyDescent="0.3">
      <c r="O84" s="5"/>
      <c r="Q84" s="5"/>
      <c r="R84" s="9"/>
      <c r="S84" s="9"/>
      <c r="T84" s="9"/>
      <c r="U84" s="9"/>
      <c r="V84" s="9"/>
      <c r="W84" s="9"/>
      <c r="X84" s="9"/>
      <c r="Y84" s="9"/>
      <c r="Z84" s="9"/>
      <c r="AA84" s="9"/>
      <c r="AG84" s="9"/>
      <c r="AI84" s="9"/>
      <c r="AJ84" s="9"/>
      <c r="AK84" s="9"/>
    </row>
    <row r="85" spans="15:37" ht="14.25" customHeight="1" x14ac:dyDescent="0.3">
      <c r="O85" s="5"/>
      <c r="Q85" s="5"/>
      <c r="R85" s="9"/>
      <c r="S85" s="9"/>
      <c r="T85" s="9"/>
      <c r="U85" s="9"/>
      <c r="V85" s="9"/>
      <c r="W85" s="9"/>
      <c r="X85" s="9"/>
      <c r="Y85" s="9"/>
      <c r="Z85" s="9"/>
      <c r="AA85" s="9"/>
      <c r="AG85" s="9"/>
      <c r="AI85" s="9"/>
      <c r="AJ85" s="9"/>
      <c r="AK85" s="9"/>
    </row>
    <row r="86" spans="15:37" ht="14.25" customHeight="1" x14ac:dyDescent="0.3">
      <c r="O86" s="5"/>
      <c r="Q86" s="5"/>
      <c r="R86" s="9"/>
      <c r="S86" s="9"/>
      <c r="T86" s="9"/>
      <c r="U86" s="9"/>
      <c r="V86" s="9"/>
      <c r="W86" s="9"/>
      <c r="X86" s="9"/>
      <c r="Y86" s="9"/>
      <c r="Z86" s="9"/>
      <c r="AA86" s="9"/>
      <c r="AG86" s="9"/>
      <c r="AI86" s="9"/>
      <c r="AJ86" s="9"/>
      <c r="AK86" s="9"/>
    </row>
    <row r="87" spans="15:37" ht="14.25" customHeight="1" x14ac:dyDescent="0.3">
      <c r="O87" s="5"/>
      <c r="Q87" s="5"/>
      <c r="R87" s="9"/>
      <c r="S87" s="9"/>
      <c r="T87" s="9"/>
      <c r="U87" s="9"/>
      <c r="V87" s="9"/>
      <c r="W87" s="9"/>
      <c r="X87" s="9"/>
      <c r="Y87" s="9"/>
      <c r="Z87" s="9"/>
      <c r="AA87" s="9"/>
      <c r="AG87" s="9"/>
      <c r="AI87" s="9"/>
      <c r="AJ87" s="9"/>
      <c r="AK87" s="9"/>
    </row>
    <row r="88" spans="15:37" ht="14.25" customHeight="1" x14ac:dyDescent="0.3">
      <c r="O88" s="5"/>
      <c r="Q88" s="5"/>
      <c r="R88" s="9"/>
      <c r="S88" s="9"/>
      <c r="T88" s="9"/>
      <c r="U88" s="9"/>
      <c r="V88" s="9"/>
      <c r="W88" s="9"/>
      <c r="X88" s="9"/>
      <c r="Y88" s="9"/>
      <c r="Z88" s="9"/>
      <c r="AA88" s="9"/>
      <c r="AG88" s="9"/>
      <c r="AI88" s="9"/>
      <c r="AJ88" s="9"/>
      <c r="AK88" s="9"/>
    </row>
    <row r="89" spans="15:37" ht="14.25" customHeight="1" x14ac:dyDescent="0.3">
      <c r="O89" s="5"/>
      <c r="Q89" s="5"/>
      <c r="R89" s="9"/>
      <c r="S89" s="9"/>
      <c r="T89" s="9"/>
      <c r="U89" s="9"/>
      <c r="V89" s="9"/>
      <c r="W89" s="9"/>
      <c r="X89" s="9"/>
      <c r="Y89" s="9"/>
      <c r="Z89" s="9"/>
      <c r="AA89" s="9"/>
      <c r="AG89" s="9"/>
      <c r="AI89" s="9"/>
      <c r="AJ89" s="9"/>
      <c r="AK89" s="9"/>
    </row>
    <row r="90" spans="15:37" ht="14.25" customHeight="1" x14ac:dyDescent="0.3">
      <c r="O90" s="5"/>
      <c r="Q90" s="5"/>
      <c r="R90" s="9"/>
      <c r="S90" s="9"/>
      <c r="T90" s="9"/>
      <c r="U90" s="9"/>
      <c r="V90" s="9"/>
      <c r="W90" s="9"/>
      <c r="X90" s="9"/>
      <c r="Y90" s="9"/>
      <c r="Z90" s="9"/>
      <c r="AA90" s="9"/>
      <c r="AG90" s="9"/>
      <c r="AI90" s="9"/>
      <c r="AJ90" s="9"/>
      <c r="AK90" s="9"/>
    </row>
    <row r="91" spans="15:37" ht="14.25" customHeight="1" x14ac:dyDescent="0.3">
      <c r="O91" s="5"/>
      <c r="Q91" s="5"/>
      <c r="R91" s="9"/>
      <c r="S91" s="9"/>
      <c r="T91" s="9"/>
      <c r="U91" s="9"/>
      <c r="V91" s="9"/>
      <c r="W91" s="9"/>
      <c r="X91" s="9"/>
      <c r="Y91" s="9"/>
      <c r="Z91" s="9"/>
      <c r="AA91" s="9"/>
      <c r="AG91" s="9"/>
      <c r="AI91" s="9"/>
      <c r="AJ91" s="9"/>
      <c r="AK91" s="9"/>
    </row>
    <row r="92" spans="15:37" ht="14.25" customHeight="1" x14ac:dyDescent="0.3">
      <c r="O92" s="5"/>
      <c r="Q92" s="5"/>
      <c r="R92" s="9"/>
      <c r="S92" s="9"/>
      <c r="T92" s="9"/>
      <c r="U92" s="9"/>
      <c r="V92" s="9"/>
      <c r="W92" s="9"/>
      <c r="X92" s="9"/>
      <c r="Y92" s="9"/>
      <c r="Z92" s="9"/>
      <c r="AA92" s="9"/>
      <c r="AG92" s="9"/>
      <c r="AI92" s="9"/>
      <c r="AJ92" s="9"/>
      <c r="AK92" s="9"/>
    </row>
    <row r="93" spans="15:37" ht="14.25" customHeight="1" x14ac:dyDescent="0.3">
      <c r="O93" s="5"/>
      <c r="Q93" s="5"/>
      <c r="R93" s="9"/>
      <c r="S93" s="9"/>
      <c r="T93" s="9"/>
      <c r="U93" s="9"/>
      <c r="V93" s="9"/>
      <c r="W93" s="9"/>
      <c r="X93" s="9"/>
      <c r="Y93" s="9"/>
      <c r="Z93" s="9"/>
      <c r="AA93" s="9"/>
      <c r="AG93" s="9"/>
      <c r="AI93" s="9"/>
      <c r="AJ93" s="9"/>
      <c r="AK93" s="9"/>
    </row>
    <row r="94" spans="15:37" ht="14.25" customHeight="1" x14ac:dyDescent="0.3">
      <c r="O94" s="5"/>
      <c r="Q94" s="5"/>
      <c r="R94" s="9"/>
      <c r="S94" s="9"/>
      <c r="T94" s="9"/>
      <c r="U94" s="9"/>
      <c r="V94" s="9"/>
      <c r="W94" s="9"/>
      <c r="X94" s="9"/>
      <c r="Y94" s="9"/>
      <c r="Z94" s="9"/>
      <c r="AA94" s="9"/>
      <c r="AG94" s="9"/>
      <c r="AI94" s="9"/>
      <c r="AJ94" s="9"/>
      <c r="AK94" s="9"/>
    </row>
    <row r="95" spans="15:37" ht="14.25" customHeight="1" x14ac:dyDescent="0.3">
      <c r="O95" s="5"/>
      <c r="Q95" s="5"/>
      <c r="R95" s="9"/>
      <c r="S95" s="9"/>
      <c r="T95" s="9"/>
      <c r="U95" s="9"/>
      <c r="V95" s="9"/>
      <c r="W95" s="9"/>
      <c r="X95" s="9"/>
      <c r="Y95" s="9"/>
      <c r="Z95" s="9"/>
      <c r="AA95" s="9"/>
      <c r="AG95" s="9"/>
      <c r="AI95" s="9"/>
      <c r="AJ95" s="9"/>
      <c r="AK95" s="9"/>
    </row>
    <row r="96" spans="15:37" ht="14.25" customHeight="1" x14ac:dyDescent="0.3">
      <c r="O96" s="5"/>
      <c r="Q96" s="5"/>
      <c r="R96" s="9"/>
      <c r="S96" s="9"/>
      <c r="T96" s="9"/>
      <c r="U96" s="9"/>
      <c r="V96" s="9"/>
      <c r="W96" s="9"/>
      <c r="X96" s="9"/>
      <c r="Y96" s="9"/>
      <c r="Z96" s="9"/>
      <c r="AA96" s="9"/>
      <c r="AG96" s="9"/>
      <c r="AI96" s="9"/>
      <c r="AJ96" s="9"/>
      <c r="AK96" s="9"/>
    </row>
    <row r="97" spans="15:37" ht="14.25" customHeight="1" x14ac:dyDescent="0.3">
      <c r="O97" s="5"/>
      <c r="Q97" s="5"/>
      <c r="R97" s="9"/>
      <c r="S97" s="9"/>
      <c r="T97" s="9"/>
      <c r="U97" s="9"/>
      <c r="V97" s="9"/>
      <c r="W97" s="9"/>
      <c r="X97" s="9"/>
      <c r="Y97" s="9"/>
      <c r="Z97" s="9"/>
      <c r="AA97" s="9"/>
      <c r="AG97" s="9"/>
      <c r="AI97" s="9"/>
      <c r="AJ97" s="9"/>
      <c r="AK97" s="9"/>
    </row>
    <row r="98" spans="15:37" ht="14.25" customHeight="1" x14ac:dyDescent="0.3">
      <c r="O98" s="5"/>
      <c r="Q98" s="5"/>
      <c r="R98" s="9"/>
      <c r="S98" s="9"/>
      <c r="T98" s="9"/>
      <c r="U98" s="9"/>
      <c r="V98" s="9"/>
      <c r="W98" s="9"/>
      <c r="X98" s="9"/>
      <c r="Y98" s="9"/>
      <c r="Z98" s="9"/>
      <c r="AA98" s="9"/>
      <c r="AG98" s="9"/>
      <c r="AI98" s="9"/>
      <c r="AJ98" s="9"/>
      <c r="AK98" s="9"/>
    </row>
    <row r="99" spans="15:37" ht="14.25" customHeight="1" x14ac:dyDescent="0.3">
      <c r="O99" s="5"/>
      <c r="Q99" s="5"/>
      <c r="R99" s="9"/>
      <c r="S99" s="9"/>
      <c r="T99" s="9"/>
      <c r="U99" s="9"/>
      <c r="V99" s="9"/>
      <c r="W99" s="9"/>
      <c r="X99" s="9"/>
      <c r="Y99" s="9"/>
      <c r="Z99" s="9"/>
      <c r="AA99" s="9"/>
      <c r="AG99" s="9"/>
      <c r="AI99" s="9"/>
      <c r="AJ99" s="9"/>
      <c r="AK99" s="9"/>
    </row>
    <row r="100" spans="15:37" ht="14.25" customHeight="1" x14ac:dyDescent="0.3">
      <c r="O100" s="5"/>
      <c r="Q100" s="5"/>
      <c r="R100" s="9"/>
      <c r="S100" s="9"/>
      <c r="T100" s="9"/>
      <c r="U100" s="9"/>
      <c r="V100" s="9"/>
      <c r="W100" s="9"/>
      <c r="X100" s="9"/>
      <c r="Y100" s="9"/>
      <c r="Z100" s="9"/>
      <c r="AA100" s="9"/>
      <c r="AG100" s="9"/>
      <c r="AI100" s="9"/>
      <c r="AJ100" s="9"/>
      <c r="AK100" s="9"/>
    </row>
  </sheetData>
  <autoFilter ref="A1:AV1" xr:uid="{00000000-0009-0000-0000-000000000000}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клинические1 дополненная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Salmin</dc:creator>
  <cp:lastModifiedBy>nikba</cp:lastModifiedBy>
  <dcterms:created xsi:type="dcterms:W3CDTF">2024-10-12T14:27:56Z</dcterms:created>
  <dcterms:modified xsi:type="dcterms:W3CDTF">2024-10-16T11:27:47Z</dcterms:modified>
</cp:coreProperties>
</file>