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Journal Publications/Manuscripts/LILA/Pomacea/Population/"/>
    </mc:Choice>
  </mc:AlternateContent>
  <xr:revisionPtr revIDLastSave="3" documentId="8_{20CDC804-FD46-4E39-93B6-9B1163B1E55B}" xr6:coauthVersionLast="47" xr6:coauthVersionMax="47" xr10:uidLastSave="{4D88AF17-FC54-4E16-9EE1-33C64D0C9D88}"/>
  <bookViews>
    <workbookView xWindow="1536" yWindow="1536" windowWidth="17280" windowHeight="8880" xr2:uid="{7E5FB4C3-E5AC-46D6-8A4B-1AB06A41F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19" i="1"/>
  <c r="I20" i="1"/>
  <c r="I21" i="1"/>
  <c r="I22" i="1"/>
  <c r="I23" i="1"/>
  <c r="I24" i="1"/>
  <c r="J24" i="1" s="1"/>
  <c r="L24" i="1" s="1"/>
  <c r="I25" i="1"/>
  <c r="I18" i="1"/>
  <c r="I3" i="1"/>
  <c r="I4" i="1"/>
  <c r="I5" i="1"/>
  <c r="I6" i="1"/>
  <c r="I7" i="1"/>
  <c r="I8" i="1"/>
  <c r="J8" i="1" s="1"/>
  <c r="L8" i="1" s="1"/>
  <c r="I9" i="1"/>
  <c r="J9" i="1" s="1"/>
  <c r="L9" i="1" s="1"/>
  <c r="I10" i="1"/>
  <c r="J10" i="1" s="1"/>
  <c r="L10" i="1" s="1"/>
  <c r="I11" i="1"/>
  <c r="I12" i="1"/>
  <c r="I13" i="1"/>
  <c r="I14" i="1"/>
  <c r="J14" i="1" s="1"/>
  <c r="L14" i="1" s="1"/>
  <c r="G26" i="1"/>
  <c r="G25" i="1"/>
  <c r="J25" i="1" s="1"/>
  <c r="L25" i="1" s="1"/>
  <c r="G24" i="1"/>
  <c r="G23" i="1"/>
  <c r="J23" i="1" s="1"/>
  <c r="L23" i="1" s="1"/>
  <c r="G22" i="1"/>
  <c r="J22" i="1" s="1"/>
  <c r="L22" i="1" s="1"/>
  <c r="G21" i="1"/>
  <c r="J21" i="1" s="1"/>
  <c r="L21" i="1" s="1"/>
  <c r="G20" i="1"/>
  <c r="J20" i="1" s="1"/>
  <c r="L20" i="1" s="1"/>
  <c r="G19" i="1"/>
  <c r="J19" i="1" s="1"/>
  <c r="L19" i="1" s="1"/>
  <c r="G18" i="1"/>
  <c r="G14" i="1"/>
  <c r="G13" i="1"/>
  <c r="J13" i="1" s="1"/>
  <c r="L13" i="1" s="1"/>
  <c r="G12" i="1"/>
  <c r="J12" i="1" s="1"/>
  <c r="L12" i="1" s="1"/>
  <c r="G11" i="1"/>
  <c r="J11" i="1" s="1"/>
  <c r="L11" i="1" s="1"/>
  <c r="G10" i="1"/>
  <c r="G9" i="1"/>
  <c r="G8" i="1"/>
  <c r="G7" i="1"/>
  <c r="J7" i="1" s="1"/>
  <c r="L7" i="1" s="1"/>
  <c r="G3" i="1"/>
  <c r="G4" i="1"/>
  <c r="J4" i="1" s="1"/>
  <c r="L4" i="1" s="1"/>
  <c r="G5" i="1"/>
  <c r="J5" i="1" s="1"/>
  <c r="L5" i="1" s="1"/>
  <c r="G6" i="1"/>
  <c r="J26" i="1" l="1"/>
  <c r="L26" i="1" s="1"/>
  <c r="J3" i="1"/>
  <c r="L3" i="1" s="1"/>
  <c r="J6" i="1"/>
  <c r="L6" i="1" s="1"/>
  <c r="J18" i="1"/>
  <c r="L18" i="1" s="1"/>
</calcChain>
</file>

<file path=xl/sharedStrings.xml><?xml version="1.0" encoding="utf-8"?>
<sst xmlns="http://schemas.openxmlformats.org/spreadsheetml/2006/main" count="47" uniqueCount="18">
  <si>
    <t>wetland</t>
  </si>
  <si>
    <t>M1</t>
  </si>
  <si>
    <t>M2</t>
  </si>
  <si>
    <t>M3</t>
  </si>
  <si>
    <t>M4</t>
  </si>
  <si>
    <t>area_ss</t>
  </si>
  <si>
    <t>area_ds</t>
  </si>
  <si>
    <t>area_tiw</t>
  </si>
  <si>
    <t>area_tie</t>
  </si>
  <si>
    <t>area_sloughs</t>
  </si>
  <si>
    <t>density_m^2</t>
  </si>
  <si>
    <t>density_ha</t>
  </si>
  <si>
    <t>N</t>
  </si>
  <si>
    <t>water_year</t>
  </si>
  <si>
    <t>Pomacea maculata</t>
  </si>
  <si>
    <t>Pomacea paludosa</t>
  </si>
  <si>
    <t>clutch.survey</t>
  </si>
  <si>
    <t>clucth/survey/N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</si>
</sst>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P.</a:t>
            </a:r>
            <a:r>
              <a:rPr lang="en-US" i="1" baseline="0"/>
              <a:t> paludosa </a:t>
            </a:r>
            <a:r>
              <a:rPr lang="en-US" baseline="0"/>
              <a:t>Egg laying Density Dependence</a:t>
            </a:r>
            <a:endParaRPr lang="en-US"/>
          </a:p>
        </c:rich>
      </c:tx>
      <c:layout>
        <c:manualLayout>
          <c:xMode val="edge"/>
          <c:yMode val="edge"/>
          <c:x val="0.15270758122743683"/>
          <c:y val="1.57418339236521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192540567252767E-2"/>
          <c:y val="0.14688644688644689"/>
          <c:w val="0.84593409092399963"/>
          <c:h val="0.7546265050202057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Sheet1!$L$17</c:f>
              <c:strCache>
                <c:ptCount val="1"/>
                <c:pt idx="0">
                  <c:v>clucth/survey/N</c:v>
                </c:pt>
              </c:strCache>
            </c:strRef>
          </c:tx>
          <c:spPr>
            <a:ln w="19050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C89FCA22-24F8-425C-B1FC-098263079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AD3-4D30-9885-F92ED0BA69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A909DD-F3C5-4FF3-BBF6-757E111C8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AD3-4D30-9885-F92ED0BA69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2B720A-8C4C-4F8D-89DC-05873DCAE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D3-4D30-9885-F92ED0BA69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DD3CEF-79B4-4417-AC7B-D93EE422E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AD3-4D30-9885-F92ED0BA69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721890-7063-43A6-9C19-3E901F854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AD3-4D30-9885-F92ED0BA69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E86B37-B4E5-4D6A-A17E-B66947BF4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AD3-4D30-9885-F92ED0BA69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80EE53-9267-4EEB-BD04-3EE3338E9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AD3-4D30-9885-F92ED0BA69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96AED8E-09F5-4022-B3A6-586460296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AD3-4D30-9885-F92ED0BA69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E8B73D9-FFC5-4A69-87B3-C459EA948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AD3-4D30-9885-F92ED0BA69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Sheet1!$J$18:$J$26</c:f>
              <c:numCache>
                <c:formatCode>General</c:formatCode>
                <c:ptCount val="9"/>
                <c:pt idx="0">
                  <c:v>1767.8999999999999</c:v>
                </c:pt>
                <c:pt idx="1">
                  <c:v>860.39999999999986</c:v>
                </c:pt>
                <c:pt idx="2">
                  <c:v>1732.4</c:v>
                </c:pt>
                <c:pt idx="3">
                  <c:v>249.00000000000003</c:v>
                </c:pt>
                <c:pt idx="4">
                  <c:v>1696.8999999999994</c:v>
                </c:pt>
                <c:pt idx="5">
                  <c:v>878.40000000000009</c:v>
                </c:pt>
                <c:pt idx="6">
                  <c:v>249.00000000000003</c:v>
                </c:pt>
                <c:pt idx="7">
                  <c:v>2557.2999999999997</c:v>
                </c:pt>
                <c:pt idx="8">
                  <c:v>878.40000000000009</c:v>
                </c:pt>
              </c:numCache>
            </c:numRef>
          </c:xVal>
          <c:yVal>
            <c:numRef>
              <c:f>Sheet1!$L$18:$L$26</c:f>
              <c:numCache>
                <c:formatCode>General</c:formatCode>
                <c:ptCount val="9"/>
                <c:pt idx="0">
                  <c:v>2.183381412975847E-3</c:v>
                </c:pt>
                <c:pt idx="1">
                  <c:v>1.9920966992096702E-2</c:v>
                </c:pt>
                <c:pt idx="2">
                  <c:v>1.0719233433387208E-2</c:v>
                </c:pt>
                <c:pt idx="3">
                  <c:v>4.8995983935742962E-3</c:v>
                </c:pt>
                <c:pt idx="4">
                  <c:v>7.0068949260416085E-3</c:v>
                </c:pt>
                <c:pt idx="5">
                  <c:v>8.7317850637522766E-3</c:v>
                </c:pt>
                <c:pt idx="6">
                  <c:v>6.0240963855421681E-3</c:v>
                </c:pt>
                <c:pt idx="7">
                  <c:v>3.3238180893911552E-3</c:v>
                </c:pt>
                <c:pt idx="8">
                  <c:v>9.6766848816029136E-3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Sheet1!$B$18:$B$26</c15:f>
                <c15:dlblRangeCache>
                  <c:ptCount val="9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AD3-4D30-9885-F92ED0BA698C}"/>
            </c:ext>
          </c:extLst>
        </c:ser>
        <c:ser>
          <c:idx val="0"/>
          <c:order val="1"/>
          <c:tx>
            <c:strRef>
              <c:f>Sheet1!$L$17</c:f>
              <c:strCache>
                <c:ptCount val="1"/>
                <c:pt idx="0">
                  <c:v>clucth/survey/N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dLbls>
            <c:delete val="1"/>
          </c:dLbls>
          <c:xVal>
            <c:numRef>
              <c:f>Sheet1!$J$18:$J$26</c:f>
              <c:numCache>
                <c:formatCode>General</c:formatCode>
                <c:ptCount val="9"/>
                <c:pt idx="0">
                  <c:v>1767.8999999999999</c:v>
                </c:pt>
                <c:pt idx="1">
                  <c:v>860.39999999999986</c:v>
                </c:pt>
                <c:pt idx="2">
                  <c:v>1732.4</c:v>
                </c:pt>
                <c:pt idx="3">
                  <c:v>249.00000000000003</c:v>
                </c:pt>
                <c:pt idx="4">
                  <c:v>1696.8999999999994</c:v>
                </c:pt>
                <c:pt idx="5">
                  <c:v>878.40000000000009</c:v>
                </c:pt>
                <c:pt idx="6">
                  <c:v>249.00000000000003</c:v>
                </c:pt>
                <c:pt idx="7">
                  <c:v>2557.2999999999997</c:v>
                </c:pt>
                <c:pt idx="8">
                  <c:v>878.40000000000009</c:v>
                </c:pt>
              </c:numCache>
            </c:numRef>
          </c:xVal>
          <c:yVal>
            <c:numRef>
              <c:f>Sheet1!$L$18:$L$26</c:f>
              <c:numCache>
                <c:formatCode>General</c:formatCode>
                <c:ptCount val="9"/>
                <c:pt idx="0">
                  <c:v>2.183381412975847E-3</c:v>
                </c:pt>
                <c:pt idx="1">
                  <c:v>1.9920966992096702E-2</c:v>
                </c:pt>
                <c:pt idx="2">
                  <c:v>1.0719233433387208E-2</c:v>
                </c:pt>
                <c:pt idx="3">
                  <c:v>4.8995983935742962E-3</c:v>
                </c:pt>
                <c:pt idx="4">
                  <c:v>7.0068949260416085E-3</c:v>
                </c:pt>
                <c:pt idx="5">
                  <c:v>8.7317850637522766E-3</c:v>
                </c:pt>
                <c:pt idx="6">
                  <c:v>6.0240963855421681E-3</c:v>
                </c:pt>
                <c:pt idx="7">
                  <c:v>3.3238180893911552E-3</c:v>
                </c:pt>
                <c:pt idx="8">
                  <c:v>9.6766848816029136E-3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3-4D30-9885-F92ED0BA69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519839"/>
        <c:axId val="127523999"/>
      </c:scatterChart>
      <c:valAx>
        <c:axId val="12751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3999"/>
        <c:crosses val="autoZero"/>
        <c:crossBetween val="midCat"/>
      </c:valAx>
      <c:valAx>
        <c:axId val="1275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Percapita Egg laying</a:t>
                </a:r>
                <a:r>
                  <a:rPr lang="en-US" baseline="0"/>
                  <a:t> (clutch/(Survey/N)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98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baseline="0">
                <a:effectLst/>
              </a:rPr>
              <a:t>P. maculata </a:t>
            </a:r>
            <a:r>
              <a:rPr lang="en-US" sz="1400" b="0" i="0" baseline="0">
                <a:effectLst/>
              </a:rPr>
              <a:t>Egg laying Density Dependence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1414481018856543"/>
          <c:y val="2.771362586605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clucth/survey/N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CAA5372-1D48-4987-8868-DEDF99FE1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0DF-4EFB-BFF6-C480E1D751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6C6BEC-EDEE-4CAF-BAA0-AEA1FDFD7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0DF-4EFB-BFF6-C480E1D751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2890E3-DB8D-42EF-A795-AD6CCA493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0DF-4EFB-BFF6-C480E1D751A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C949C5-1611-45F2-9E6F-2C8C53CD6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DF-4EFB-BFF6-C480E1D751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D68612-CCA0-49B6-9830-D0E34F1B8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DF-4EFB-BFF6-C480E1D751A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B85D74-9107-4E2F-81B3-274F0CE7E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DF-4EFB-BFF6-C480E1D751A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E7A3BB-8680-4CF0-B5B7-DD0074355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DF-4EFB-BFF6-C480E1D751A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F20CCEC-E509-4EE8-B518-955713B20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DF-4EFB-BFF6-C480E1D751A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1F708FC-F909-456C-8DDE-FD0A169E0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DF-4EFB-BFF6-C480E1D751A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E114744-E1DA-4612-A54C-2D98B7858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0DF-4EFB-BFF6-C480E1D751A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D0763E5-47F5-47BC-B51E-1A3FCF163A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0DF-4EFB-BFF6-C480E1D751A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1A7B38E-46C4-4080-A655-A8EE2F6D4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0DF-4EFB-BFF6-C480E1D751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Sheet1!$J$3:$J$14</c:f>
              <c:numCache>
                <c:formatCode>General</c:formatCode>
                <c:ptCount val="12"/>
                <c:pt idx="0">
                  <c:v>7992.9000000000005</c:v>
                </c:pt>
                <c:pt idx="1">
                  <c:v>5114.5999999999995</c:v>
                </c:pt>
                <c:pt idx="2">
                  <c:v>4367.6000000000004</c:v>
                </c:pt>
                <c:pt idx="3">
                  <c:v>4403.3999999999996</c:v>
                </c:pt>
                <c:pt idx="4">
                  <c:v>2664.3</c:v>
                </c:pt>
                <c:pt idx="5">
                  <c:v>2557.2999999999997</c:v>
                </c:pt>
                <c:pt idx="6">
                  <c:v>2610.8000000000006</c:v>
                </c:pt>
                <c:pt idx="7">
                  <c:v>7896.5999999999995</c:v>
                </c:pt>
                <c:pt idx="8">
                  <c:v>3560.7</c:v>
                </c:pt>
                <c:pt idx="9">
                  <c:v>860.39999999999986</c:v>
                </c:pt>
                <c:pt idx="10">
                  <c:v>4367.6000000000004</c:v>
                </c:pt>
                <c:pt idx="11">
                  <c:v>6150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2.9663826646148454E-3</c:v>
                </c:pt>
                <c:pt idx="1">
                  <c:v>1.8984866851757716E-3</c:v>
                </c:pt>
                <c:pt idx="2">
                  <c:v>6.6398021796867839E-3</c:v>
                </c:pt>
                <c:pt idx="3">
                  <c:v>1.1743198437570969E-2</c:v>
                </c:pt>
                <c:pt idx="4">
                  <c:v>3.3367113313065347E-3</c:v>
                </c:pt>
                <c:pt idx="5">
                  <c:v>1.5641496891252494E-3</c:v>
                </c:pt>
                <c:pt idx="6">
                  <c:v>5.3623410448904538E-3</c:v>
                </c:pt>
                <c:pt idx="7">
                  <c:v>3.3482764734189402E-3</c:v>
                </c:pt>
                <c:pt idx="8">
                  <c:v>4.212654815064454E-3</c:v>
                </c:pt>
                <c:pt idx="9">
                  <c:v>6.7410506741050679E-3</c:v>
                </c:pt>
                <c:pt idx="10">
                  <c:v>3.9151936990566901E-3</c:v>
                </c:pt>
                <c:pt idx="11">
                  <c:v>5.1219512195121953E-3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Sheet1!$B$3:$B$14</c15:f>
                <c15:dlblRangeCache>
                  <c:ptCount val="12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M1</c:v>
                  </c:pt>
                  <c:pt idx="5">
                    <c:v>M2</c:v>
                  </c:pt>
                  <c:pt idx="6">
                    <c:v>M3</c:v>
                  </c:pt>
                  <c:pt idx="7">
                    <c:v>M4</c:v>
                  </c:pt>
                  <c:pt idx="8">
                    <c:v>M1</c:v>
                  </c:pt>
                  <c:pt idx="9">
                    <c:v>M2</c:v>
                  </c:pt>
                  <c:pt idx="10">
                    <c:v>M3</c:v>
                  </c:pt>
                  <c:pt idx="11">
                    <c:v>M4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0DF-4EFB-BFF6-C480E1D751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04781520"/>
        <c:axId val="1904775696"/>
      </c:scatterChart>
      <c:valAx>
        <c:axId val="19047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5696"/>
        <c:crosses val="autoZero"/>
        <c:crossBetween val="midCat"/>
      </c:valAx>
      <c:valAx>
        <c:axId val="19047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egg laying (clutch/survey/N)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27305</xdr:colOff>
      <xdr:row>16</xdr:row>
      <xdr:rowOff>121920</xdr:rowOff>
    </xdr:from>
    <xdr:to>
      <xdr:col>20</xdr:col>
      <xdr:colOff>333375</xdr:colOff>
      <xdr:row>34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AD19C-700B-BA77-52E1-63EF5255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522605</xdr:colOff>
      <xdr:row>0</xdr:row>
      <xdr:rowOff>87630</xdr:rowOff>
    </xdr:from>
    <xdr:to>
      <xdr:col>20</xdr:col>
      <xdr:colOff>220345</xdr:colOff>
      <xdr:row>15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672413-69B3-32CA-DC52-FA31AF24D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3131-87F5-4AA4-9984-C0504AF0BF42}">
  <dimension ref="A1:L26"/>
  <sheetViews>
    <sheetView tabSelected="1" topLeftCell="L9" workbookViewId="0">
      <selection activeCell="G26" sqref="G26"/>
    </sheetView>
  </sheetViews>
  <sheetFormatPr defaultRowHeight="14.4" x14ac:dyDescent="0.3"/>
  <cols>
    <col min="7" max="7" width="8.77734375" customWidth="1"/>
    <col min="11" max="11" width="8.77734375" customWidth="1"/>
    <col min="12" max="12" width="12" bestFit="1" customWidth="1"/>
  </cols>
  <sheetData>
    <row r="1" spans="1:12" x14ac:dyDescent="0.3">
      <c r="A1" s="2" t="s">
        <v>14</v>
      </c>
    </row>
    <row r="2" spans="1:12" x14ac:dyDescent="0.3">
      <c r="A2" t="s">
        <v>13</v>
      </c>
      <c r="B2" t="s">
        <v>0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16</v>
      </c>
      <c r="L2" t="s">
        <v>17</v>
      </c>
    </row>
    <row r="3" spans="1:12" x14ac:dyDescent="0.3">
      <c r="A3">
        <v>2019</v>
      </c>
      <c r="B3" t="s">
        <v>1</v>
      </c>
      <c r="C3">
        <v>0.55000000000000004</v>
      </c>
      <c r="D3">
        <v>2.5</v>
      </c>
      <c r="E3">
        <v>0.26</v>
      </c>
      <c r="F3">
        <v>0.3</v>
      </c>
      <c r="G3">
        <f t="shared" ref="G3:G14" si="0">C3+D3-E3-F3</f>
        <v>2.4900000000000002</v>
      </c>
      <c r="H3" s="1">
        <v>0.32100000000000001</v>
      </c>
      <c r="I3">
        <f>H3*10000</f>
        <v>3210</v>
      </c>
      <c r="J3">
        <f t="shared" ref="J3:J14" si="1">G3*I3</f>
        <v>7992.9000000000005</v>
      </c>
      <c r="K3">
        <v>23.71</v>
      </c>
      <c r="L3">
        <f>K3/J3</f>
        <v>2.9663826646148454E-3</v>
      </c>
    </row>
    <row r="4" spans="1:12" x14ac:dyDescent="0.3">
      <c r="A4">
        <v>2019</v>
      </c>
      <c r="B4" t="s">
        <v>2</v>
      </c>
      <c r="C4">
        <v>0.5</v>
      </c>
      <c r="D4">
        <v>2.46</v>
      </c>
      <c r="E4">
        <v>0.28000000000000003</v>
      </c>
      <c r="F4">
        <v>0.28999999999999998</v>
      </c>
      <c r="G4">
        <f t="shared" si="0"/>
        <v>2.3899999999999997</v>
      </c>
      <c r="H4" s="1">
        <v>0.214</v>
      </c>
      <c r="I4">
        <f t="shared" ref="I4:I14" si="2">H4*10000</f>
        <v>2140</v>
      </c>
      <c r="J4">
        <f t="shared" si="1"/>
        <v>5114.5999999999995</v>
      </c>
      <c r="K4">
        <v>9.7100000000000009</v>
      </c>
      <c r="L4">
        <f t="shared" ref="L4:L14" si="3">K4/J4</f>
        <v>1.8984866851757716E-3</v>
      </c>
    </row>
    <row r="5" spans="1:12" x14ac:dyDescent="0.3">
      <c r="A5">
        <v>2019</v>
      </c>
      <c r="B5" t="s">
        <v>3</v>
      </c>
      <c r="C5">
        <v>0.62</v>
      </c>
      <c r="D5">
        <v>2.35</v>
      </c>
      <c r="E5">
        <v>0.27</v>
      </c>
      <c r="F5">
        <v>0.26</v>
      </c>
      <c r="G5">
        <f t="shared" si="0"/>
        <v>2.4400000000000004</v>
      </c>
      <c r="H5" s="1">
        <v>0.17899999999999999</v>
      </c>
      <c r="I5">
        <f t="shared" si="2"/>
        <v>1790</v>
      </c>
      <c r="J5">
        <f t="shared" si="1"/>
        <v>4367.6000000000004</v>
      </c>
      <c r="K5">
        <v>29</v>
      </c>
      <c r="L5">
        <f t="shared" si="3"/>
        <v>6.6398021796867839E-3</v>
      </c>
    </row>
    <row r="6" spans="1:12" x14ac:dyDescent="0.3">
      <c r="A6">
        <v>2019</v>
      </c>
      <c r="B6" t="s">
        <v>4</v>
      </c>
      <c r="C6">
        <v>0.54</v>
      </c>
      <c r="D6">
        <v>2.41</v>
      </c>
      <c r="E6">
        <v>0.25</v>
      </c>
      <c r="F6">
        <v>0.24</v>
      </c>
      <c r="G6">
        <f t="shared" si="0"/>
        <v>2.46</v>
      </c>
      <c r="H6" s="1">
        <v>0.17899999999999999</v>
      </c>
      <c r="I6">
        <f t="shared" si="2"/>
        <v>1790</v>
      </c>
      <c r="J6">
        <f t="shared" si="1"/>
        <v>4403.3999999999996</v>
      </c>
      <c r="K6">
        <v>51.71</v>
      </c>
      <c r="L6">
        <f t="shared" si="3"/>
        <v>1.1743198437570969E-2</v>
      </c>
    </row>
    <row r="7" spans="1:12" x14ac:dyDescent="0.3">
      <c r="A7">
        <v>2020</v>
      </c>
      <c r="B7" t="s">
        <v>1</v>
      </c>
      <c r="C7">
        <v>0.55000000000000004</v>
      </c>
      <c r="D7">
        <v>2.5</v>
      </c>
      <c r="E7">
        <v>0.26</v>
      </c>
      <c r="F7">
        <v>0.3</v>
      </c>
      <c r="G7">
        <f t="shared" si="0"/>
        <v>2.4900000000000002</v>
      </c>
      <c r="H7" s="1">
        <v>0.107</v>
      </c>
      <c r="I7">
        <f t="shared" si="2"/>
        <v>1070</v>
      </c>
      <c r="J7">
        <f t="shared" si="1"/>
        <v>2664.3</v>
      </c>
      <c r="K7">
        <v>8.89</v>
      </c>
      <c r="L7">
        <f t="shared" si="3"/>
        <v>3.3367113313065347E-3</v>
      </c>
    </row>
    <row r="8" spans="1:12" x14ac:dyDescent="0.3">
      <c r="A8">
        <v>2020</v>
      </c>
      <c r="B8" t="s">
        <v>2</v>
      </c>
      <c r="C8">
        <v>0.5</v>
      </c>
      <c r="D8">
        <v>2.46</v>
      </c>
      <c r="E8">
        <v>0.28000000000000003</v>
      </c>
      <c r="F8">
        <v>0.28999999999999998</v>
      </c>
      <c r="G8">
        <f t="shared" si="0"/>
        <v>2.3899999999999997</v>
      </c>
      <c r="H8" s="1">
        <v>0.107</v>
      </c>
      <c r="I8">
        <f t="shared" si="2"/>
        <v>1070</v>
      </c>
      <c r="J8">
        <f t="shared" si="1"/>
        <v>2557.2999999999997</v>
      </c>
      <c r="K8">
        <v>4</v>
      </c>
      <c r="L8">
        <f t="shared" si="3"/>
        <v>1.5641496891252494E-3</v>
      </c>
    </row>
    <row r="9" spans="1:12" x14ac:dyDescent="0.3">
      <c r="A9">
        <v>2020</v>
      </c>
      <c r="B9" t="s">
        <v>3</v>
      </c>
      <c r="C9">
        <v>0.62</v>
      </c>
      <c r="D9">
        <v>2.35</v>
      </c>
      <c r="E9">
        <v>0.27</v>
      </c>
      <c r="F9">
        <v>0.26</v>
      </c>
      <c r="G9">
        <f t="shared" si="0"/>
        <v>2.4400000000000004</v>
      </c>
      <c r="H9" s="1">
        <v>0.107</v>
      </c>
      <c r="I9">
        <f t="shared" si="2"/>
        <v>1070</v>
      </c>
      <c r="J9">
        <f t="shared" si="1"/>
        <v>2610.8000000000006</v>
      </c>
      <c r="K9">
        <v>14</v>
      </c>
      <c r="L9">
        <f t="shared" si="3"/>
        <v>5.3623410448904538E-3</v>
      </c>
    </row>
    <row r="10" spans="1:12" x14ac:dyDescent="0.3">
      <c r="A10">
        <v>2020</v>
      </c>
      <c r="B10" t="s">
        <v>4</v>
      </c>
      <c r="C10">
        <v>0.54</v>
      </c>
      <c r="D10">
        <v>2.41</v>
      </c>
      <c r="E10">
        <v>0.25</v>
      </c>
      <c r="F10">
        <v>0.24</v>
      </c>
      <c r="G10">
        <f t="shared" si="0"/>
        <v>2.46</v>
      </c>
      <c r="H10" s="1">
        <v>0.32100000000000001</v>
      </c>
      <c r="I10">
        <f t="shared" si="2"/>
        <v>3210</v>
      </c>
      <c r="J10">
        <f t="shared" si="1"/>
        <v>7896.5999999999995</v>
      </c>
      <c r="K10">
        <v>26.44</v>
      </c>
      <c r="L10">
        <f t="shared" si="3"/>
        <v>3.3482764734189402E-3</v>
      </c>
    </row>
    <row r="11" spans="1:12" x14ac:dyDescent="0.3">
      <c r="A11">
        <v>2021</v>
      </c>
      <c r="B11" t="s">
        <v>1</v>
      </c>
      <c r="C11">
        <v>0.55000000000000004</v>
      </c>
      <c r="D11">
        <v>2.5</v>
      </c>
      <c r="E11">
        <v>0.26</v>
      </c>
      <c r="F11">
        <v>0.3</v>
      </c>
      <c r="G11">
        <f t="shared" si="0"/>
        <v>2.4900000000000002</v>
      </c>
      <c r="H11" s="1">
        <v>0.14299999999999999</v>
      </c>
      <c r="I11">
        <f t="shared" si="2"/>
        <v>1429.9999999999998</v>
      </c>
      <c r="J11">
        <f t="shared" si="1"/>
        <v>3560.7</v>
      </c>
      <c r="K11">
        <v>15</v>
      </c>
      <c r="L11">
        <f t="shared" si="3"/>
        <v>4.212654815064454E-3</v>
      </c>
    </row>
    <row r="12" spans="1:12" x14ac:dyDescent="0.3">
      <c r="A12">
        <v>2021</v>
      </c>
      <c r="B12" t="s">
        <v>2</v>
      </c>
      <c r="C12">
        <v>0.5</v>
      </c>
      <c r="D12">
        <v>2.46</v>
      </c>
      <c r="E12">
        <v>0.28000000000000003</v>
      </c>
      <c r="F12">
        <v>0.28999999999999998</v>
      </c>
      <c r="G12">
        <f t="shared" si="0"/>
        <v>2.3899999999999997</v>
      </c>
      <c r="H12" s="1">
        <v>3.5999999999999997E-2</v>
      </c>
      <c r="I12">
        <f t="shared" si="2"/>
        <v>360</v>
      </c>
      <c r="J12">
        <f t="shared" si="1"/>
        <v>860.39999999999986</v>
      </c>
      <c r="K12">
        <v>5.8</v>
      </c>
      <c r="L12">
        <f t="shared" si="3"/>
        <v>6.7410506741050679E-3</v>
      </c>
    </row>
    <row r="13" spans="1:12" x14ac:dyDescent="0.3">
      <c r="A13">
        <v>2021</v>
      </c>
      <c r="B13" t="s">
        <v>3</v>
      </c>
      <c r="C13">
        <v>0.62</v>
      </c>
      <c r="D13">
        <v>2.35</v>
      </c>
      <c r="E13">
        <v>0.27</v>
      </c>
      <c r="F13">
        <v>0.26</v>
      </c>
      <c r="G13">
        <f t="shared" si="0"/>
        <v>2.4400000000000004</v>
      </c>
      <c r="H13" s="1">
        <v>0.17899999999999999</v>
      </c>
      <c r="I13">
        <f t="shared" si="2"/>
        <v>1790</v>
      </c>
      <c r="J13">
        <f t="shared" si="1"/>
        <v>4367.6000000000004</v>
      </c>
      <c r="K13">
        <v>17.100000000000001</v>
      </c>
      <c r="L13">
        <f t="shared" si="3"/>
        <v>3.9151936990566901E-3</v>
      </c>
    </row>
    <row r="14" spans="1:12" x14ac:dyDescent="0.3">
      <c r="A14">
        <v>2021</v>
      </c>
      <c r="B14" t="s">
        <v>4</v>
      </c>
      <c r="C14">
        <v>0.54</v>
      </c>
      <c r="D14">
        <v>2.41</v>
      </c>
      <c r="E14">
        <v>0.25</v>
      </c>
      <c r="F14">
        <v>0.24</v>
      </c>
      <c r="G14">
        <f t="shared" si="0"/>
        <v>2.46</v>
      </c>
      <c r="H14" s="1">
        <v>0.25</v>
      </c>
      <c r="I14">
        <f t="shared" si="2"/>
        <v>2500</v>
      </c>
      <c r="J14">
        <f t="shared" si="1"/>
        <v>6150</v>
      </c>
      <c r="K14">
        <v>31.5</v>
      </c>
      <c r="L14">
        <f t="shared" si="3"/>
        <v>5.1219512195121953E-3</v>
      </c>
    </row>
    <row r="16" spans="1:12" x14ac:dyDescent="0.3">
      <c r="A16" s="2" t="s">
        <v>15</v>
      </c>
    </row>
    <row r="17" spans="1:12" x14ac:dyDescent="0.3">
      <c r="A17" t="s">
        <v>13</v>
      </c>
      <c r="B17" t="s">
        <v>0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  <c r="J17" t="s">
        <v>12</v>
      </c>
      <c r="K17" t="s">
        <v>16</v>
      </c>
      <c r="L17" t="s">
        <v>17</v>
      </c>
    </row>
    <row r="18" spans="1:12" x14ac:dyDescent="0.3">
      <c r="A18">
        <v>2019</v>
      </c>
      <c r="B18" t="s">
        <v>1</v>
      </c>
      <c r="C18">
        <v>0.55000000000000004</v>
      </c>
      <c r="D18">
        <v>2.5</v>
      </c>
      <c r="E18">
        <v>0.26</v>
      </c>
      <c r="F18">
        <v>0.3</v>
      </c>
      <c r="G18">
        <f t="shared" ref="G18:G26" si="4">C18+D18-E18-F18</f>
        <v>2.4900000000000002</v>
      </c>
      <c r="H18">
        <v>7.0999999999999994E-2</v>
      </c>
      <c r="I18">
        <f>H18*10000</f>
        <v>709.99999999999989</v>
      </c>
      <c r="J18">
        <f>G18*I18</f>
        <v>1767.8999999999999</v>
      </c>
      <c r="K18">
        <v>3.86</v>
      </c>
      <c r="L18">
        <f>K18/J18</f>
        <v>2.183381412975847E-3</v>
      </c>
    </row>
    <row r="19" spans="1:12" x14ac:dyDescent="0.3">
      <c r="A19">
        <v>2019</v>
      </c>
      <c r="B19" t="s">
        <v>2</v>
      </c>
      <c r="C19">
        <v>0.5</v>
      </c>
      <c r="D19">
        <v>2.46</v>
      </c>
      <c r="E19">
        <v>0.28000000000000003</v>
      </c>
      <c r="F19">
        <v>0.28999999999999998</v>
      </c>
      <c r="G19">
        <f t="shared" si="4"/>
        <v>2.3899999999999997</v>
      </c>
      <c r="H19">
        <v>3.5999999999999997E-2</v>
      </c>
      <c r="I19">
        <f t="shared" ref="I19:I25" si="5">H19*10000</f>
        <v>360</v>
      </c>
      <c r="J19">
        <f t="shared" ref="J19:J26" si="6">G19*I19</f>
        <v>860.39999999999986</v>
      </c>
      <c r="K19">
        <v>17.14</v>
      </c>
      <c r="L19">
        <f t="shared" ref="L19:L26" si="7">K19/J19</f>
        <v>1.9920966992096702E-2</v>
      </c>
    </row>
    <row r="20" spans="1:12" x14ac:dyDescent="0.3">
      <c r="A20">
        <v>2019</v>
      </c>
      <c r="B20" t="s">
        <v>3</v>
      </c>
      <c r="C20">
        <v>0.62</v>
      </c>
      <c r="D20">
        <v>2.35</v>
      </c>
      <c r="E20">
        <v>0.27</v>
      </c>
      <c r="F20">
        <v>0.26</v>
      </c>
      <c r="G20">
        <f t="shared" si="4"/>
        <v>2.4400000000000004</v>
      </c>
      <c r="H20">
        <v>7.0999999999999994E-2</v>
      </c>
      <c r="I20">
        <f t="shared" si="5"/>
        <v>709.99999999999989</v>
      </c>
      <c r="J20">
        <f t="shared" si="6"/>
        <v>1732.4</v>
      </c>
      <c r="K20">
        <v>18.57</v>
      </c>
      <c r="L20">
        <f t="shared" si="7"/>
        <v>1.0719233433387208E-2</v>
      </c>
    </row>
    <row r="21" spans="1:12" x14ac:dyDescent="0.3">
      <c r="A21">
        <v>2020</v>
      </c>
      <c r="B21" t="s">
        <v>1</v>
      </c>
      <c r="C21">
        <v>0.55000000000000004</v>
      </c>
      <c r="D21">
        <v>2.5</v>
      </c>
      <c r="E21">
        <v>0.26</v>
      </c>
      <c r="F21">
        <v>0.3</v>
      </c>
      <c r="G21">
        <f t="shared" si="4"/>
        <v>2.4900000000000002</v>
      </c>
      <c r="H21">
        <v>0.01</v>
      </c>
      <c r="I21">
        <f t="shared" si="5"/>
        <v>100</v>
      </c>
      <c r="J21">
        <f t="shared" si="6"/>
        <v>249.00000000000003</v>
      </c>
      <c r="K21">
        <v>1.22</v>
      </c>
      <c r="L21">
        <f t="shared" si="7"/>
        <v>4.8995983935742962E-3</v>
      </c>
    </row>
    <row r="22" spans="1:12" x14ac:dyDescent="0.3">
      <c r="A22">
        <v>2020</v>
      </c>
      <c r="B22" t="s">
        <v>2</v>
      </c>
      <c r="C22">
        <v>0.5</v>
      </c>
      <c r="D22">
        <v>2.46</v>
      </c>
      <c r="E22">
        <v>0.28000000000000003</v>
      </c>
      <c r="F22">
        <v>0.28999999999999998</v>
      </c>
      <c r="G22">
        <f t="shared" si="4"/>
        <v>2.3899999999999997</v>
      </c>
      <c r="H22">
        <v>7.0999999999999994E-2</v>
      </c>
      <c r="I22">
        <f t="shared" si="5"/>
        <v>709.99999999999989</v>
      </c>
      <c r="J22">
        <f t="shared" si="6"/>
        <v>1696.8999999999994</v>
      </c>
      <c r="K22">
        <v>11.89</v>
      </c>
      <c r="L22">
        <f t="shared" si="7"/>
        <v>7.0068949260416085E-3</v>
      </c>
    </row>
    <row r="23" spans="1:12" x14ac:dyDescent="0.3">
      <c r="A23">
        <v>2020</v>
      </c>
      <c r="B23" t="s">
        <v>3</v>
      </c>
      <c r="C23">
        <v>0.62</v>
      </c>
      <c r="D23">
        <v>2.35</v>
      </c>
      <c r="E23">
        <v>0.27</v>
      </c>
      <c r="F23">
        <v>0.26</v>
      </c>
      <c r="G23">
        <f t="shared" si="4"/>
        <v>2.4400000000000004</v>
      </c>
      <c r="H23">
        <v>3.5999999999999997E-2</v>
      </c>
      <c r="I23">
        <f t="shared" si="5"/>
        <v>360</v>
      </c>
      <c r="J23">
        <f t="shared" si="6"/>
        <v>878.40000000000009</v>
      </c>
      <c r="K23">
        <v>7.67</v>
      </c>
      <c r="L23">
        <f t="shared" si="7"/>
        <v>8.7317850637522766E-3</v>
      </c>
    </row>
    <row r="24" spans="1:12" x14ac:dyDescent="0.3">
      <c r="A24">
        <v>2021</v>
      </c>
      <c r="B24" t="s">
        <v>1</v>
      </c>
      <c r="C24">
        <v>0.55000000000000004</v>
      </c>
      <c r="D24">
        <v>2.5</v>
      </c>
      <c r="E24">
        <v>0.26</v>
      </c>
      <c r="F24">
        <v>0.3</v>
      </c>
      <c r="G24">
        <f t="shared" si="4"/>
        <v>2.4900000000000002</v>
      </c>
      <c r="H24">
        <v>0.01</v>
      </c>
      <c r="I24">
        <f t="shared" si="5"/>
        <v>100</v>
      </c>
      <c r="J24">
        <f t="shared" si="6"/>
        <v>249.00000000000003</v>
      </c>
      <c r="K24">
        <v>1.5</v>
      </c>
      <c r="L24">
        <f t="shared" si="7"/>
        <v>6.0240963855421681E-3</v>
      </c>
    </row>
    <row r="25" spans="1:12" x14ac:dyDescent="0.3">
      <c r="A25">
        <v>2021</v>
      </c>
      <c r="B25" t="s">
        <v>2</v>
      </c>
      <c r="C25">
        <v>0.5</v>
      </c>
      <c r="D25">
        <v>2.46</v>
      </c>
      <c r="E25">
        <v>0.28000000000000003</v>
      </c>
      <c r="F25">
        <v>0.28999999999999998</v>
      </c>
      <c r="G25">
        <f t="shared" si="4"/>
        <v>2.3899999999999997</v>
      </c>
      <c r="H25">
        <v>0.107</v>
      </c>
      <c r="I25">
        <f t="shared" si="5"/>
        <v>1070</v>
      </c>
      <c r="J25">
        <f t="shared" si="6"/>
        <v>2557.2999999999997</v>
      </c>
      <c r="K25">
        <v>8.5</v>
      </c>
      <c r="L25">
        <f t="shared" si="7"/>
        <v>3.3238180893911552E-3</v>
      </c>
    </row>
    <row r="26" spans="1:12" x14ac:dyDescent="0.3">
      <c r="A26">
        <v>2021</v>
      </c>
      <c r="B26" t="s">
        <v>3</v>
      </c>
      <c r="C26">
        <v>0.62</v>
      </c>
      <c r="D26">
        <v>2.35</v>
      </c>
      <c r="E26">
        <v>0.27</v>
      </c>
      <c r="F26">
        <v>0.26</v>
      </c>
      <c r="G26">
        <f t="shared" si="4"/>
        <v>2.4400000000000004</v>
      </c>
      <c r="H26">
        <v>3.5999999999999997E-2</v>
      </c>
      <c r="I26">
        <f>H26*10000</f>
        <v>360</v>
      </c>
      <c r="J26">
        <f t="shared" si="6"/>
        <v>878.40000000000009</v>
      </c>
      <c r="K26">
        <v>8.5</v>
      </c>
      <c r="L26">
        <f t="shared" si="7"/>
        <v>9.6766848816029136E-3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dcterms:created xsi:type="dcterms:W3CDTF">2023-01-25T15:44:33Z</dcterms:created>
  <dcterms:modified xsi:type="dcterms:W3CDTF">2023-02-02T17:46:52Z</dcterms:modified>
</cp:coreProperties>
</file>