
<file path=[Content_Types].xml><?xml version="1.0" encoding="utf-8"?>
<Types xmlns="http://schemas.openxmlformats.org/package/2006/content-types"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than Barrus\Documents\FAU\Masters Thesis\DornLabMeeting\Tethering\"/>
    </mc:Choice>
  </mc:AlternateContent>
  <xr:revisionPtr revIDLastSave="0" documentId="13_ncr:1_{E0302B1E-F725-45A5-8C85-0A77E7F189ED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predatorfree_survival" sheetId="1" r:id="rId1"/>
    <sheet name="dataforplot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24" i="1" l="1"/>
  <c r="J116" i="1"/>
  <c r="J114" i="1"/>
  <c r="J112" i="1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2" i="2"/>
  <c r="K112" i="1"/>
  <c r="L112" i="1"/>
  <c r="M112" i="1"/>
  <c r="N112" i="1"/>
  <c r="O112" i="1"/>
  <c r="P112" i="1"/>
  <c r="Q112" i="1"/>
  <c r="R112" i="1"/>
  <c r="S112" i="1"/>
  <c r="T112" i="1"/>
  <c r="U112" i="1"/>
  <c r="V112" i="1"/>
  <c r="W112" i="1"/>
  <c r="X112" i="1"/>
  <c r="Y112" i="1"/>
  <c r="Z112" i="1"/>
  <c r="AA112" i="1"/>
  <c r="AB112" i="1"/>
  <c r="AC112" i="1"/>
  <c r="AD112" i="1"/>
  <c r="AE112" i="1"/>
  <c r="K113" i="1"/>
  <c r="L113" i="1"/>
  <c r="M113" i="1"/>
  <c r="N113" i="1"/>
  <c r="O113" i="1"/>
  <c r="P113" i="1"/>
  <c r="Q113" i="1"/>
  <c r="R113" i="1"/>
  <c r="S113" i="1"/>
  <c r="T113" i="1"/>
  <c r="U113" i="1"/>
  <c r="V113" i="1"/>
  <c r="W113" i="1"/>
  <c r="X113" i="1"/>
  <c r="Y113" i="1"/>
  <c r="Z113" i="1"/>
  <c r="AA113" i="1"/>
  <c r="AB113" i="1"/>
  <c r="AC113" i="1"/>
  <c r="AD113" i="1"/>
  <c r="AE113" i="1"/>
  <c r="K114" i="1"/>
  <c r="L114" i="1"/>
  <c r="M114" i="1"/>
  <c r="N114" i="1"/>
  <c r="O114" i="1"/>
  <c r="P114" i="1"/>
  <c r="Q114" i="1"/>
  <c r="R114" i="1"/>
  <c r="S114" i="1"/>
  <c r="T114" i="1"/>
  <c r="U114" i="1"/>
  <c r="V114" i="1"/>
  <c r="W114" i="1"/>
  <c r="X114" i="1"/>
  <c r="Y114" i="1"/>
  <c r="Z114" i="1"/>
  <c r="AA114" i="1"/>
  <c r="AB114" i="1"/>
  <c r="AC114" i="1"/>
  <c r="AD114" i="1"/>
  <c r="AE114" i="1"/>
  <c r="J113" i="1"/>
  <c r="J61" i="1"/>
  <c r="K59" i="1"/>
  <c r="L59" i="1"/>
  <c r="M59" i="1"/>
  <c r="N59" i="1"/>
  <c r="O59" i="1"/>
  <c r="P59" i="1"/>
  <c r="Q59" i="1"/>
  <c r="R59" i="1"/>
  <c r="S59" i="1"/>
  <c r="T59" i="1"/>
  <c r="U59" i="1"/>
  <c r="V59" i="1"/>
  <c r="W59" i="1"/>
  <c r="X59" i="1"/>
  <c r="Y59" i="1"/>
  <c r="Z59" i="1"/>
  <c r="AA59" i="1"/>
  <c r="AB59" i="1"/>
  <c r="AC59" i="1"/>
  <c r="AD59" i="1"/>
  <c r="AE59" i="1"/>
  <c r="AF59" i="1"/>
  <c r="AG59" i="1"/>
  <c r="AH59" i="1"/>
  <c r="AI59" i="1"/>
  <c r="AJ59" i="1"/>
  <c r="K60" i="1"/>
  <c r="L60" i="1"/>
  <c r="M60" i="1"/>
  <c r="N60" i="1"/>
  <c r="O60" i="1"/>
  <c r="P60" i="1"/>
  <c r="Q60" i="1"/>
  <c r="R60" i="1"/>
  <c r="S60" i="1"/>
  <c r="T60" i="1"/>
  <c r="U60" i="1"/>
  <c r="V60" i="1"/>
  <c r="W60" i="1"/>
  <c r="X60" i="1"/>
  <c r="Y60" i="1"/>
  <c r="Z60" i="1"/>
  <c r="AA60" i="1"/>
  <c r="AB60" i="1"/>
  <c r="AC60" i="1"/>
  <c r="AD60" i="1"/>
  <c r="AE60" i="1"/>
  <c r="AF60" i="1"/>
  <c r="AG60" i="1"/>
  <c r="AH60" i="1"/>
  <c r="AI60" i="1"/>
  <c r="AJ60" i="1"/>
  <c r="K61" i="1"/>
  <c r="L61" i="1"/>
  <c r="M61" i="1"/>
  <c r="N61" i="1"/>
  <c r="O61" i="1"/>
  <c r="P61" i="1"/>
  <c r="Q61" i="1"/>
  <c r="R61" i="1"/>
  <c r="S61" i="1"/>
  <c r="T61" i="1"/>
  <c r="U61" i="1"/>
  <c r="V61" i="1"/>
  <c r="W61" i="1"/>
  <c r="X61" i="1"/>
  <c r="Y61" i="1"/>
  <c r="Z61" i="1"/>
  <c r="AA61" i="1"/>
  <c r="AB61" i="1"/>
  <c r="AC61" i="1"/>
  <c r="AD61" i="1"/>
  <c r="AE61" i="1"/>
  <c r="AF61" i="1"/>
  <c r="AG61" i="1"/>
  <c r="AH61" i="1"/>
  <c r="AI61" i="1"/>
  <c r="AJ61" i="1"/>
  <c r="J60" i="1"/>
  <c r="J59" i="1"/>
  <c r="J64" i="1" l="1"/>
  <c r="J66" i="1" s="1"/>
  <c r="J117" i="1"/>
  <c r="J119" i="1" s="1"/>
  <c r="J125" i="1"/>
  <c r="J127" i="1" s="1"/>
  <c r="J63" i="1"/>
  <c r="J120" i="1" l="1"/>
  <c r="J67" i="1"/>
  <c r="J68" i="1"/>
  <c r="J121" i="1"/>
  <c r="J128" i="1"/>
  <c r="J129" i="1"/>
</calcChain>
</file>

<file path=xl/sharedStrings.xml><?xml version="1.0" encoding="utf-8"?>
<sst xmlns="http://schemas.openxmlformats.org/spreadsheetml/2006/main" count="481" uniqueCount="40">
  <si>
    <t>Season</t>
  </si>
  <si>
    <t>Fate</t>
  </si>
  <si>
    <t>Cell</t>
  </si>
  <si>
    <t>Cage</t>
  </si>
  <si>
    <t>Color</t>
  </si>
  <si>
    <t>Start_mm</t>
  </si>
  <si>
    <t>End_mm</t>
  </si>
  <si>
    <t>exp_SGR</t>
  </si>
  <si>
    <t>duration</t>
  </si>
  <si>
    <t>dry</t>
  </si>
  <si>
    <t>alive</t>
  </si>
  <si>
    <t>M2</t>
  </si>
  <si>
    <t>none</t>
  </si>
  <si>
    <t>green</t>
  </si>
  <si>
    <t>red</t>
  </si>
  <si>
    <t>orange</t>
  </si>
  <si>
    <t>white</t>
  </si>
  <si>
    <t>pink</t>
  </si>
  <si>
    <t>dead</t>
  </si>
  <si>
    <t>wet</t>
  </si>
  <si>
    <t>M4</t>
  </si>
  <si>
    <t>sum</t>
  </si>
  <si>
    <t>count</t>
  </si>
  <si>
    <t>prop</t>
  </si>
  <si>
    <t>average</t>
  </si>
  <si>
    <t xml:space="preserve">sum </t>
  </si>
  <si>
    <t xml:space="preserve">prop </t>
  </si>
  <si>
    <t>season</t>
  </si>
  <si>
    <t>day</t>
  </si>
  <si>
    <t>nsurviving</t>
  </si>
  <si>
    <t xml:space="preserve">sd </t>
  </si>
  <si>
    <t xml:space="preserve">n </t>
  </si>
  <si>
    <t>se</t>
  </si>
  <si>
    <t xml:space="preserve">upp </t>
  </si>
  <si>
    <t>low</t>
  </si>
  <si>
    <t>ntotal</t>
  </si>
  <si>
    <t>proportion</t>
  </si>
  <si>
    <t>combined</t>
  </si>
  <si>
    <t>sd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</si>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</sst>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129"/>
  <sheetViews>
    <sheetView zoomScale="85" zoomScaleNormal="85" workbookViewId="0">
      <pane ySplit="1" topLeftCell="A95" activePane="bottomLeft" state="frozen"/>
      <selection activeCell="I1" sqref="I1"/>
      <selection pane="bottomLeft" activeCell="G130" sqref="G130"/>
    </sheetView>
  </sheetViews>
  <sheetFormatPr defaultRowHeight="15" x14ac:dyDescent="0.25"/>
  <cols>
    <col min="10" max="10" width="8.42578125" bestFit="1" customWidth="1"/>
    <col min="11" max="36" width="5.5703125" bestFit="1" customWidth="1"/>
  </cols>
  <sheetData>
    <row r="1" spans="1:3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>
        <v>1</v>
      </c>
      <c r="K1">
        <v>2</v>
      </c>
      <c r="L1">
        <v>3</v>
      </c>
      <c r="M1">
        <v>4</v>
      </c>
      <c r="N1">
        <v>5</v>
      </c>
      <c r="O1">
        <v>6</v>
      </c>
      <c r="P1">
        <v>7</v>
      </c>
      <c r="Q1">
        <v>8</v>
      </c>
      <c r="R1">
        <v>9</v>
      </c>
      <c r="S1">
        <v>10</v>
      </c>
      <c r="T1">
        <v>11</v>
      </c>
      <c r="U1">
        <v>12</v>
      </c>
      <c r="V1">
        <v>13</v>
      </c>
      <c r="W1">
        <v>14</v>
      </c>
      <c r="X1">
        <v>15</v>
      </c>
      <c r="Y1">
        <v>16</v>
      </c>
      <c r="Z1">
        <v>17</v>
      </c>
      <c r="AA1">
        <v>18</v>
      </c>
      <c r="AB1">
        <v>19</v>
      </c>
      <c r="AC1">
        <v>20</v>
      </c>
      <c r="AD1">
        <v>21</v>
      </c>
      <c r="AE1">
        <v>22</v>
      </c>
      <c r="AF1">
        <v>23</v>
      </c>
      <c r="AG1">
        <v>24</v>
      </c>
      <c r="AH1">
        <v>25</v>
      </c>
      <c r="AI1">
        <v>26</v>
      </c>
      <c r="AJ1">
        <v>27</v>
      </c>
    </row>
    <row r="2" spans="1:36" x14ac:dyDescent="0.25">
      <c r="A2" t="s">
        <v>9</v>
      </c>
      <c r="B2" t="s">
        <v>10</v>
      </c>
      <c r="C2" t="s">
        <v>11</v>
      </c>
      <c r="D2">
        <v>2</v>
      </c>
      <c r="E2" t="s">
        <v>12</v>
      </c>
      <c r="F2">
        <v>3.6</v>
      </c>
      <c r="G2">
        <v>6.5</v>
      </c>
      <c r="H2">
        <v>9.5091562951862101E-3</v>
      </c>
      <c r="I2">
        <v>27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  <c r="Z2">
        <v>1</v>
      </c>
      <c r="AA2">
        <v>1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1</v>
      </c>
    </row>
    <row r="3" spans="1:36" x14ac:dyDescent="0.25">
      <c r="A3" t="s">
        <v>9</v>
      </c>
      <c r="B3" t="s">
        <v>10</v>
      </c>
      <c r="C3" t="s">
        <v>11</v>
      </c>
      <c r="D3">
        <v>2</v>
      </c>
      <c r="E3" t="s">
        <v>13</v>
      </c>
      <c r="F3">
        <v>4.8</v>
      </c>
      <c r="G3">
        <v>8.3000000000000007</v>
      </c>
      <c r="H3">
        <v>8.9863539607478397E-3</v>
      </c>
      <c r="I3">
        <v>27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v>1</v>
      </c>
      <c r="Z3">
        <v>1</v>
      </c>
      <c r="AA3">
        <v>1</v>
      </c>
      <c r="AB3">
        <v>1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1</v>
      </c>
      <c r="AJ3">
        <v>1</v>
      </c>
    </row>
    <row r="4" spans="1:36" x14ac:dyDescent="0.25">
      <c r="A4" t="s">
        <v>9</v>
      </c>
      <c r="B4" t="s">
        <v>10</v>
      </c>
      <c r="C4" t="s">
        <v>11</v>
      </c>
      <c r="D4">
        <v>2</v>
      </c>
      <c r="E4" t="s">
        <v>14</v>
      </c>
      <c r="F4">
        <v>5.3</v>
      </c>
      <c r="G4">
        <v>8.6</v>
      </c>
      <c r="H4">
        <v>8.7685196547318493E-3</v>
      </c>
      <c r="I4">
        <v>27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  <row r="5" spans="1:36" x14ac:dyDescent="0.25">
      <c r="A5" t="s">
        <v>9</v>
      </c>
      <c r="B5" t="s">
        <v>10</v>
      </c>
      <c r="C5" t="s">
        <v>11</v>
      </c>
      <c r="D5">
        <v>2</v>
      </c>
      <c r="E5" t="s">
        <v>15</v>
      </c>
      <c r="F5">
        <v>6.2</v>
      </c>
      <c r="G5">
        <v>10.3</v>
      </c>
      <c r="H5">
        <v>8.3764179039030693E-3</v>
      </c>
      <c r="I5">
        <v>27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</row>
    <row r="6" spans="1:36" x14ac:dyDescent="0.25">
      <c r="A6" t="s">
        <v>9</v>
      </c>
      <c r="B6" t="s">
        <v>10</v>
      </c>
      <c r="C6" t="s">
        <v>11</v>
      </c>
      <c r="D6">
        <v>2</v>
      </c>
      <c r="E6" t="s">
        <v>16</v>
      </c>
      <c r="F6">
        <v>8.1999999999999993</v>
      </c>
      <c r="G6">
        <v>13.9</v>
      </c>
      <c r="H6">
        <v>7.5050806798391103E-3</v>
      </c>
      <c r="I6">
        <v>27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</row>
    <row r="7" spans="1:36" x14ac:dyDescent="0.25">
      <c r="A7" t="s">
        <v>9</v>
      </c>
      <c r="B7" t="s">
        <v>10</v>
      </c>
      <c r="C7" t="s">
        <v>11</v>
      </c>
      <c r="D7">
        <v>2</v>
      </c>
      <c r="E7" t="s">
        <v>17</v>
      </c>
      <c r="F7">
        <v>9.1</v>
      </c>
      <c r="G7">
        <v>13.9</v>
      </c>
      <c r="H7">
        <v>7.1129789290103303E-3</v>
      </c>
      <c r="I7">
        <v>27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</row>
    <row r="8" spans="1:36" x14ac:dyDescent="0.25">
      <c r="A8" t="s">
        <v>9</v>
      </c>
      <c r="B8" t="s">
        <v>10</v>
      </c>
      <c r="C8" t="s">
        <v>11</v>
      </c>
      <c r="D8">
        <v>3</v>
      </c>
      <c r="E8" t="s">
        <v>13</v>
      </c>
      <c r="F8">
        <v>4.5</v>
      </c>
      <c r="G8">
        <v>6.2</v>
      </c>
      <c r="H8">
        <v>9.0773994848126101E-3</v>
      </c>
      <c r="I8">
        <v>27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</row>
    <row r="9" spans="1:36" x14ac:dyDescent="0.25">
      <c r="A9" t="s">
        <v>9</v>
      </c>
      <c r="B9" t="s">
        <v>10</v>
      </c>
      <c r="C9" t="s">
        <v>11</v>
      </c>
      <c r="D9">
        <v>3</v>
      </c>
      <c r="E9" t="s">
        <v>14</v>
      </c>
      <c r="F9">
        <v>5.9</v>
      </c>
      <c r="G9">
        <v>10.5</v>
      </c>
      <c r="H9">
        <v>8.4674634279678397E-3</v>
      </c>
      <c r="I9">
        <v>27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</row>
    <row r="10" spans="1:36" x14ac:dyDescent="0.25">
      <c r="A10" t="s">
        <v>9</v>
      </c>
      <c r="B10" t="s">
        <v>10</v>
      </c>
      <c r="C10" t="s">
        <v>11</v>
      </c>
      <c r="D10">
        <v>3</v>
      </c>
      <c r="E10" t="s">
        <v>15</v>
      </c>
      <c r="F10">
        <v>5.9</v>
      </c>
      <c r="G10">
        <v>10.7</v>
      </c>
      <c r="H10">
        <v>8.4674634279678397E-3</v>
      </c>
      <c r="I10">
        <v>27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</row>
    <row r="11" spans="1:36" x14ac:dyDescent="0.25">
      <c r="A11" t="s">
        <v>9</v>
      </c>
      <c r="B11" t="s">
        <v>10</v>
      </c>
      <c r="C11" t="s">
        <v>11</v>
      </c>
      <c r="D11">
        <v>3</v>
      </c>
      <c r="E11" t="s">
        <v>16</v>
      </c>
      <c r="F11">
        <v>7.8</v>
      </c>
      <c r="G11">
        <v>12.7</v>
      </c>
      <c r="H11">
        <v>7.6396930651070798E-3</v>
      </c>
      <c r="I11">
        <v>27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</row>
    <row r="12" spans="1:36" x14ac:dyDescent="0.25">
      <c r="A12" t="s">
        <v>9</v>
      </c>
      <c r="B12" t="s">
        <v>10</v>
      </c>
      <c r="C12" t="s">
        <v>11</v>
      </c>
      <c r="D12">
        <v>3</v>
      </c>
      <c r="E12" t="s">
        <v>17</v>
      </c>
      <c r="F12">
        <v>9.5</v>
      </c>
      <c r="G12">
        <v>15.1</v>
      </c>
      <c r="H12">
        <v>6.8990564246527199E-3</v>
      </c>
      <c r="I12">
        <v>27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</row>
    <row r="13" spans="1:36" x14ac:dyDescent="0.25">
      <c r="A13" t="s">
        <v>9</v>
      </c>
      <c r="B13" t="s">
        <v>10</v>
      </c>
      <c r="C13" t="s">
        <v>11</v>
      </c>
      <c r="D13">
        <v>4</v>
      </c>
      <c r="E13" t="s">
        <v>12</v>
      </c>
      <c r="F13">
        <v>4.9000000000000004</v>
      </c>
      <c r="G13">
        <v>9.3000000000000007</v>
      </c>
      <c r="H13">
        <v>9.2505023500366896E-3</v>
      </c>
      <c r="I13">
        <v>27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</row>
    <row r="14" spans="1:36" x14ac:dyDescent="0.25">
      <c r="A14" t="s">
        <v>9</v>
      </c>
      <c r="B14" t="s">
        <v>10</v>
      </c>
      <c r="C14" t="s">
        <v>11</v>
      </c>
      <c r="D14">
        <v>4</v>
      </c>
      <c r="E14" t="s">
        <v>13</v>
      </c>
      <c r="F14">
        <v>4.8</v>
      </c>
      <c r="G14">
        <v>8.3000000000000007</v>
      </c>
      <c r="H14">
        <v>9.2940692112398905E-3</v>
      </c>
      <c r="I14">
        <v>27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</row>
    <row r="15" spans="1:36" x14ac:dyDescent="0.25">
      <c r="A15" t="s">
        <v>9</v>
      </c>
      <c r="B15" t="s">
        <v>10</v>
      </c>
      <c r="C15" t="s">
        <v>11</v>
      </c>
      <c r="D15">
        <v>4</v>
      </c>
      <c r="E15" t="s">
        <v>14</v>
      </c>
      <c r="F15">
        <v>6.1</v>
      </c>
      <c r="G15">
        <v>10.7</v>
      </c>
      <c r="H15">
        <v>8.7277000155983192E-3</v>
      </c>
      <c r="I15">
        <v>27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</row>
    <row r="16" spans="1:36" x14ac:dyDescent="0.25">
      <c r="A16" t="s">
        <v>9</v>
      </c>
      <c r="B16" t="s">
        <v>10</v>
      </c>
      <c r="C16" t="s">
        <v>11</v>
      </c>
      <c r="D16">
        <v>4</v>
      </c>
      <c r="E16" t="s">
        <v>15</v>
      </c>
      <c r="F16">
        <v>5.0999999999999996</v>
      </c>
      <c r="G16">
        <v>9</v>
      </c>
      <c r="H16">
        <v>9.1633686276303E-3</v>
      </c>
      <c r="I16">
        <v>27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</row>
    <row r="17" spans="1:36" x14ac:dyDescent="0.25">
      <c r="A17" t="s">
        <v>9</v>
      </c>
      <c r="B17" t="s">
        <v>10</v>
      </c>
      <c r="C17" t="s">
        <v>11</v>
      </c>
      <c r="D17">
        <v>4</v>
      </c>
      <c r="E17" t="s">
        <v>16</v>
      </c>
      <c r="F17">
        <v>7.5</v>
      </c>
      <c r="G17">
        <v>12.8</v>
      </c>
      <c r="H17">
        <v>8.1177639587535506E-3</v>
      </c>
      <c r="I17">
        <v>27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</row>
    <row r="18" spans="1:36" x14ac:dyDescent="0.25">
      <c r="A18" t="s">
        <v>9</v>
      </c>
      <c r="B18" t="s">
        <v>10</v>
      </c>
      <c r="C18" t="s">
        <v>11</v>
      </c>
      <c r="D18">
        <v>4</v>
      </c>
      <c r="E18" t="s">
        <v>17</v>
      </c>
      <c r="F18">
        <v>9.4</v>
      </c>
      <c r="G18">
        <v>17.100000000000001</v>
      </c>
      <c r="H18">
        <v>7.2899935958928002E-3</v>
      </c>
      <c r="I18">
        <v>27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</row>
    <row r="19" spans="1:36" x14ac:dyDescent="0.25">
      <c r="A19" t="s">
        <v>9</v>
      </c>
      <c r="B19" t="s">
        <v>10</v>
      </c>
      <c r="C19" t="s">
        <v>11</v>
      </c>
      <c r="D19">
        <v>6</v>
      </c>
      <c r="E19" t="s">
        <v>12</v>
      </c>
      <c r="F19">
        <v>5</v>
      </c>
      <c r="G19">
        <v>7.7</v>
      </c>
      <c r="H19">
        <v>8.8346385935703705E-3</v>
      </c>
      <c r="I19">
        <v>27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</row>
    <row r="20" spans="1:36" x14ac:dyDescent="0.25">
      <c r="A20" t="s">
        <v>9</v>
      </c>
      <c r="B20" t="s">
        <v>10</v>
      </c>
      <c r="C20" t="s">
        <v>11</v>
      </c>
      <c r="D20">
        <v>6</v>
      </c>
      <c r="E20" t="s">
        <v>13</v>
      </c>
      <c r="F20">
        <v>4.5999999999999996</v>
      </c>
      <c r="G20">
        <v>8.3000000000000007</v>
      </c>
      <c r="H20">
        <v>9.0089060383831601E-3</v>
      </c>
      <c r="I20">
        <v>27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</row>
    <row r="21" spans="1:36" x14ac:dyDescent="0.25">
      <c r="A21" t="s">
        <v>9</v>
      </c>
      <c r="B21" t="s">
        <v>10</v>
      </c>
      <c r="C21" t="s">
        <v>11</v>
      </c>
      <c r="D21">
        <v>6</v>
      </c>
      <c r="E21" t="s">
        <v>14</v>
      </c>
      <c r="F21">
        <v>5.6</v>
      </c>
      <c r="G21">
        <v>9.1999999999999993</v>
      </c>
      <c r="H21">
        <v>8.5732374263511792E-3</v>
      </c>
      <c r="I21">
        <v>27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</row>
    <row r="22" spans="1:36" x14ac:dyDescent="0.25">
      <c r="A22" t="s">
        <v>9</v>
      </c>
      <c r="B22" t="s">
        <v>10</v>
      </c>
      <c r="C22" t="s">
        <v>11</v>
      </c>
      <c r="D22">
        <v>6</v>
      </c>
      <c r="E22" t="s">
        <v>15</v>
      </c>
      <c r="F22">
        <v>6.6</v>
      </c>
      <c r="G22">
        <v>11.5</v>
      </c>
      <c r="H22">
        <v>8.1375688143192106E-3</v>
      </c>
      <c r="I22">
        <v>27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</row>
    <row r="23" spans="1:36" x14ac:dyDescent="0.25">
      <c r="A23" t="s">
        <v>9</v>
      </c>
      <c r="B23" t="s">
        <v>18</v>
      </c>
      <c r="C23" t="s">
        <v>11</v>
      </c>
      <c r="D23">
        <v>6</v>
      </c>
      <c r="E23" t="s">
        <v>16</v>
      </c>
      <c r="F23">
        <v>7.9</v>
      </c>
      <c r="G23">
        <v>8.5</v>
      </c>
      <c r="H23">
        <v>7.5711996186776402E-3</v>
      </c>
      <c r="I23">
        <v>10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0</v>
      </c>
    </row>
    <row r="24" spans="1:36" x14ac:dyDescent="0.25">
      <c r="A24" t="s">
        <v>9</v>
      </c>
      <c r="B24" t="s">
        <v>10</v>
      </c>
      <c r="C24" t="s">
        <v>11</v>
      </c>
      <c r="D24">
        <v>6</v>
      </c>
      <c r="E24" t="s">
        <v>17</v>
      </c>
      <c r="F24">
        <v>9.5</v>
      </c>
      <c r="G24">
        <v>14.2</v>
      </c>
      <c r="H24">
        <v>6.8741298394264698E-3</v>
      </c>
      <c r="I24">
        <v>27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</row>
    <row r="25" spans="1:36" x14ac:dyDescent="0.25">
      <c r="A25" t="s">
        <v>9</v>
      </c>
      <c r="B25" t="s">
        <v>10</v>
      </c>
      <c r="C25" t="s">
        <v>11</v>
      </c>
      <c r="D25">
        <v>10</v>
      </c>
      <c r="E25" t="s">
        <v>12</v>
      </c>
      <c r="F25">
        <v>3.5</v>
      </c>
      <c r="G25">
        <v>6.6</v>
      </c>
      <c r="H25">
        <v>9.4321543275312104E-3</v>
      </c>
      <c r="I25">
        <v>27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</row>
    <row r="26" spans="1:36" x14ac:dyDescent="0.25">
      <c r="A26" t="s">
        <v>9</v>
      </c>
      <c r="B26" t="s">
        <v>10</v>
      </c>
      <c r="C26" t="s">
        <v>11</v>
      </c>
      <c r="D26">
        <v>10</v>
      </c>
      <c r="E26" t="s">
        <v>13</v>
      </c>
      <c r="F26">
        <v>5</v>
      </c>
      <c r="G26">
        <v>7.2</v>
      </c>
      <c r="H26">
        <v>8.7786514094832496E-3</v>
      </c>
      <c r="I26">
        <v>27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</row>
    <row r="27" spans="1:36" x14ac:dyDescent="0.25">
      <c r="A27" t="s">
        <v>9</v>
      </c>
      <c r="B27" t="s">
        <v>18</v>
      </c>
      <c r="C27" t="s">
        <v>11</v>
      </c>
      <c r="D27">
        <v>10</v>
      </c>
      <c r="E27" t="s">
        <v>14</v>
      </c>
      <c r="F27">
        <v>6.3</v>
      </c>
      <c r="G27">
        <v>7.4</v>
      </c>
      <c r="H27">
        <v>8.21228221384168E-3</v>
      </c>
      <c r="I27">
        <v>20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0</v>
      </c>
    </row>
    <row r="28" spans="1:36" x14ac:dyDescent="0.25">
      <c r="A28" t="s">
        <v>9</v>
      </c>
      <c r="B28" t="s">
        <v>10</v>
      </c>
      <c r="C28" t="s">
        <v>11</v>
      </c>
      <c r="D28">
        <v>10</v>
      </c>
      <c r="E28" t="s">
        <v>15</v>
      </c>
      <c r="F28">
        <v>6.5</v>
      </c>
      <c r="G28">
        <v>10.6</v>
      </c>
      <c r="H28">
        <v>8.1251484914352801E-3</v>
      </c>
      <c r="I28">
        <v>27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</row>
    <row r="29" spans="1:36" x14ac:dyDescent="0.25">
      <c r="A29" t="s">
        <v>9</v>
      </c>
      <c r="B29" t="s">
        <v>18</v>
      </c>
      <c r="C29" t="s">
        <v>11</v>
      </c>
      <c r="D29">
        <v>10</v>
      </c>
      <c r="E29" t="s">
        <v>17</v>
      </c>
      <c r="F29">
        <v>9.1999999999999993</v>
      </c>
      <c r="G29">
        <v>12.1</v>
      </c>
      <c r="H29">
        <v>6.9488432389489497E-3</v>
      </c>
      <c r="I29">
        <v>24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0</v>
      </c>
    </row>
    <row r="30" spans="1:36" x14ac:dyDescent="0.25">
      <c r="A30" t="s">
        <v>9</v>
      </c>
      <c r="B30" t="s">
        <v>18</v>
      </c>
      <c r="C30" t="s">
        <v>11</v>
      </c>
      <c r="D30">
        <v>11</v>
      </c>
      <c r="E30" t="s">
        <v>12</v>
      </c>
      <c r="F30">
        <v>4.9000000000000004</v>
      </c>
      <c r="G30">
        <v>4.9000000000000004</v>
      </c>
      <c r="H30">
        <v>8.9916138777470303E-3</v>
      </c>
      <c r="I30">
        <v>0</v>
      </c>
      <c r="J30">
        <v>0</v>
      </c>
    </row>
    <row r="31" spans="1:36" x14ac:dyDescent="0.25">
      <c r="A31" t="s">
        <v>9</v>
      </c>
      <c r="B31" t="s">
        <v>18</v>
      </c>
      <c r="C31" t="s">
        <v>11</v>
      </c>
      <c r="D31">
        <v>11</v>
      </c>
      <c r="E31" t="s">
        <v>13</v>
      </c>
      <c r="F31">
        <v>3.9</v>
      </c>
      <c r="G31">
        <v>4.4000000000000004</v>
      </c>
      <c r="H31">
        <v>9.4272824897790094E-3</v>
      </c>
      <c r="I31">
        <v>13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</v>
      </c>
    </row>
    <row r="32" spans="1:36" x14ac:dyDescent="0.25">
      <c r="A32" t="s">
        <v>9</v>
      </c>
      <c r="B32" t="s">
        <v>18</v>
      </c>
      <c r="C32" t="s">
        <v>11</v>
      </c>
      <c r="D32">
        <v>11</v>
      </c>
      <c r="E32" t="s">
        <v>14</v>
      </c>
      <c r="F32">
        <v>6.4</v>
      </c>
      <c r="G32">
        <v>6.8</v>
      </c>
      <c r="H32">
        <v>8.3381109596990695E-3</v>
      </c>
      <c r="I32">
        <v>7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0</v>
      </c>
    </row>
    <row r="33" spans="1:36" x14ac:dyDescent="0.25">
      <c r="A33" t="s">
        <v>9</v>
      </c>
      <c r="B33" t="s">
        <v>18</v>
      </c>
      <c r="C33" t="s">
        <v>11</v>
      </c>
      <c r="D33">
        <v>11</v>
      </c>
      <c r="E33" t="s">
        <v>15</v>
      </c>
      <c r="F33">
        <v>7</v>
      </c>
      <c r="G33">
        <v>7.4</v>
      </c>
      <c r="H33">
        <v>8.07670979247988E-3</v>
      </c>
      <c r="I33">
        <v>7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0</v>
      </c>
    </row>
    <row r="34" spans="1:36" x14ac:dyDescent="0.25">
      <c r="A34" t="s">
        <v>9</v>
      </c>
      <c r="B34" t="s">
        <v>18</v>
      </c>
      <c r="C34" t="s">
        <v>11</v>
      </c>
      <c r="D34">
        <v>11</v>
      </c>
      <c r="E34" t="s">
        <v>16</v>
      </c>
      <c r="F34">
        <v>7.9</v>
      </c>
      <c r="G34">
        <v>8</v>
      </c>
      <c r="H34">
        <v>7.6846080416511E-3</v>
      </c>
      <c r="I34">
        <v>2</v>
      </c>
      <c r="J34">
        <v>1</v>
      </c>
      <c r="K34">
        <v>0</v>
      </c>
    </row>
    <row r="35" spans="1:36" x14ac:dyDescent="0.25">
      <c r="A35" t="s">
        <v>9</v>
      </c>
      <c r="B35" t="s">
        <v>10</v>
      </c>
      <c r="C35" t="s">
        <v>11</v>
      </c>
      <c r="D35">
        <v>12</v>
      </c>
      <c r="E35" t="s">
        <v>13</v>
      </c>
      <c r="F35">
        <v>4.7</v>
      </c>
      <c r="G35">
        <v>8.9</v>
      </c>
      <c r="H35">
        <v>9.2152840782979296E-3</v>
      </c>
      <c r="I35">
        <v>27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</row>
    <row r="36" spans="1:36" x14ac:dyDescent="0.25">
      <c r="A36" t="s">
        <v>9</v>
      </c>
      <c r="B36" t="s">
        <v>10</v>
      </c>
      <c r="C36" t="s">
        <v>11</v>
      </c>
      <c r="D36">
        <v>12</v>
      </c>
      <c r="E36" t="s">
        <v>14</v>
      </c>
      <c r="F36">
        <v>6.1</v>
      </c>
      <c r="G36">
        <v>11.4</v>
      </c>
      <c r="H36">
        <v>8.6053480214531696E-3</v>
      </c>
      <c r="I36">
        <v>27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</row>
    <row r="37" spans="1:36" x14ac:dyDescent="0.25">
      <c r="A37" t="s">
        <v>9</v>
      </c>
      <c r="B37" t="s">
        <v>10</v>
      </c>
      <c r="C37" t="s">
        <v>11</v>
      </c>
      <c r="D37">
        <v>12</v>
      </c>
      <c r="E37" t="s">
        <v>15</v>
      </c>
      <c r="F37">
        <v>5.7</v>
      </c>
      <c r="G37">
        <v>10.199999999999999</v>
      </c>
      <c r="H37">
        <v>8.7796154662659592E-3</v>
      </c>
      <c r="I37">
        <v>27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</row>
    <row r="38" spans="1:36" x14ac:dyDescent="0.25">
      <c r="A38" t="s">
        <v>9</v>
      </c>
      <c r="B38" t="s">
        <v>10</v>
      </c>
      <c r="C38" t="s">
        <v>11</v>
      </c>
      <c r="D38">
        <v>12</v>
      </c>
      <c r="E38" t="s">
        <v>16</v>
      </c>
      <c r="F38">
        <v>8.8000000000000007</v>
      </c>
      <c r="G38">
        <v>13</v>
      </c>
      <c r="H38">
        <v>7.4290427689668297E-3</v>
      </c>
      <c r="I38">
        <v>27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</row>
    <row r="39" spans="1:36" x14ac:dyDescent="0.25">
      <c r="A39" t="s">
        <v>9</v>
      </c>
      <c r="B39" t="s">
        <v>10</v>
      </c>
      <c r="C39" t="s">
        <v>11</v>
      </c>
      <c r="D39">
        <v>13</v>
      </c>
      <c r="E39" t="s">
        <v>12</v>
      </c>
      <c r="F39">
        <v>4</v>
      </c>
      <c r="G39">
        <v>7.8</v>
      </c>
      <c r="H39">
        <v>9.3518581889331601E-3</v>
      </c>
      <c r="I39">
        <v>27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</row>
    <row r="40" spans="1:36" x14ac:dyDescent="0.25">
      <c r="A40" t="s">
        <v>9</v>
      </c>
      <c r="B40" t="s">
        <v>10</v>
      </c>
      <c r="C40" t="s">
        <v>11</v>
      </c>
      <c r="D40">
        <v>13</v>
      </c>
      <c r="E40" t="s">
        <v>13</v>
      </c>
      <c r="F40">
        <v>4.2</v>
      </c>
      <c r="G40">
        <v>7.2</v>
      </c>
      <c r="H40">
        <v>9.2647244665267706E-3</v>
      </c>
      <c r="I40">
        <v>27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</row>
    <row r="41" spans="1:36" x14ac:dyDescent="0.25">
      <c r="A41" t="s">
        <v>9</v>
      </c>
      <c r="B41" t="s">
        <v>10</v>
      </c>
      <c r="C41" t="s">
        <v>11</v>
      </c>
      <c r="D41">
        <v>13</v>
      </c>
      <c r="E41" t="s">
        <v>14</v>
      </c>
      <c r="F41">
        <v>5.4</v>
      </c>
      <c r="G41">
        <v>9.5</v>
      </c>
      <c r="H41">
        <v>8.7419221320884002E-3</v>
      </c>
      <c r="I41">
        <v>27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</row>
    <row r="42" spans="1:36" x14ac:dyDescent="0.25">
      <c r="A42" t="s">
        <v>9</v>
      </c>
      <c r="B42" t="s">
        <v>10</v>
      </c>
      <c r="C42" t="s">
        <v>11</v>
      </c>
      <c r="D42">
        <v>13</v>
      </c>
      <c r="E42" t="s">
        <v>15</v>
      </c>
      <c r="F42">
        <v>5.4</v>
      </c>
      <c r="G42">
        <v>8.9</v>
      </c>
      <c r="H42">
        <v>8.7419221320884002E-3</v>
      </c>
      <c r="I42">
        <v>27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</row>
    <row r="43" spans="1:36" x14ac:dyDescent="0.25">
      <c r="A43" t="s">
        <v>9</v>
      </c>
      <c r="B43" t="s">
        <v>10</v>
      </c>
      <c r="C43" t="s">
        <v>11</v>
      </c>
      <c r="D43">
        <v>13</v>
      </c>
      <c r="E43" t="s">
        <v>16</v>
      </c>
      <c r="F43">
        <v>7.3</v>
      </c>
      <c r="G43">
        <v>11.3</v>
      </c>
      <c r="H43">
        <v>7.9141517692276394E-3</v>
      </c>
      <c r="I43">
        <v>27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</row>
    <row r="44" spans="1:36" x14ac:dyDescent="0.25">
      <c r="A44" t="s">
        <v>9</v>
      </c>
      <c r="B44" t="s">
        <v>10</v>
      </c>
      <c r="C44" t="s">
        <v>11</v>
      </c>
      <c r="D44">
        <v>14</v>
      </c>
      <c r="E44" t="s">
        <v>12</v>
      </c>
      <c r="F44">
        <v>3.8</v>
      </c>
      <c r="G44">
        <v>8.1</v>
      </c>
      <c r="H44">
        <v>9.5353349317655808E-3</v>
      </c>
      <c r="I44">
        <v>27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</row>
    <row r="45" spans="1:36" x14ac:dyDescent="0.25">
      <c r="A45" t="s">
        <v>9</v>
      </c>
      <c r="B45" t="s">
        <v>10</v>
      </c>
      <c r="C45" t="s">
        <v>11</v>
      </c>
      <c r="D45">
        <v>14</v>
      </c>
      <c r="E45" t="s">
        <v>13</v>
      </c>
      <c r="F45">
        <v>4.3</v>
      </c>
      <c r="G45">
        <v>8.6</v>
      </c>
      <c r="H45">
        <v>9.3175006257495904E-3</v>
      </c>
      <c r="I45">
        <v>27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</row>
    <row r="46" spans="1:36" x14ac:dyDescent="0.25">
      <c r="A46" t="s">
        <v>9</v>
      </c>
      <c r="B46" t="s">
        <v>10</v>
      </c>
      <c r="C46" t="s">
        <v>11</v>
      </c>
      <c r="D46">
        <v>14</v>
      </c>
      <c r="E46" t="s">
        <v>14</v>
      </c>
      <c r="F46">
        <v>6.9</v>
      </c>
      <c r="G46">
        <v>9.1999999999999993</v>
      </c>
      <c r="H46">
        <v>8.1847622344664497E-3</v>
      </c>
      <c r="I46">
        <v>27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</row>
    <row r="47" spans="1:36" x14ac:dyDescent="0.25">
      <c r="A47" t="s">
        <v>9</v>
      </c>
      <c r="B47" t="s">
        <v>10</v>
      </c>
      <c r="C47" t="s">
        <v>11</v>
      </c>
      <c r="D47">
        <v>14</v>
      </c>
      <c r="E47" t="s">
        <v>15</v>
      </c>
      <c r="F47">
        <v>5.8</v>
      </c>
      <c r="G47">
        <v>9.6</v>
      </c>
      <c r="H47">
        <v>8.6639977077016296E-3</v>
      </c>
      <c r="I47">
        <v>27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</row>
    <row r="48" spans="1:36" x14ac:dyDescent="0.25">
      <c r="A48" t="s">
        <v>9</v>
      </c>
      <c r="B48" t="s">
        <v>10</v>
      </c>
      <c r="C48" t="s">
        <v>11</v>
      </c>
      <c r="D48">
        <v>14</v>
      </c>
      <c r="E48" t="s">
        <v>16</v>
      </c>
      <c r="F48">
        <v>7.2</v>
      </c>
      <c r="G48">
        <v>12.3</v>
      </c>
      <c r="H48">
        <v>8.0540616508568592E-3</v>
      </c>
      <c r="I48">
        <v>27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</row>
    <row r="49" spans="1:36" x14ac:dyDescent="0.25">
      <c r="A49" t="s">
        <v>9</v>
      </c>
      <c r="B49" t="s">
        <v>10</v>
      </c>
      <c r="C49" t="s">
        <v>11</v>
      </c>
      <c r="D49">
        <v>15</v>
      </c>
      <c r="E49" t="s">
        <v>12</v>
      </c>
      <c r="F49">
        <v>4.7</v>
      </c>
      <c r="G49">
        <v>9.5</v>
      </c>
      <c r="H49">
        <v>9.4693506250074101E-3</v>
      </c>
      <c r="I49">
        <v>27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</row>
    <row r="50" spans="1:36" x14ac:dyDescent="0.25">
      <c r="A50" t="s">
        <v>9</v>
      </c>
      <c r="B50" t="s">
        <v>10</v>
      </c>
      <c r="C50" t="s">
        <v>11</v>
      </c>
      <c r="D50">
        <v>15</v>
      </c>
      <c r="E50" t="s">
        <v>13</v>
      </c>
      <c r="F50">
        <v>4.5999999999999996</v>
      </c>
      <c r="G50">
        <v>9.1</v>
      </c>
      <c r="H50">
        <v>9.5129174862106092E-3</v>
      </c>
      <c r="I50">
        <v>27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</row>
    <row r="51" spans="1:36" x14ac:dyDescent="0.25">
      <c r="A51" t="s">
        <v>9</v>
      </c>
      <c r="B51" t="s">
        <v>10</v>
      </c>
      <c r="C51" t="s">
        <v>11</v>
      </c>
      <c r="D51">
        <v>15</v>
      </c>
      <c r="E51" t="s">
        <v>14</v>
      </c>
      <c r="F51">
        <v>6.3</v>
      </c>
      <c r="G51">
        <v>11.5</v>
      </c>
      <c r="H51">
        <v>8.7722808457562501E-3</v>
      </c>
      <c r="I51">
        <v>27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</row>
    <row r="52" spans="1:36" x14ac:dyDescent="0.25">
      <c r="A52" t="s">
        <v>9</v>
      </c>
      <c r="B52" t="s">
        <v>10</v>
      </c>
      <c r="C52" t="s">
        <v>11</v>
      </c>
      <c r="D52">
        <v>15</v>
      </c>
      <c r="E52" t="s">
        <v>15</v>
      </c>
      <c r="F52">
        <v>6.8</v>
      </c>
      <c r="G52">
        <v>11.4</v>
      </c>
      <c r="H52">
        <v>8.5544465397402597E-3</v>
      </c>
      <c r="I52">
        <v>27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</row>
    <row r="53" spans="1:36" x14ac:dyDescent="0.25">
      <c r="A53" t="s">
        <v>9</v>
      </c>
      <c r="B53" t="s">
        <v>10</v>
      </c>
      <c r="C53" t="s">
        <v>11</v>
      </c>
      <c r="D53">
        <v>15</v>
      </c>
      <c r="E53" t="s">
        <v>16</v>
      </c>
      <c r="F53">
        <v>8.6999999999999993</v>
      </c>
      <c r="G53">
        <v>15.5</v>
      </c>
      <c r="H53">
        <v>7.7266761768795102E-3</v>
      </c>
      <c r="I53">
        <v>27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</row>
    <row r="54" spans="1:36" x14ac:dyDescent="0.25">
      <c r="A54" t="s">
        <v>9</v>
      </c>
      <c r="B54" t="s">
        <v>10</v>
      </c>
      <c r="C54" t="s">
        <v>11</v>
      </c>
      <c r="D54">
        <v>18</v>
      </c>
      <c r="E54" t="s">
        <v>12</v>
      </c>
      <c r="F54">
        <v>4.2</v>
      </c>
      <c r="G54">
        <v>8.5</v>
      </c>
      <c r="H54">
        <v>8.8980384357242193E-3</v>
      </c>
      <c r="I54">
        <v>27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</row>
    <row r="55" spans="1:36" x14ac:dyDescent="0.25">
      <c r="A55" t="s">
        <v>9</v>
      </c>
      <c r="B55" t="s">
        <v>10</v>
      </c>
      <c r="C55" t="s">
        <v>11</v>
      </c>
      <c r="D55">
        <v>18</v>
      </c>
      <c r="E55" t="s">
        <v>13</v>
      </c>
      <c r="F55">
        <v>4.8</v>
      </c>
      <c r="G55">
        <v>5.9</v>
      </c>
      <c r="H55">
        <v>8.6366372685050298E-3</v>
      </c>
      <c r="I55">
        <v>27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</row>
    <row r="56" spans="1:36" x14ac:dyDescent="0.25">
      <c r="A56" t="s">
        <v>9</v>
      </c>
      <c r="B56" t="s">
        <v>10</v>
      </c>
      <c r="C56" t="s">
        <v>11</v>
      </c>
      <c r="D56">
        <v>18</v>
      </c>
      <c r="E56" t="s">
        <v>14</v>
      </c>
      <c r="F56">
        <v>6</v>
      </c>
      <c r="G56">
        <v>10.4</v>
      </c>
      <c r="H56">
        <v>8.1138349340666594E-3</v>
      </c>
      <c r="I56">
        <v>27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</row>
    <row r="57" spans="1:36" x14ac:dyDescent="0.25">
      <c r="A57" t="s">
        <v>9</v>
      </c>
      <c r="B57" t="s">
        <v>10</v>
      </c>
      <c r="C57" t="s">
        <v>11</v>
      </c>
      <c r="D57">
        <v>18</v>
      </c>
      <c r="E57" t="s">
        <v>15</v>
      </c>
      <c r="F57">
        <v>6.7</v>
      </c>
      <c r="G57">
        <v>9</v>
      </c>
      <c r="H57">
        <v>7.8088669056442803E-3</v>
      </c>
      <c r="I57">
        <v>27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</row>
    <row r="58" spans="1:36" x14ac:dyDescent="0.25">
      <c r="A58" t="s">
        <v>9</v>
      </c>
      <c r="B58" t="s">
        <v>10</v>
      </c>
      <c r="C58" t="s">
        <v>11</v>
      </c>
      <c r="D58">
        <v>18</v>
      </c>
      <c r="E58" t="s">
        <v>16</v>
      </c>
      <c r="F58">
        <v>7.5</v>
      </c>
      <c r="G58">
        <v>11.6</v>
      </c>
      <c r="H58">
        <v>7.4603320160186899E-3</v>
      </c>
      <c r="I58">
        <v>27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</row>
    <row r="59" spans="1:36" x14ac:dyDescent="0.25">
      <c r="I59" t="s">
        <v>21</v>
      </c>
      <c r="J59">
        <f xml:space="preserve"> SUM(J2:J58)</f>
        <v>56</v>
      </c>
      <c r="K59">
        <f t="shared" ref="K59:AJ59" si="0" xml:space="preserve"> SUM(K2:K58)</f>
        <v>55</v>
      </c>
      <c r="L59">
        <f t="shared" si="0"/>
        <v>55</v>
      </c>
      <c r="M59">
        <f t="shared" si="0"/>
        <v>55</v>
      </c>
      <c r="N59">
        <f t="shared" si="0"/>
        <v>55</v>
      </c>
      <c r="O59">
        <f t="shared" si="0"/>
        <v>55</v>
      </c>
      <c r="P59">
        <f t="shared" si="0"/>
        <v>53</v>
      </c>
      <c r="Q59">
        <f t="shared" si="0"/>
        <v>53</v>
      </c>
      <c r="R59">
        <f t="shared" si="0"/>
        <v>53</v>
      </c>
      <c r="S59">
        <f t="shared" si="0"/>
        <v>52</v>
      </c>
      <c r="T59">
        <f t="shared" si="0"/>
        <v>52</v>
      </c>
      <c r="U59">
        <f t="shared" si="0"/>
        <v>52</v>
      </c>
      <c r="V59">
        <f t="shared" si="0"/>
        <v>51</v>
      </c>
      <c r="W59">
        <f t="shared" si="0"/>
        <v>51</v>
      </c>
      <c r="X59">
        <f t="shared" si="0"/>
        <v>51</v>
      </c>
      <c r="Y59">
        <f t="shared" si="0"/>
        <v>51</v>
      </c>
      <c r="Z59">
        <f t="shared" si="0"/>
        <v>51</v>
      </c>
      <c r="AA59">
        <f t="shared" si="0"/>
        <v>51</v>
      </c>
      <c r="AB59">
        <f t="shared" si="0"/>
        <v>51</v>
      </c>
      <c r="AC59">
        <f t="shared" si="0"/>
        <v>50</v>
      </c>
      <c r="AD59">
        <f t="shared" si="0"/>
        <v>50</v>
      </c>
      <c r="AE59">
        <f t="shared" si="0"/>
        <v>50</v>
      </c>
      <c r="AF59">
        <f t="shared" si="0"/>
        <v>50</v>
      </c>
      <c r="AG59">
        <f t="shared" si="0"/>
        <v>49</v>
      </c>
      <c r="AH59">
        <f t="shared" si="0"/>
        <v>49</v>
      </c>
      <c r="AI59">
        <f t="shared" si="0"/>
        <v>49</v>
      </c>
      <c r="AJ59">
        <f t="shared" si="0"/>
        <v>49</v>
      </c>
    </row>
    <row r="60" spans="1:36" x14ac:dyDescent="0.25">
      <c r="I60" t="s">
        <v>22</v>
      </c>
      <c r="J60">
        <f>COUNT(J2:J58)</f>
        <v>57</v>
      </c>
      <c r="K60">
        <f t="shared" ref="K60:AJ60" si="1">COUNT(K2:K58)</f>
        <v>56</v>
      </c>
      <c r="L60">
        <f t="shared" si="1"/>
        <v>55</v>
      </c>
      <c r="M60">
        <f t="shared" si="1"/>
        <v>55</v>
      </c>
      <c r="N60">
        <f t="shared" si="1"/>
        <v>55</v>
      </c>
      <c r="O60">
        <f t="shared" si="1"/>
        <v>55</v>
      </c>
      <c r="P60">
        <f t="shared" si="1"/>
        <v>55</v>
      </c>
      <c r="Q60">
        <f t="shared" si="1"/>
        <v>53</v>
      </c>
      <c r="R60">
        <f t="shared" si="1"/>
        <v>53</v>
      </c>
      <c r="S60">
        <f t="shared" si="1"/>
        <v>53</v>
      </c>
      <c r="T60">
        <f t="shared" si="1"/>
        <v>52</v>
      </c>
      <c r="U60">
        <f t="shared" si="1"/>
        <v>52</v>
      </c>
      <c r="V60">
        <f t="shared" si="1"/>
        <v>52</v>
      </c>
      <c r="W60">
        <f t="shared" si="1"/>
        <v>51</v>
      </c>
      <c r="X60">
        <f t="shared" si="1"/>
        <v>51</v>
      </c>
      <c r="Y60">
        <f t="shared" si="1"/>
        <v>51</v>
      </c>
      <c r="Z60">
        <f t="shared" si="1"/>
        <v>51</v>
      </c>
      <c r="AA60">
        <f t="shared" si="1"/>
        <v>51</v>
      </c>
      <c r="AB60">
        <f t="shared" si="1"/>
        <v>51</v>
      </c>
      <c r="AC60">
        <f t="shared" si="1"/>
        <v>51</v>
      </c>
      <c r="AD60">
        <f t="shared" si="1"/>
        <v>50</v>
      </c>
      <c r="AE60">
        <f t="shared" si="1"/>
        <v>50</v>
      </c>
      <c r="AF60">
        <f t="shared" si="1"/>
        <v>50</v>
      </c>
      <c r="AG60">
        <f t="shared" si="1"/>
        <v>50</v>
      </c>
      <c r="AH60">
        <f t="shared" si="1"/>
        <v>49</v>
      </c>
      <c r="AI60">
        <f t="shared" si="1"/>
        <v>49</v>
      </c>
      <c r="AJ60">
        <f t="shared" si="1"/>
        <v>49</v>
      </c>
    </row>
    <row r="61" spans="1:36" x14ac:dyDescent="0.25">
      <c r="I61" t="s">
        <v>23</v>
      </c>
      <c r="J61" s="1">
        <f>SUM(J2:J58) / COUNT(J2:J58)</f>
        <v>0.98245614035087714</v>
      </c>
      <c r="K61" s="1">
        <f t="shared" ref="K61:AJ61" si="2">SUM(K2:K58) / COUNT(K2:K58)</f>
        <v>0.9821428571428571</v>
      </c>
      <c r="L61" s="1">
        <f t="shared" si="2"/>
        <v>1</v>
      </c>
      <c r="M61" s="1">
        <f t="shared" si="2"/>
        <v>1</v>
      </c>
      <c r="N61" s="1">
        <f t="shared" si="2"/>
        <v>1</v>
      </c>
      <c r="O61" s="1">
        <f t="shared" si="2"/>
        <v>1</v>
      </c>
      <c r="P61" s="1">
        <f t="shared" si="2"/>
        <v>0.96363636363636362</v>
      </c>
      <c r="Q61" s="1">
        <f t="shared" si="2"/>
        <v>1</v>
      </c>
      <c r="R61" s="1">
        <f t="shared" si="2"/>
        <v>1</v>
      </c>
      <c r="S61" s="1">
        <f t="shared" si="2"/>
        <v>0.98113207547169812</v>
      </c>
      <c r="T61" s="1">
        <f t="shared" si="2"/>
        <v>1</v>
      </c>
      <c r="U61" s="1">
        <f t="shared" si="2"/>
        <v>1</v>
      </c>
      <c r="V61" s="1">
        <f t="shared" si="2"/>
        <v>0.98076923076923073</v>
      </c>
      <c r="W61" s="1">
        <f t="shared" si="2"/>
        <v>1</v>
      </c>
      <c r="X61" s="1">
        <f t="shared" si="2"/>
        <v>1</v>
      </c>
      <c r="Y61" s="1">
        <f t="shared" si="2"/>
        <v>1</v>
      </c>
      <c r="Z61" s="1">
        <f t="shared" si="2"/>
        <v>1</v>
      </c>
      <c r="AA61" s="1">
        <f t="shared" si="2"/>
        <v>1</v>
      </c>
      <c r="AB61" s="1">
        <f t="shared" si="2"/>
        <v>1</v>
      </c>
      <c r="AC61" s="1">
        <f t="shared" si="2"/>
        <v>0.98039215686274506</v>
      </c>
      <c r="AD61" s="1">
        <f t="shared" si="2"/>
        <v>1</v>
      </c>
      <c r="AE61" s="1">
        <f t="shared" si="2"/>
        <v>1</v>
      </c>
      <c r="AF61" s="1">
        <f t="shared" si="2"/>
        <v>1</v>
      </c>
      <c r="AG61" s="1">
        <f t="shared" si="2"/>
        <v>0.98</v>
      </c>
      <c r="AH61" s="1">
        <f t="shared" si="2"/>
        <v>1</v>
      </c>
      <c r="AI61" s="1">
        <f t="shared" si="2"/>
        <v>1</v>
      </c>
      <c r="AJ61" s="1">
        <f t="shared" si="2"/>
        <v>1</v>
      </c>
    </row>
    <row r="63" spans="1:36" x14ac:dyDescent="0.25">
      <c r="I63" t="s">
        <v>24</v>
      </c>
      <c r="J63" s="1">
        <f>AVERAGE(J61:AJ61)</f>
        <v>0.9944640305271768</v>
      </c>
    </row>
    <row r="64" spans="1:36" x14ac:dyDescent="0.25">
      <c r="I64" t="s">
        <v>30</v>
      </c>
      <c r="J64">
        <f>STDEV(J61:AJ61)</f>
        <v>1.0060966690812228E-2</v>
      </c>
    </row>
    <row r="65" spans="1:31" x14ac:dyDescent="0.25">
      <c r="I65" t="s">
        <v>31</v>
      </c>
      <c r="J65">
        <v>27</v>
      </c>
    </row>
    <row r="66" spans="1:31" x14ac:dyDescent="0.25">
      <c r="I66" t="s">
        <v>32</v>
      </c>
      <c r="J66">
        <f>J64/SQRT(J65)</f>
        <v>1.9362339424160992E-3</v>
      </c>
    </row>
    <row r="67" spans="1:31" x14ac:dyDescent="0.25">
      <c r="I67" t="s">
        <v>33</v>
      </c>
      <c r="J67">
        <f>J63+(1.96*J66)</f>
        <v>0.9982590490543124</v>
      </c>
    </row>
    <row r="68" spans="1:31" x14ac:dyDescent="0.25">
      <c r="I68" t="s">
        <v>34</v>
      </c>
      <c r="J68">
        <f>J63-(1.96*J66)</f>
        <v>0.9906690120000412</v>
      </c>
    </row>
    <row r="71" spans="1:31" x14ac:dyDescent="0.25">
      <c r="A71" t="s">
        <v>0</v>
      </c>
      <c r="B71" t="s">
        <v>1</v>
      </c>
      <c r="C71" t="s">
        <v>2</v>
      </c>
      <c r="D71" t="s">
        <v>3</v>
      </c>
      <c r="E71" t="s">
        <v>4</v>
      </c>
      <c r="F71" t="s">
        <v>5</v>
      </c>
      <c r="G71" t="s">
        <v>6</v>
      </c>
      <c r="H71" t="s">
        <v>7</v>
      </c>
      <c r="I71" t="s">
        <v>8</v>
      </c>
      <c r="J71">
        <v>1</v>
      </c>
      <c r="K71">
        <v>2</v>
      </c>
      <c r="L71">
        <v>3</v>
      </c>
      <c r="M71">
        <v>4</v>
      </c>
      <c r="N71">
        <v>5</v>
      </c>
      <c r="O71">
        <v>6</v>
      </c>
      <c r="P71">
        <v>7</v>
      </c>
      <c r="Q71">
        <v>8</v>
      </c>
      <c r="R71">
        <v>9</v>
      </c>
      <c r="S71">
        <v>10</v>
      </c>
      <c r="T71">
        <v>11</v>
      </c>
      <c r="U71">
        <v>12</v>
      </c>
      <c r="V71">
        <v>13</v>
      </c>
      <c r="W71">
        <v>14</v>
      </c>
      <c r="X71">
        <v>15</v>
      </c>
      <c r="Y71">
        <v>16</v>
      </c>
      <c r="Z71">
        <v>17</v>
      </c>
      <c r="AA71">
        <v>18</v>
      </c>
      <c r="AB71">
        <v>19</v>
      </c>
      <c r="AC71">
        <v>20</v>
      </c>
      <c r="AD71">
        <v>21</v>
      </c>
      <c r="AE71">
        <v>22</v>
      </c>
    </row>
    <row r="72" spans="1:31" x14ac:dyDescent="0.25">
      <c r="A72" t="s">
        <v>19</v>
      </c>
      <c r="B72" t="s">
        <v>10</v>
      </c>
      <c r="C72" t="s">
        <v>11</v>
      </c>
      <c r="D72">
        <v>1</v>
      </c>
      <c r="E72" t="s">
        <v>12</v>
      </c>
      <c r="F72">
        <v>3.5</v>
      </c>
      <c r="G72">
        <v>9</v>
      </c>
      <c r="H72">
        <v>1.7219794157269201E-2</v>
      </c>
      <c r="I72">
        <v>22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</row>
    <row r="73" spans="1:31" x14ac:dyDescent="0.25">
      <c r="A73" t="s">
        <v>19</v>
      </c>
      <c r="B73" t="s">
        <v>18</v>
      </c>
      <c r="C73" t="s">
        <v>11</v>
      </c>
      <c r="D73">
        <v>1</v>
      </c>
      <c r="E73" t="s">
        <v>14</v>
      </c>
      <c r="F73">
        <v>3.3</v>
      </c>
      <c r="G73">
        <v>4.7</v>
      </c>
      <c r="H73">
        <v>1.7413841979124101E-2</v>
      </c>
      <c r="I73">
        <v>20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0</v>
      </c>
    </row>
    <row r="74" spans="1:31" x14ac:dyDescent="0.25">
      <c r="A74" t="s">
        <v>19</v>
      </c>
      <c r="B74" t="s">
        <v>10</v>
      </c>
      <c r="C74" t="s">
        <v>11</v>
      </c>
      <c r="D74">
        <v>1</v>
      </c>
      <c r="E74" t="s">
        <v>13</v>
      </c>
      <c r="F74">
        <v>8.4</v>
      </c>
      <c r="G74">
        <v>14.1</v>
      </c>
      <c r="H74">
        <v>1.24656225218252E-2</v>
      </c>
      <c r="I74">
        <v>22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</row>
    <row r="75" spans="1:31" x14ac:dyDescent="0.25">
      <c r="A75" t="s">
        <v>19</v>
      </c>
      <c r="B75" t="s">
        <v>10</v>
      </c>
      <c r="C75" t="s">
        <v>11</v>
      </c>
      <c r="D75">
        <v>2</v>
      </c>
      <c r="E75" t="s">
        <v>12</v>
      </c>
      <c r="F75">
        <v>4.2</v>
      </c>
      <c r="G75">
        <v>7</v>
      </c>
      <c r="H75">
        <v>1.4403202511186699E-2</v>
      </c>
      <c r="I75">
        <v>22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</row>
    <row r="76" spans="1:31" x14ac:dyDescent="0.25">
      <c r="A76" t="s">
        <v>19</v>
      </c>
      <c r="B76" t="s">
        <v>10</v>
      </c>
      <c r="C76" t="s">
        <v>11</v>
      </c>
      <c r="D76">
        <v>2</v>
      </c>
      <c r="E76" t="s">
        <v>14</v>
      </c>
      <c r="F76">
        <v>4.0999999999999996</v>
      </c>
      <c r="G76">
        <v>8.3000000000000007</v>
      </c>
      <c r="H76">
        <v>1.45002264221141E-2</v>
      </c>
      <c r="I76">
        <v>22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</row>
    <row r="77" spans="1:31" x14ac:dyDescent="0.25">
      <c r="A77" t="s">
        <v>19</v>
      </c>
      <c r="B77" t="s">
        <v>10</v>
      </c>
      <c r="C77" t="s">
        <v>11</v>
      </c>
      <c r="D77">
        <v>2</v>
      </c>
      <c r="E77" t="s">
        <v>13</v>
      </c>
      <c r="F77">
        <v>8.8000000000000007</v>
      </c>
      <c r="G77">
        <v>15</v>
      </c>
      <c r="H77">
        <v>9.9401026085249797E-3</v>
      </c>
      <c r="I77">
        <v>22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</row>
    <row r="78" spans="1:31" x14ac:dyDescent="0.25">
      <c r="A78" t="s">
        <v>19</v>
      </c>
      <c r="B78" t="s">
        <v>10</v>
      </c>
      <c r="C78" t="s">
        <v>11</v>
      </c>
      <c r="D78">
        <v>3</v>
      </c>
      <c r="E78" t="s">
        <v>12</v>
      </c>
      <c r="F78">
        <v>4.2</v>
      </c>
      <c r="G78">
        <v>8.1</v>
      </c>
      <c r="H78">
        <v>1.4221944965965299E-2</v>
      </c>
      <c r="I78">
        <v>22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</row>
    <row r="79" spans="1:31" x14ac:dyDescent="0.25">
      <c r="A79" t="s">
        <v>19</v>
      </c>
      <c r="B79" t="s">
        <v>10</v>
      </c>
      <c r="C79" t="s">
        <v>11</v>
      </c>
      <c r="D79">
        <v>3</v>
      </c>
      <c r="E79" t="s">
        <v>14</v>
      </c>
      <c r="F79">
        <v>4</v>
      </c>
      <c r="G79">
        <v>7</v>
      </c>
      <c r="H79">
        <v>1.44159927878201E-2</v>
      </c>
      <c r="I79">
        <v>22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</row>
    <row r="80" spans="1:31" x14ac:dyDescent="0.25">
      <c r="A80" t="s">
        <v>19</v>
      </c>
      <c r="B80" t="s">
        <v>10</v>
      </c>
      <c r="C80" t="s">
        <v>11</v>
      </c>
      <c r="D80">
        <v>3</v>
      </c>
      <c r="E80" t="s">
        <v>16</v>
      </c>
      <c r="F80">
        <v>8.3000000000000007</v>
      </c>
      <c r="G80">
        <v>13.6</v>
      </c>
      <c r="H80">
        <v>1.02439646179407E-2</v>
      </c>
      <c r="I80">
        <v>22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</row>
    <row r="81" spans="1:31" x14ac:dyDescent="0.25">
      <c r="A81" t="s">
        <v>19</v>
      </c>
      <c r="B81" t="s">
        <v>10</v>
      </c>
      <c r="C81" t="s">
        <v>11</v>
      </c>
      <c r="D81">
        <v>4</v>
      </c>
      <c r="E81" t="s">
        <v>12</v>
      </c>
      <c r="F81">
        <v>3.4</v>
      </c>
      <c r="G81">
        <v>9.5</v>
      </c>
      <c r="H81">
        <v>1.6660829394703199E-2</v>
      </c>
      <c r="I81">
        <v>22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</row>
    <row r="82" spans="1:31" x14ac:dyDescent="0.25">
      <c r="A82" t="s">
        <v>19</v>
      </c>
      <c r="B82" t="s">
        <v>10</v>
      </c>
      <c r="C82" t="s">
        <v>11</v>
      </c>
      <c r="D82">
        <v>4</v>
      </c>
      <c r="E82" t="s">
        <v>14</v>
      </c>
      <c r="F82">
        <v>3.4</v>
      </c>
      <c r="G82">
        <v>8.6999999999999993</v>
      </c>
      <c r="H82">
        <v>1.6660829394703199E-2</v>
      </c>
      <c r="I82">
        <v>22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</row>
    <row r="83" spans="1:31" x14ac:dyDescent="0.25">
      <c r="A83" t="s">
        <v>19</v>
      </c>
      <c r="B83" t="s">
        <v>10</v>
      </c>
      <c r="C83" t="s">
        <v>11</v>
      </c>
      <c r="D83">
        <v>4</v>
      </c>
      <c r="E83" t="s">
        <v>16</v>
      </c>
      <c r="F83">
        <v>9.1</v>
      </c>
      <c r="G83">
        <v>15.8</v>
      </c>
      <c r="H83">
        <v>1.11304664718397E-2</v>
      </c>
      <c r="I83">
        <v>22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</row>
    <row r="84" spans="1:31" x14ac:dyDescent="0.25">
      <c r="A84" t="s">
        <v>19</v>
      </c>
      <c r="B84" t="s">
        <v>10</v>
      </c>
      <c r="C84" t="s">
        <v>11</v>
      </c>
      <c r="D84">
        <v>6</v>
      </c>
      <c r="E84" t="s">
        <v>12</v>
      </c>
      <c r="F84">
        <v>4.2</v>
      </c>
      <c r="G84">
        <v>9.1999999999999993</v>
      </c>
      <c r="H84">
        <v>1.6320487761036201E-2</v>
      </c>
      <c r="I84">
        <v>22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</row>
    <row r="85" spans="1:31" x14ac:dyDescent="0.25">
      <c r="A85" t="s">
        <v>19</v>
      </c>
      <c r="B85" t="s">
        <v>10</v>
      </c>
      <c r="C85" t="s">
        <v>11</v>
      </c>
      <c r="D85">
        <v>6</v>
      </c>
      <c r="E85" t="s">
        <v>14</v>
      </c>
      <c r="F85">
        <v>3.2</v>
      </c>
      <c r="G85">
        <v>8</v>
      </c>
      <c r="H85">
        <v>1.72907268703105E-2</v>
      </c>
      <c r="I85">
        <v>22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</row>
    <row r="86" spans="1:31" x14ac:dyDescent="0.25">
      <c r="A86" t="s">
        <v>19</v>
      </c>
      <c r="B86" t="s">
        <v>10</v>
      </c>
      <c r="C86" t="s">
        <v>11</v>
      </c>
      <c r="D86">
        <v>7</v>
      </c>
      <c r="E86" t="s">
        <v>12</v>
      </c>
      <c r="F86">
        <v>4.7</v>
      </c>
      <c r="G86">
        <v>9.3000000000000007</v>
      </c>
      <c r="H86">
        <v>1.41590984828766E-2</v>
      </c>
      <c r="I86">
        <v>22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</row>
    <row r="87" spans="1:31" x14ac:dyDescent="0.25">
      <c r="A87" t="s">
        <v>19</v>
      </c>
      <c r="B87" t="s">
        <v>10</v>
      </c>
      <c r="C87" t="s">
        <v>11</v>
      </c>
      <c r="D87">
        <v>7</v>
      </c>
      <c r="E87" t="s">
        <v>14</v>
      </c>
      <c r="F87">
        <v>4.7</v>
      </c>
      <c r="G87">
        <v>9.6999999999999993</v>
      </c>
      <c r="H87">
        <v>1.41590984828766E-2</v>
      </c>
      <c r="I87">
        <v>22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</row>
    <row r="88" spans="1:31" x14ac:dyDescent="0.25">
      <c r="A88" t="s">
        <v>19</v>
      </c>
      <c r="B88" t="s">
        <v>10</v>
      </c>
      <c r="C88" t="s">
        <v>11</v>
      </c>
      <c r="D88">
        <v>7</v>
      </c>
      <c r="E88" t="s">
        <v>16</v>
      </c>
      <c r="F88">
        <v>8.4</v>
      </c>
      <c r="G88">
        <v>12.4</v>
      </c>
      <c r="H88">
        <v>1.0569213778561799E-2</v>
      </c>
      <c r="I88">
        <v>22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</row>
    <row r="89" spans="1:31" x14ac:dyDescent="0.25">
      <c r="A89" t="s">
        <v>19</v>
      </c>
      <c r="B89" t="s">
        <v>10</v>
      </c>
      <c r="C89" t="s">
        <v>11</v>
      </c>
      <c r="D89">
        <v>8</v>
      </c>
      <c r="E89" t="s">
        <v>12</v>
      </c>
      <c r="F89">
        <v>3.4</v>
      </c>
      <c r="G89">
        <v>8.6</v>
      </c>
      <c r="H89">
        <v>1.68785403787323E-2</v>
      </c>
      <c r="I89">
        <v>22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</row>
    <row r="90" spans="1:31" x14ac:dyDescent="0.25">
      <c r="A90" t="s">
        <v>19</v>
      </c>
      <c r="B90" t="s">
        <v>10</v>
      </c>
      <c r="C90" t="s">
        <v>11</v>
      </c>
      <c r="D90">
        <v>8</v>
      </c>
      <c r="E90" t="s">
        <v>14</v>
      </c>
      <c r="F90">
        <v>3</v>
      </c>
      <c r="G90">
        <v>6.6</v>
      </c>
      <c r="H90">
        <v>1.7266636022442002E-2</v>
      </c>
      <c r="I90">
        <v>22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</row>
    <row r="91" spans="1:31" x14ac:dyDescent="0.25">
      <c r="A91" t="s">
        <v>19</v>
      </c>
      <c r="B91" t="s">
        <v>10</v>
      </c>
      <c r="C91" t="s">
        <v>11</v>
      </c>
      <c r="D91">
        <v>8</v>
      </c>
      <c r="E91" t="s">
        <v>16</v>
      </c>
      <c r="F91">
        <v>10.1</v>
      </c>
      <c r="G91">
        <v>17.600000000000001</v>
      </c>
      <c r="H91">
        <v>1.03779383465946E-2</v>
      </c>
      <c r="I91">
        <v>22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</row>
    <row r="92" spans="1:31" x14ac:dyDescent="0.25">
      <c r="A92" t="s">
        <v>19</v>
      </c>
      <c r="B92" t="s">
        <v>10</v>
      </c>
      <c r="C92" t="s">
        <v>11</v>
      </c>
      <c r="D92">
        <v>9</v>
      </c>
      <c r="E92" t="s">
        <v>12</v>
      </c>
      <c r="F92">
        <v>4.2</v>
      </c>
      <c r="G92">
        <v>8.6999999999999993</v>
      </c>
      <c r="H92">
        <v>1.43655920036299E-2</v>
      </c>
      <c r="I92">
        <v>22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</row>
    <row r="93" spans="1:31" x14ac:dyDescent="0.25">
      <c r="A93" t="s">
        <v>19</v>
      </c>
      <c r="B93" t="s">
        <v>10</v>
      </c>
      <c r="C93" t="s">
        <v>11</v>
      </c>
      <c r="D93">
        <v>9</v>
      </c>
      <c r="E93" t="s">
        <v>14</v>
      </c>
      <c r="F93">
        <v>3.1</v>
      </c>
      <c r="G93">
        <v>6.5</v>
      </c>
      <c r="H93">
        <v>1.54328550238316E-2</v>
      </c>
      <c r="I93">
        <v>22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</row>
    <row r="94" spans="1:31" x14ac:dyDescent="0.25">
      <c r="A94" t="s">
        <v>19</v>
      </c>
      <c r="B94" t="s">
        <v>10</v>
      </c>
      <c r="C94" t="s">
        <v>11</v>
      </c>
      <c r="D94">
        <v>9</v>
      </c>
      <c r="E94" t="s">
        <v>16</v>
      </c>
      <c r="F94">
        <v>10.4</v>
      </c>
      <c r="G94">
        <v>15.7</v>
      </c>
      <c r="H94">
        <v>8.3501095261292995E-3</v>
      </c>
      <c r="I94">
        <v>22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</row>
    <row r="95" spans="1:31" x14ac:dyDescent="0.25">
      <c r="A95" t="s">
        <v>19</v>
      </c>
      <c r="B95" t="s">
        <v>10</v>
      </c>
      <c r="C95" t="s">
        <v>11</v>
      </c>
      <c r="D95">
        <v>10</v>
      </c>
      <c r="E95" t="s">
        <v>12</v>
      </c>
      <c r="F95">
        <v>4.3</v>
      </c>
      <c r="G95">
        <v>11.4</v>
      </c>
      <c r="H95">
        <v>1.7137246313242802E-2</v>
      </c>
      <c r="I95">
        <v>22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</row>
    <row r="96" spans="1:31" x14ac:dyDescent="0.25">
      <c r="A96" t="s">
        <v>19</v>
      </c>
      <c r="B96" t="s">
        <v>10</v>
      </c>
      <c r="C96" t="s">
        <v>11</v>
      </c>
      <c r="D96">
        <v>10</v>
      </c>
      <c r="E96" t="s">
        <v>14</v>
      </c>
      <c r="F96">
        <v>4.3</v>
      </c>
      <c r="G96">
        <v>9.6999999999999993</v>
      </c>
      <c r="H96">
        <v>1.7137246313242802E-2</v>
      </c>
      <c r="I96">
        <v>22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</row>
    <row r="97" spans="1:31" x14ac:dyDescent="0.25">
      <c r="A97" t="s">
        <v>19</v>
      </c>
      <c r="B97" t="s">
        <v>10</v>
      </c>
      <c r="C97" t="s">
        <v>11</v>
      </c>
      <c r="D97">
        <v>10</v>
      </c>
      <c r="E97" t="s">
        <v>16</v>
      </c>
      <c r="F97">
        <v>10.5</v>
      </c>
      <c r="G97">
        <v>16</v>
      </c>
      <c r="H97">
        <v>1.1121763835742199E-2</v>
      </c>
      <c r="I97">
        <v>22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</row>
    <row r="98" spans="1:31" x14ac:dyDescent="0.25">
      <c r="A98" t="s">
        <v>19</v>
      </c>
      <c r="B98" t="s">
        <v>10</v>
      </c>
      <c r="C98" t="s">
        <v>11</v>
      </c>
      <c r="D98">
        <v>10</v>
      </c>
      <c r="E98" t="s">
        <v>15</v>
      </c>
      <c r="F98">
        <v>13</v>
      </c>
      <c r="G98">
        <v>22.6</v>
      </c>
      <c r="H98">
        <v>8.6961660625564999E-3</v>
      </c>
      <c r="I98">
        <v>22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</row>
    <row r="99" spans="1:31" x14ac:dyDescent="0.25">
      <c r="A99" t="s">
        <v>19</v>
      </c>
      <c r="B99" t="s">
        <v>10</v>
      </c>
      <c r="C99" t="s">
        <v>11</v>
      </c>
      <c r="D99">
        <v>11</v>
      </c>
      <c r="E99" t="s">
        <v>12</v>
      </c>
      <c r="F99">
        <v>4.8</v>
      </c>
      <c r="G99">
        <v>8.3000000000000007</v>
      </c>
      <c r="H99">
        <v>1.3822389167658799E-2</v>
      </c>
      <c r="I99">
        <v>22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</row>
    <row r="100" spans="1:31" x14ac:dyDescent="0.25">
      <c r="A100" t="s">
        <v>19</v>
      </c>
      <c r="B100" t="s">
        <v>10</v>
      </c>
      <c r="C100" t="s">
        <v>11</v>
      </c>
      <c r="D100">
        <v>11</v>
      </c>
      <c r="E100" t="s">
        <v>14</v>
      </c>
      <c r="F100">
        <v>4.2</v>
      </c>
      <c r="G100">
        <v>8.1</v>
      </c>
      <c r="H100">
        <v>1.44045326332234E-2</v>
      </c>
      <c r="I100">
        <v>22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</row>
    <row r="101" spans="1:31" x14ac:dyDescent="0.25">
      <c r="A101" t="s">
        <v>19</v>
      </c>
      <c r="B101" t="s">
        <v>10</v>
      </c>
      <c r="C101" t="s">
        <v>11</v>
      </c>
      <c r="D101">
        <v>11</v>
      </c>
      <c r="E101" t="s">
        <v>15</v>
      </c>
      <c r="F101">
        <v>10.3</v>
      </c>
      <c r="G101">
        <v>16.3</v>
      </c>
      <c r="H101">
        <v>8.4860740666502805E-3</v>
      </c>
      <c r="I101">
        <v>22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</row>
    <row r="102" spans="1:31" x14ac:dyDescent="0.25">
      <c r="A102" t="s">
        <v>19</v>
      </c>
      <c r="B102" t="s">
        <v>10</v>
      </c>
      <c r="C102" t="s">
        <v>11</v>
      </c>
      <c r="D102">
        <v>12</v>
      </c>
      <c r="E102" t="s">
        <v>12</v>
      </c>
      <c r="F102">
        <v>4.5999999999999996</v>
      </c>
      <c r="G102">
        <v>10.1</v>
      </c>
      <c r="H102">
        <v>1.7158095032811599E-2</v>
      </c>
      <c r="I102">
        <v>22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</row>
    <row r="103" spans="1:31" x14ac:dyDescent="0.25">
      <c r="A103" t="s">
        <v>19</v>
      </c>
      <c r="B103" t="s">
        <v>10</v>
      </c>
      <c r="C103" t="s">
        <v>11</v>
      </c>
      <c r="D103">
        <v>12</v>
      </c>
      <c r="E103" t="s">
        <v>14</v>
      </c>
      <c r="F103">
        <v>3.2</v>
      </c>
      <c r="G103">
        <v>9.1</v>
      </c>
      <c r="H103">
        <v>1.85164297857956E-2</v>
      </c>
      <c r="I103">
        <v>22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</row>
    <row r="104" spans="1:31" x14ac:dyDescent="0.25">
      <c r="A104" t="s">
        <v>19</v>
      </c>
      <c r="B104" t="s">
        <v>10</v>
      </c>
      <c r="C104" t="s">
        <v>11</v>
      </c>
      <c r="D104">
        <v>12</v>
      </c>
      <c r="E104" t="s">
        <v>16</v>
      </c>
      <c r="F104">
        <v>10.199999999999999</v>
      </c>
      <c r="G104">
        <v>17.5</v>
      </c>
      <c r="H104">
        <v>1.1724756020875599E-2</v>
      </c>
      <c r="I104">
        <v>22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</row>
    <row r="105" spans="1:31" x14ac:dyDescent="0.25">
      <c r="A105" t="s">
        <v>19</v>
      </c>
      <c r="B105" t="s">
        <v>10</v>
      </c>
      <c r="C105" t="s">
        <v>20</v>
      </c>
      <c r="D105">
        <v>13</v>
      </c>
      <c r="E105" t="s">
        <v>12</v>
      </c>
      <c r="F105">
        <v>4.7</v>
      </c>
      <c r="G105">
        <v>14.4</v>
      </c>
      <c r="H105">
        <v>2.0830272644142899E-2</v>
      </c>
      <c r="I105">
        <v>22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</row>
    <row r="106" spans="1:31" x14ac:dyDescent="0.25">
      <c r="A106" t="s">
        <v>19</v>
      </c>
      <c r="B106" t="s">
        <v>10</v>
      </c>
      <c r="C106" t="s">
        <v>20</v>
      </c>
      <c r="D106">
        <v>13</v>
      </c>
      <c r="E106" t="s">
        <v>14</v>
      </c>
      <c r="F106">
        <v>4.7</v>
      </c>
      <c r="G106">
        <v>15.4</v>
      </c>
      <c r="H106">
        <v>2.0830272644142899E-2</v>
      </c>
      <c r="I106">
        <v>22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</row>
    <row r="107" spans="1:31" x14ac:dyDescent="0.25">
      <c r="A107" t="s">
        <v>19</v>
      </c>
      <c r="B107" t="s">
        <v>10</v>
      </c>
      <c r="C107" t="s">
        <v>20</v>
      </c>
      <c r="D107">
        <v>13</v>
      </c>
      <c r="E107" t="s">
        <v>16</v>
      </c>
      <c r="F107">
        <v>8.4</v>
      </c>
      <c r="G107">
        <v>19.7</v>
      </c>
      <c r="H107">
        <v>1.7240387939828E-2</v>
      </c>
      <c r="I107">
        <v>22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</row>
    <row r="108" spans="1:31" x14ac:dyDescent="0.25">
      <c r="A108" t="s">
        <v>19</v>
      </c>
      <c r="B108" t="s">
        <v>10</v>
      </c>
      <c r="C108" t="s">
        <v>20</v>
      </c>
      <c r="D108">
        <v>14</v>
      </c>
      <c r="E108" t="s">
        <v>12</v>
      </c>
      <c r="F108">
        <v>3.5</v>
      </c>
      <c r="G108">
        <v>8.8000000000000007</v>
      </c>
      <c r="H108">
        <v>1.8403575076918099E-2</v>
      </c>
      <c r="I108">
        <v>22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</row>
    <row r="109" spans="1:31" x14ac:dyDescent="0.25">
      <c r="A109" t="s">
        <v>19</v>
      </c>
      <c r="B109" t="s">
        <v>10</v>
      </c>
      <c r="C109" t="s">
        <v>20</v>
      </c>
      <c r="D109">
        <v>14</v>
      </c>
      <c r="E109" t="s">
        <v>14</v>
      </c>
      <c r="F109">
        <v>3.9</v>
      </c>
      <c r="G109">
        <v>9.6999999999999993</v>
      </c>
      <c r="H109">
        <v>1.8015479433208401E-2</v>
      </c>
      <c r="I109">
        <v>22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</row>
    <row r="110" spans="1:31" x14ac:dyDescent="0.25">
      <c r="A110" t="s">
        <v>19</v>
      </c>
      <c r="B110" t="s">
        <v>10</v>
      </c>
      <c r="C110" t="s">
        <v>20</v>
      </c>
      <c r="D110">
        <v>14</v>
      </c>
      <c r="E110" t="s">
        <v>16</v>
      </c>
      <c r="F110">
        <v>10.7</v>
      </c>
      <c r="G110">
        <v>19.5</v>
      </c>
      <c r="H110">
        <v>1.1417853490143201E-2</v>
      </c>
      <c r="I110">
        <v>22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</row>
    <row r="112" spans="1:31" x14ac:dyDescent="0.25">
      <c r="I112" t="s">
        <v>25</v>
      </c>
      <c r="J112">
        <f t="shared" ref="J112:AE112" si="3">SUM(J72:J110)</f>
        <v>39</v>
      </c>
      <c r="K112">
        <f t="shared" si="3"/>
        <v>39</v>
      </c>
      <c r="L112">
        <f t="shared" si="3"/>
        <v>39</v>
      </c>
      <c r="M112">
        <f t="shared" si="3"/>
        <v>39</v>
      </c>
      <c r="N112">
        <f t="shared" si="3"/>
        <v>39</v>
      </c>
      <c r="O112">
        <f t="shared" si="3"/>
        <v>39</v>
      </c>
      <c r="P112">
        <f t="shared" si="3"/>
        <v>39</v>
      </c>
      <c r="Q112">
        <f t="shared" si="3"/>
        <v>39</v>
      </c>
      <c r="R112">
        <f t="shared" si="3"/>
        <v>39</v>
      </c>
      <c r="S112">
        <f t="shared" si="3"/>
        <v>39</v>
      </c>
      <c r="T112">
        <f t="shared" si="3"/>
        <v>39</v>
      </c>
      <c r="U112">
        <f t="shared" si="3"/>
        <v>39</v>
      </c>
      <c r="V112">
        <f t="shared" si="3"/>
        <v>39</v>
      </c>
      <c r="W112">
        <f t="shared" si="3"/>
        <v>39</v>
      </c>
      <c r="X112">
        <f t="shared" si="3"/>
        <v>39</v>
      </c>
      <c r="Y112">
        <f t="shared" si="3"/>
        <v>39</v>
      </c>
      <c r="Z112">
        <f t="shared" si="3"/>
        <v>39</v>
      </c>
      <c r="AA112">
        <f t="shared" si="3"/>
        <v>39</v>
      </c>
      <c r="AB112">
        <f t="shared" si="3"/>
        <v>39</v>
      </c>
      <c r="AC112">
        <f t="shared" si="3"/>
        <v>38</v>
      </c>
      <c r="AD112">
        <f t="shared" si="3"/>
        <v>38</v>
      </c>
      <c r="AE112">
        <f t="shared" si="3"/>
        <v>38</v>
      </c>
    </row>
    <row r="113" spans="9:31" x14ac:dyDescent="0.25">
      <c r="I113" t="s">
        <v>22</v>
      </c>
      <c r="J113">
        <f t="shared" ref="J113:AE113" si="4">COUNT(J72:J110)</f>
        <v>39</v>
      </c>
      <c r="K113">
        <f t="shared" si="4"/>
        <v>39</v>
      </c>
      <c r="L113">
        <f t="shared" si="4"/>
        <v>39</v>
      </c>
      <c r="M113">
        <f t="shared" si="4"/>
        <v>39</v>
      </c>
      <c r="N113">
        <f t="shared" si="4"/>
        <v>39</v>
      </c>
      <c r="O113">
        <f t="shared" si="4"/>
        <v>39</v>
      </c>
      <c r="P113">
        <f t="shared" si="4"/>
        <v>39</v>
      </c>
      <c r="Q113">
        <f t="shared" si="4"/>
        <v>39</v>
      </c>
      <c r="R113">
        <f t="shared" si="4"/>
        <v>39</v>
      </c>
      <c r="S113">
        <f t="shared" si="4"/>
        <v>39</v>
      </c>
      <c r="T113">
        <f t="shared" si="4"/>
        <v>39</v>
      </c>
      <c r="U113">
        <f t="shared" si="4"/>
        <v>39</v>
      </c>
      <c r="V113">
        <f t="shared" si="4"/>
        <v>39</v>
      </c>
      <c r="W113">
        <f t="shared" si="4"/>
        <v>39</v>
      </c>
      <c r="X113">
        <f t="shared" si="4"/>
        <v>39</v>
      </c>
      <c r="Y113">
        <f t="shared" si="4"/>
        <v>39</v>
      </c>
      <c r="Z113">
        <f t="shared" si="4"/>
        <v>39</v>
      </c>
      <c r="AA113">
        <f t="shared" si="4"/>
        <v>39</v>
      </c>
      <c r="AB113">
        <f t="shared" si="4"/>
        <v>39</v>
      </c>
      <c r="AC113">
        <f t="shared" si="4"/>
        <v>39</v>
      </c>
      <c r="AD113">
        <f t="shared" si="4"/>
        <v>38</v>
      </c>
      <c r="AE113">
        <f t="shared" si="4"/>
        <v>38</v>
      </c>
    </row>
    <row r="114" spans="9:31" x14ac:dyDescent="0.25">
      <c r="I114" t="s">
        <v>26</v>
      </c>
      <c r="J114" s="1">
        <f t="shared" ref="J114:AE114" si="5" xml:space="preserve"> SUM(J72:J110)/COUNT(J72:J110)</f>
        <v>1</v>
      </c>
      <c r="K114" s="1">
        <f t="shared" si="5"/>
        <v>1</v>
      </c>
      <c r="L114" s="1">
        <f t="shared" si="5"/>
        <v>1</v>
      </c>
      <c r="M114" s="1">
        <f t="shared" si="5"/>
        <v>1</v>
      </c>
      <c r="N114" s="1">
        <f t="shared" si="5"/>
        <v>1</v>
      </c>
      <c r="O114" s="1">
        <f t="shared" si="5"/>
        <v>1</v>
      </c>
      <c r="P114" s="1">
        <f t="shared" si="5"/>
        <v>1</v>
      </c>
      <c r="Q114" s="1">
        <f t="shared" si="5"/>
        <v>1</v>
      </c>
      <c r="R114" s="1">
        <f t="shared" si="5"/>
        <v>1</v>
      </c>
      <c r="S114" s="1">
        <f t="shared" si="5"/>
        <v>1</v>
      </c>
      <c r="T114" s="1">
        <f t="shared" si="5"/>
        <v>1</v>
      </c>
      <c r="U114" s="1">
        <f t="shared" si="5"/>
        <v>1</v>
      </c>
      <c r="V114" s="1">
        <f t="shared" si="5"/>
        <v>1</v>
      </c>
      <c r="W114" s="1">
        <f t="shared" si="5"/>
        <v>1</v>
      </c>
      <c r="X114" s="1">
        <f t="shared" si="5"/>
        <v>1</v>
      </c>
      <c r="Y114" s="1">
        <f t="shared" si="5"/>
        <v>1</v>
      </c>
      <c r="Z114" s="1">
        <f t="shared" si="5"/>
        <v>1</v>
      </c>
      <c r="AA114" s="1">
        <f t="shared" si="5"/>
        <v>1</v>
      </c>
      <c r="AB114" s="1">
        <f t="shared" si="5"/>
        <v>1</v>
      </c>
      <c r="AC114" s="1">
        <f t="shared" si="5"/>
        <v>0.97435897435897434</v>
      </c>
      <c r="AD114" s="1">
        <f t="shared" si="5"/>
        <v>1</v>
      </c>
      <c r="AE114" s="1">
        <f t="shared" si="5"/>
        <v>1</v>
      </c>
    </row>
    <row r="116" spans="9:31" x14ac:dyDescent="0.25">
      <c r="I116" t="s">
        <v>24</v>
      </c>
      <c r="J116" s="1">
        <f>AVERAGE(J114:AE114)</f>
        <v>0.99883449883449882</v>
      </c>
    </row>
    <row r="117" spans="9:31" x14ac:dyDescent="0.25">
      <c r="I117" t="s">
        <v>30</v>
      </c>
      <c r="J117">
        <f>STDEV(J114:AJ114)</f>
        <v>5.4666850347592456E-3</v>
      </c>
    </row>
    <row r="118" spans="9:31" x14ac:dyDescent="0.25">
      <c r="I118" t="s">
        <v>31</v>
      </c>
      <c r="J118">
        <v>22</v>
      </c>
    </row>
    <row r="119" spans="9:31" x14ac:dyDescent="0.25">
      <c r="I119" t="s">
        <v>32</v>
      </c>
      <c r="J119">
        <f>J117/SQRT(J118)</f>
        <v>1.1655011655011662E-3</v>
      </c>
    </row>
    <row r="120" spans="9:31" x14ac:dyDescent="0.25">
      <c r="I120" t="s">
        <v>33</v>
      </c>
      <c r="J120">
        <f>J116+(1.96*J119)</f>
        <v>1.0011188811188811</v>
      </c>
    </row>
    <row r="121" spans="9:31" x14ac:dyDescent="0.25">
      <c r="I121" t="s">
        <v>34</v>
      </c>
      <c r="J121">
        <f>J116-(1.96*J119)</f>
        <v>0.99655011655011649</v>
      </c>
    </row>
    <row r="123" spans="9:31" x14ac:dyDescent="0.25">
      <c r="I123" t="s">
        <v>37</v>
      </c>
    </row>
    <row r="124" spans="9:31" x14ac:dyDescent="0.25">
      <c r="I124" t="s">
        <v>24</v>
      </c>
      <c r="J124" s="1">
        <f>AVERAGE(J114:AE114,J61:AJ61)</f>
        <v>0.99642628160393365</v>
      </c>
    </row>
    <row r="125" spans="9:31" x14ac:dyDescent="0.25">
      <c r="I125" t="s">
        <v>38</v>
      </c>
      <c r="J125">
        <f>STDEV(J114:AE114,J61:AJ61)</f>
        <v>8.5280513674996991E-3</v>
      </c>
    </row>
    <row r="126" spans="9:31" x14ac:dyDescent="0.25">
      <c r="I126" t="s">
        <v>39</v>
      </c>
      <c r="J126">
        <v>49</v>
      </c>
    </row>
    <row r="127" spans="9:31" x14ac:dyDescent="0.25">
      <c r="I127" t="s">
        <v>32</v>
      </c>
      <c r="J127">
        <f>J125/SQRT(J126)</f>
        <v>1.2182930524999569E-3</v>
      </c>
    </row>
    <row r="128" spans="9:31" x14ac:dyDescent="0.25">
      <c r="I128" t="s">
        <v>33</v>
      </c>
      <c r="J128">
        <f>J124+(1.96*J127)</f>
        <v>0.99881413598683355</v>
      </c>
    </row>
    <row r="129" spans="9:10" x14ac:dyDescent="0.25">
      <c r="I129" t="s">
        <v>34</v>
      </c>
      <c r="J129">
        <f>J124-(1.96*J127)</f>
        <v>0.99403842722103375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50"/>
  <sheetViews>
    <sheetView tabSelected="1" workbookViewId="0">
      <selection activeCell="H47" sqref="H47"/>
    </sheetView>
  </sheetViews>
  <sheetFormatPr defaultRowHeight="15" x14ac:dyDescent="0.25"/>
  <cols>
    <col min="3" max="3" width="10.140625" bestFit="1" customWidth="1"/>
    <col min="5" max="5" width="10.5703125" bestFit="1" customWidth="1"/>
  </cols>
  <sheetData>
    <row r="1" spans="1:5" x14ac:dyDescent="0.25">
      <c r="A1" t="s">
        <v>27</v>
      </c>
      <c r="B1" t="s">
        <v>28</v>
      </c>
      <c r="C1" t="s">
        <v>35</v>
      </c>
      <c r="D1" t="s">
        <v>29</v>
      </c>
      <c r="E1" t="s">
        <v>36</v>
      </c>
    </row>
    <row r="2" spans="1:5" x14ac:dyDescent="0.25">
      <c r="A2" t="s">
        <v>9</v>
      </c>
      <c r="B2">
        <v>1</v>
      </c>
      <c r="C2">
        <v>57</v>
      </c>
      <c r="D2">
        <v>56</v>
      </c>
      <c r="E2" s="1">
        <f>D2/C2</f>
        <v>0.98245614035087714</v>
      </c>
    </row>
    <row r="3" spans="1:5" x14ac:dyDescent="0.25">
      <c r="A3" t="s">
        <v>9</v>
      </c>
      <c r="B3">
        <v>2</v>
      </c>
      <c r="C3">
        <v>56</v>
      </c>
      <c r="D3">
        <v>55</v>
      </c>
      <c r="E3" s="1">
        <f t="shared" ref="E3:E50" si="0">D3/C3</f>
        <v>0.9821428571428571</v>
      </c>
    </row>
    <row r="4" spans="1:5" x14ac:dyDescent="0.25">
      <c r="A4" t="s">
        <v>9</v>
      </c>
      <c r="B4">
        <v>3</v>
      </c>
      <c r="C4">
        <v>55</v>
      </c>
      <c r="D4">
        <v>55</v>
      </c>
      <c r="E4" s="1">
        <f t="shared" si="0"/>
        <v>1</v>
      </c>
    </row>
    <row r="5" spans="1:5" x14ac:dyDescent="0.25">
      <c r="A5" t="s">
        <v>9</v>
      </c>
      <c r="B5">
        <v>4</v>
      </c>
      <c r="C5">
        <v>55</v>
      </c>
      <c r="D5">
        <v>55</v>
      </c>
      <c r="E5" s="1">
        <f t="shared" si="0"/>
        <v>1</v>
      </c>
    </row>
    <row r="6" spans="1:5" x14ac:dyDescent="0.25">
      <c r="A6" t="s">
        <v>9</v>
      </c>
      <c r="B6">
        <v>5</v>
      </c>
      <c r="C6">
        <v>55</v>
      </c>
      <c r="D6">
        <v>55</v>
      </c>
      <c r="E6" s="1">
        <f t="shared" si="0"/>
        <v>1</v>
      </c>
    </row>
    <row r="7" spans="1:5" x14ac:dyDescent="0.25">
      <c r="A7" t="s">
        <v>9</v>
      </c>
      <c r="B7">
        <v>6</v>
      </c>
      <c r="C7">
        <v>55</v>
      </c>
      <c r="D7">
        <v>55</v>
      </c>
      <c r="E7" s="1">
        <f t="shared" si="0"/>
        <v>1</v>
      </c>
    </row>
    <row r="8" spans="1:5" x14ac:dyDescent="0.25">
      <c r="A8" t="s">
        <v>9</v>
      </c>
      <c r="B8">
        <v>7</v>
      </c>
      <c r="C8">
        <v>55</v>
      </c>
      <c r="D8">
        <v>53</v>
      </c>
      <c r="E8" s="1">
        <f t="shared" si="0"/>
        <v>0.96363636363636362</v>
      </c>
    </row>
    <row r="9" spans="1:5" x14ac:dyDescent="0.25">
      <c r="A9" t="s">
        <v>9</v>
      </c>
      <c r="B9">
        <v>8</v>
      </c>
      <c r="C9">
        <v>53</v>
      </c>
      <c r="D9">
        <v>53</v>
      </c>
      <c r="E9" s="1">
        <f t="shared" si="0"/>
        <v>1</v>
      </c>
    </row>
    <row r="10" spans="1:5" x14ac:dyDescent="0.25">
      <c r="A10" t="s">
        <v>9</v>
      </c>
      <c r="B10">
        <v>9</v>
      </c>
      <c r="C10">
        <v>53</v>
      </c>
      <c r="D10">
        <v>53</v>
      </c>
      <c r="E10" s="1">
        <f t="shared" si="0"/>
        <v>1</v>
      </c>
    </row>
    <row r="11" spans="1:5" x14ac:dyDescent="0.25">
      <c r="A11" t="s">
        <v>9</v>
      </c>
      <c r="B11">
        <v>10</v>
      </c>
      <c r="C11">
        <v>53</v>
      </c>
      <c r="D11">
        <v>53</v>
      </c>
      <c r="E11" s="1">
        <f t="shared" si="0"/>
        <v>1</v>
      </c>
    </row>
    <row r="12" spans="1:5" x14ac:dyDescent="0.25">
      <c r="A12" t="s">
        <v>9</v>
      </c>
      <c r="B12">
        <v>11</v>
      </c>
      <c r="C12">
        <v>53</v>
      </c>
      <c r="D12">
        <v>53</v>
      </c>
      <c r="E12" s="1">
        <f t="shared" si="0"/>
        <v>1</v>
      </c>
    </row>
    <row r="13" spans="1:5" x14ac:dyDescent="0.25">
      <c r="A13" t="s">
        <v>9</v>
      </c>
      <c r="B13">
        <v>12</v>
      </c>
      <c r="C13">
        <v>53</v>
      </c>
      <c r="D13">
        <v>53</v>
      </c>
      <c r="E13" s="1">
        <f t="shared" si="0"/>
        <v>1</v>
      </c>
    </row>
    <row r="14" spans="1:5" x14ac:dyDescent="0.25">
      <c r="A14" t="s">
        <v>9</v>
      </c>
      <c r="B14">
        <v>13</v>
      </c>
      <c r="C14">
        <v>53</v>
      </c>
      <c r="D14">
        <v>52</v>
      </c>
      <c r="E14" s="1">
        <f t="shared" si="0"/>
        <v>0.98113207547169812</v>
      </c>
    </row>
    <row r="15" spans="1:5" x14ac:dyDescent="0.25">
      <c r="A15" t="s">
        <v>9</v>
      </c>
      <c r="B15">
        <v>14</v>
      </c>
      <c r="C15">
        <v>52</v>
      </c>
      <c r="D15">
        <v>52</v>
      </c>
      <c r="E15" s="1">
        <f t="shared" si="0"/>
        <v>1</v>
      </c>
    </row>
    <row r="16" spans="1:5" x14ac:dyDescent="0.25">
      <c r="A16" t="s">
        <v>9</v>
      </c>
      <c r="B16">
        <v>15</v>
      </c>
      <c r="C16">
        <v>52</v>
      </c>
      <c r="D16">
        <v>52</v>
      </c>
      <c r="E16" s="1">
        <f t="shared" si="0"/>
        <v>1</v>
      </c>
    </row>
    <row r="17" spans="1:5" x14ac:dyDescent="0.25">
      <c r="A17" t="s">
        <v>9</v>
      </c>
      <c r="B17">
        <v>16</v>
      </c>
      <c r="C17">
        <v>52</v>
      </c>
      <c r="D17">
        <v>52</v>
      </c>
      <c r="E17" s="1">
        <f t="shared" si="0"/>
        <v>1</v>
      </c>
    </row>
    <row r="18" spans="1:5" x14ac:dyDescent="0.25">
      <c r="A18" t="s">
        <v>9</v>
      </c>
      <c r="B18">
        <v>17</v>
      </c>
      <c r="C18">
        <v>52</v>
      </c>
      <c r="D18">
        <v>52</v>
      </c>
      <c r="E18" s="1">
        <f t="shared" si="0"/>
        <v>1</v>
      </c>
    </row>
    <row r="19" spans="1:5" x14ac:dyDescent="0.25">
      <c r="A19" t="s">
        <v>9</v>
      </c>
      <c r="B19">
        <v>18</v>
      </c>
      <c r="C19">
        <v>52</v>
      </c>
      <c r="D19">
        <v>52</v>
      </c>
      <c r="E19" s="1">
        <f t="shared" si="0"/>
        <v>1</v>
      </c>
    </row>
    <row r="20" spans="1:5" x14ac:dyDescent="0.25">
      <c r="A20" t="s">
        <v>9</v>
      </c>
      <c r="B20">
        <v>19</v>
      </c>
      <c r="C20">
        <v>52</v>
      </c>
      <c r="D20">
        <v>51</v>
      </c>
      <c r="E20" s="1">
        <f t="shared" si="0"/>
        <v>0.98076923076923073</v>
      </c>
    </row>
    <row r="21" spans="1:5" x14ac:dyDescent="0.25">
      <c r="A21" t="s">
        <v>9</v>
      </c>
      <c r="B21">
        <v>20</v>
      </c>
      <c r="C21">
        <v>51</v>
      </c>
      <c r="D21">
        <v>51</v>
      </c>
      <c r="E21" s="1">
        <f t="shared" si="0"/>
        <v>1</v>
      </c>
    </row>
    <row r="22" spans="1:5" x14ac:dyDescent="0.25">
      <c r="A22" t="s">
        <v>9</v>
      </c>
      <c r="B22">
        <v>21</v>
      </c>
      <c r="C22">
        <v>51</v>
      </c>
      <c r="D22">
        <v>51</v>
      </c>
      <c r="E22" s="1">
        <f t="shared" si="0"/>
        <v>1</v>
      </c>
    </row>
    <row r="23" spans="1:5" x14ac:dyDescent="0.25">
      <c r="A23" t="s">
        <v>9</v>
      </c>
      <c r="B23">
        <v>22</v>
      </c>
      <c r="C23">
        <v>51</v>
      </c>
      <c r="D23">
        <v>51</v>
      </c>
      <c r="E23" s="1">
        <f t="shared" si="0"/>
        <v>1</v>
      </c>
    </row>
    <row r="24" spans="1:5" x14ac:dyDescent="0.25">
      <c r="A24" t="s">
        <v>9</v>
      </c>
      <c r="B24">
        <v>23</v>
      </c>
      <c r="C24">
        <v>51</v>
      </c>
      <c r="D24">
        <v>51</v>
      </c>
      <c r="E24" s="1">
        <f t="shared" si="0"/>
        <v>1</v>
      </c>
    </row>
    <row r="25" spans="1:5" x14ac:dyDescent="0.25">
      <c r="A25" t="s">
        <v>9</v>
      </c>
      <c r="B25">
        <v>24</v>
      </c>
      <c r="C25">
        <v>51</v>
      </c>
      <c r="D25">
        <v>50</v>
      </c>
      <c r="E25" s="1">
        <f t="shared" si="0"/>
        <v>0.98039215686274506</v>
      </c>
    </row>
    <row r="26" spans="1:5" x14ac:dyDescent="0.25">
      <c r="A26" t="s">
        <v>9</v>
      </c>
      <c r="B26">
        <v>25</v>
      </c>
      <c r="C26">
        <v>50</v>
      </c>
      <c r="D26">
        <v>50</v>
      </c>
      <c r="E26" s="1">
        <f t="shared" si="0"/>
        <v>1</v>
      </c>
    </row>
    <row r="27" spans="1:5" x14ac:dyDescent="0.25">
      <c r="A27" t="s">
        <v>9</v>
      </c>
      <c r="B27">
        <v>26</v>
      </c>
      <c r="C27">
        <v>50</v>
      </c>
      <c r="D27">
        <v>50</v>
      </c>
      <c r="E27" s="1">
        <f t="shared" si="0"/>
        <v>1</v>
      </c>
    </row>
    <row r="28" spans="1:5" x14ac:dyDescent="0.25">
      <c r="A28" t="s">
        <v>9</v>
      </c>
      <c r="B28">
        <v>27</v>
      </c>
      <c r="C28">
        <v>50</v>
      </c>
      <c r="D28">
        <v>50</v>
      </c>
      <c r="E28" s="1">
        <f t="shared" si="0"/>
        <v>1</v>
      </c>
    </row>
    <row r="29" spans="1:5" x14ac:dyDescent="0.25">
      <c r="A29" t="s">
        <v>19</v>
      </c>
      <c r="B29">
        <v>1</v>
      </c>
      <c r="C29">
        <v>39</v>
      </c>
      <c r="D29">
        <v>39</v>
      </c>
      <c r="E29" s="1">
        <f t="shared" si="0"/>
        <v>1</v>
      </c>
    </row>
    <row r="30" spans="1:5" x14ac:dyDescent="0.25">
      <c r="A30" t="s">
        <v>19</v>
      </c>
      <c r="B30">
        <v>2</v>
      </c>
      <c r="C30">
        <v>39</v>
      </c>
      <c r="D30">
        <v>39</v>
      </c>
      <c r="E30" s="1">
        <f t="shared" si="0"/>
        <v>1</v>
      </c>
    </row>
    <row r="31" spans="1:5" x14ac:dyDescent="0.25">
      <c r="A31" t="s">
        <v>19</v>
      </c>
      <c r="B31">
        <v>3</v>
      </c>
      <c r="C31">
        <v>39</v>
      </c>
      <c r="D31">
        <v>39</v>
      </c>
      <c r="E31" s="1">
        <f t="shared" si="0"/>
        <v>1</v>
      </c>
    </row>
    <row r="32" spans="1:5" x14ac:dyDescent="0.25">
      <c r="A32" t="s">
        <v>19</v>
      </c>
      <c r="B32">
        <v>4</v>
      </c>
      <c r="C32">
        <v>39</v>
      </c>
      <c r="D32">
        <v>39</v>
      </c>
      <c r="E32" s="1">
        <f t="shared" si="0"/>
        <v>1</v>
      </c>
    </row>
    <row r="33" spans="1:5" x14ac:dyDescent="0.25">
      <c r="A33" t="s">
        <v>19</v>
      </c>
      <c r="B33">
        <v>5</v>
      </c>
      <c r="C33">
        <v>39</v>
      </c>
      <c r="D33">
        <v>39</v>
      </c>
      <c r="E33" s="1">
        <f t="shared" si="0"/>
        <v>1</v>
      </c>
    </row>
    <row r="34" spans="1:5" x14ac:dyDescent="0.25">
      <c r="A34" t="s">
        <v>19</v>
      </c>
      <c r="B34">
        <v>6</v>
      </c>
      <c r="C34">
        <v>39</v>
      </c>
      <c r="D34">
        <v>39</v>
      </c>
      <c r="E34" s="1">
        <f t="shared" si="0"/>
        <v>1</v>
      </c>
    </row>
    <row r="35" spans="1:5" x14ac:dyDescent="0.25">
      <c r="A35" t="s">
        <v>19</v>
      </c>
      <c r="B35">
        <v>7</v>
      </c>
      <c r="C35">
        <v>39</v>
      </c>
      <c r="D35">
        <v>39</v>
      </c>
      <c r="E35" s="1">
        <f t="shared" si="0"/>
        <v>1</v>
      </c>
    </row>
    <row r="36" spans="1:5" x14ac:dyDescent="0.25">
      <c r="A36" t="s">
        <v>19</v>
      </c>
      <c r="B36">
        <v>8</v>
      </c>
      <c r="C36">
        <v>39</v>
      </c>
      <c r="D36">
        <v>39</v>
      </c>
      <c r="E36" s="1">
        <f t="shared" si="0"/>
        <v>1</v>
      </c>
    </row>
    <row r="37" spans="1:5" x14ac:dyDescent="0.25">
      <c r="A37" t="s">
        <v>19</v>
      </c>
      <c r="B37">
        <v>9</v>
      </c>
      <c r="C37">
        <v>39</v>
      </c>
      <c r="D37">
        <v>39</v>
      </c>
      <c r="E37" s="1">
        <f t="shared" si="0"/>
        <v>1</v>
      </c>
    </row>
    <row r="38" spans="1:5" x14ac:dyDescent="0.25">
      <c r="A38" t="s">
        <v>19</v>
      </c>
      <c r="B38">
        <v>10</v>
      </c>
      <c r="C38">
        <v>39</v>
      </c>
      <c r="D38">
        <v>39</v>
      </c>
      <c r="E38" s="1">
        <f t="shared" si="0"/>
        <v>1</v>
      </c>
    </row>
    <row r="39" spans="1:5" x14ac:dyDescent="0.25">
      <c r="A39" t="s">
        <v>19</v>
      </c>
      <c r="B39">
        <v>11</v>
      </c>
      <c r="C39">
        <v>39</v>
      </c>
      <c r="D39">
        <v>39</v>
      </c>
      <c r="E39" s="1">
        <f t="shared" si="0"/>
        <v>1</v>
      </c>
    </row>
    <row r="40" spans="1:5" x14ac:dyDescent="0.25">
      <c r="A40" t="s">
        <v>19</v>
      </c>
      <c r="B40">
        <v>12</v>
      </c>
      <c r="C40">
        <v>39</v>
      </c>
      <c r="D40">
        <v>39</v>
      </c>
      <c r="E40" s="1">
        <f t="shared" si="0"/>
        <v>1</v>
      </c>
    </row>
    <row r="41" spans="1:5" x14ac:dyDescent="0.25">
      <c r="A41" t="s">
        <v>19</v>
      </c>
      <c r="B41">
        <v>13</v>
      </c>
      <c r="C41">
        <v>39</v>
      </c>
      <c r="D41">
        <v>39</v>
      </c>
      <c r="E41" s="1">
        <f t="shared" si="0"/>
        <v>1</v>
      </c>
    </row>
    <row r="42" spans="1:5" x14ac:dyDescent="0.25">
      <c r="A42" t="s">
        <v>19</v>
      </c>
      <c r="B42">
        <v>14</v>
      </c>
      <c r="C42">
        <v>39</v>
      </c>
      <c r="D42">
        <v>39</v>
      </c>
      <c r="E42" s="1">
        <f t="shared" si="0"/>
        <v>1</v>
      </c>
    </row>
    <row r="43" spans="1:5" x14ac:dyDescent="0.25">
      <c r="A43" t="s">
        <v>19</v>
      </c>
      <c r="B43">
        <v>15</v>
      </c>
      <c r="C43">
        <v>39</v>
      </c>
      <c r="D43">
        <v>39</v>
      </c>
      <c r="E43" s="1">
        <f t="shared" si="0"/>
        <v>1</v>
      </c>
    </row>
    <row r="44" spans="1:5" x14ac:dyDescent="0.25">
      <c r="A44" t="s">
        <v>19</v>
      </c>
      <c r="B44">
        <v>16</v>
      </c>
      <c r="C44">
        <v>39</v>
      </c>
      <c r="D44">
        <v>39</v>
      </c>
      <c r="E44" s="1">
        <f t="shared" si="0"/>
        <v>1</v>
      </c>
    </row>
    <row r="45" spans="1:5" x14ac:dyDescent="0.25">
      <c r="A45" t="s">
        <v>19</v>
      </c>
      <c r="B45">
        <v>17</v>
      </c>
      <c r="C45">
        <v>39</v>
      </c>
      <c r="D45">
        <v>39</v>
      </c>
      <c r="E45" s="1">
        <f t="shared" si="0"/>
        <v>1</v>
      </c>
    </row>
    <row r="46" spans="1:5" x14ac:dyDescent="0.25">
      <c r="A46" t="s">
        <v>19</v>
      </c>
      <c r="B46">
        <v>18</v>
      </c>
      <c r="C46">
        <v>39</v>
      </c>
      <c r="D46">
        <v>39</v>
      </c>
      <c r="E46" s="1">
        <f t="shared" si="0"/>
        <v>1</v>
      </c>
    </row>
    <row r="47" spans="1:5" x14ac:dyDescent="0.25">
      <c r="A47" t="s">
        <v>19</v>
      </c>
      <c r="B47">
        <v>19</v>
      </c>
      <c r="C47">
        <v>39</v>
      </c>
      <c r="D47">
        <v>39</v>
      </c>
      <c r="E47" s="1">
        <f t="shared" si="0"/>
        <v>1</v>
      </c>
    </row>
    <row r="48" spans="1:5" x14ac:dyDescent="0.25">
      <c r="A48" t="s">
        <v>19</v>
      </c>
      <c r="B48">
        <v>20</v>
      </c>
      <c r="C48">
        <v>39</v>
      </c>
      <c r="D48">
        <v>38</v>
      </c>
      <c r="E48" s="1">
        <f t="shared" si="0"/>
        <v>0.97435897435897434</v>
      </c>
    </row>
    <row r="49" spans="1:5" x14ac:dyDescent="0.25">
      <c r="A49" t="s">
        <v>19</v>
      </c>
      <c r="B49">
        <v>21</v>
      </c>
      <c r="C49">
        <v>38</v>
      </c>
      <c r="D49">
        <v>38</v>
      </c>
      <c r="E49" s="1">
        <f t="shared" si="0"/>
        <v>1</v>
      </c>
    </row>
    <row r="50" spans="1:5" x14ac:dyDescent="0.25">
      <c r="A50" t="s">
        <v>19</v>
      </c>
      <c r="B50">
        <v>22</v>
      </c>
      <c r="C50">
        <v>38</v>
      </c>
      <c r="D50">
        <v>38</v>
      </c>
      <c r="E50" s="1">
        <f t="shared" si="0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predatorfree_survival</vt:lpstr>
      <vt:lpstr>dataforplot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Nathan Barrus</cp:lastModifiedBy>
  <dcterms:created xsi:type="dcterms:W3CDTF">2022-02-18T20:57:39Z</dcterms:created>
  <dcterms:modified xsi:type="dcterms:W3CDTF">2022-03-22T16:09:40Z</dcterms:modified>
</cp:coreProperties>
</file>